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3_Student Report_15042019-18042019\Uridine_condep\10 uM\"/>
    </mc:Choice>
  </mc:AlternateContent>
  <xr:revisionPtr revIDLastSave="0" documentId="13_ncr:1_{937F1D53-10F8-46BD-A671-DA9228497056}" xr6:coauthVersionLast="43" xr6:coauthVersionMax="43" xr10:uidLastSave="{00000000-0000-0000-0000-000000000000}"/>
  <bookViews>
    <workbookView xWindow="-108" yWindow="-108" windowWidth="23256" windowHeight="12576" firstSheet="1" activeTab="2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10" l="1"/>
  <c r="P6" i="10"/>
  <c r="P6" i="3"/>
  <c r="P7" i="9"/>
  <c r="P6" i="8"/>
  <c r="P6" i="9"/>
  <c r="E2" i="9"/>
  <c r="F2" i="9"/>
  <c r="F2" i="8"/>
  <c r="F5" i="8"/>
  <c r="F6" i="8"/>
  <c r="F7" i="8"/>
  <c r="P7" i="8"/>
  <c r="E2" i="10"/>
  <c r="F2" i="10"/>
  <c r="F2" i="3"/>
  <c r="F5" i="3" l="1"/>
  <c r="F7" i="3"/>
  <c r="F6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H6" i="8"/>
  <c r="H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M5" i="10" s="1"/>
  <c r="N5" i="10" s="1"/>
  <c r="I7" i="9"/>
  <c r="J7" i="9" s="1"/>
  <c r="H5" i="3"/>
  <c r="M7" i="9" l="1"/>
  <c r="N7" i="9" s="1"/>
  <c r="I5" i="9"/>
  <c r="J5" i="9" s="1"/>
  <c r="I5" i="8"/>
  <c r="J5" i="8" s="1"/>
  <c r="I7" i="8"/>
  <c r="J7" i="8" s="1"/>
  <c r="I7" i="10"/>
  <c r="I6" i="10"/>
  <c r="J6" i="10" s="1"/>
  <c r="M6" i="10" s="1"/>
  <c r="N6" i="10" s="1"/>
  <c r="I6" i="9"/>
  <c r="J6" i="9" s="1"/>
  <c r="I6" i="8"/>
  <c r="J6" i="8" s="1"/>
  <c r="F3" i="3"/>
  <c r="F4" i="3"/>
  <c r="H3" i="3"/>
  <c r="M6" i="8" l="1"/>
  <c r="N6" i="8" s="1"/>
  <c r="M7" i="8"/>
  <c r="N7" i="8" s="1"/>
  <c r="M5" i="8"/>
  <c r="N5" i="8" s="1"/>
  <c r="J7" i="10"/>
  <c r="M7" i="10" s="1"/>
  <c r="N7" i="10" s="1"/>
  <c r="M5" i="9"/>
  <c r="N5" i="9" s="1"/>
  <c r="M6" i="9"/>
  <c r="N6" i="9" s="1"/>
  <c r="I3" i="3"/>
  <c r="H7" i="3" l="1"/>
  <c r="H6" i="3"/>
  <c r="H4" i="3"/>
  <c r="I5" i="3" l="1"/>
  <c r="J5" i="3" s="1"/>
  <c r="M5" i="3" s="1"/>
  <c r="J7" i="3"/>
  <c r="M7" i="3" s="1"/>
  <c r="N5" i="3" l="1"/>
  <c r="N7" i="3"/>
  <c r="P7" i="3" s="1"/>
  <c r="I4" i="3"/>
  <c r="J4" i="3" s="1"/>
  <c r="M4" i="3" s="1"/>
  <c r="I6" i="3"/>
  <c r="J3" i="3"/>
  <c r="M3" i="3" s="1"/>
  <c r="J6" i="3" l="1"/>
  <c r="N3" i="3"/>
  <c r="N4" i="3"/>
  <c r="M6" i="3" l="1"/>
  <c r="N6" i="3" s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<sst xmlns="http://schemas.openxmlformats.org/spreadsheetml/2006/main" count="52" uniqueCount="13">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</sst>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220</v>
      </c>
      <c r="C2">
        <v>233</v>
      </c>
      <c r="D2">
        <v>219</v>
      </c>
      <c r="E2">
        <f>(243+224)/2</f>
        <v>233.5</v>
      </c>
      <c r="F2">
        <f>AVERAGE(B2:D2)</f>
        <v>224</v>
      </c>
      <c r="G2">
        <v>6248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4547</v>
      </c>
      <c r="C5">
        <v>2594</v>
      </c>
      <c r="D5">
        <v>3562</v>
      </c>
      <c r="F5">
        <f>AVERAGE(B5:D5)</f>
        <v>3567.6666666666665</v>
      </c>
      <c r="G5">
        <v>6451</v>
      </c>
      <c r="H5">
        <f>A5*5/G5*1000</f>
        <v>7.7507363199503954E-3</v>
      </c>
      <c r="I5">
        <f t="shared" si="1"/>
        <v>3334.1666666666665</v>
      </c>
      <c r="J5">
        <f t="shared" si="2"/>
        <v>25.842246680101276</v>
      </c>
      <c r="L5">
        <v>0.01</v>
      </c>
      <c r="M5">
        <f>J5/15/0.014</f>
        <v>123.05831752429179</v>
      </c>
      <c r="N5">
        <f t="shared" si="4"/>
        <v>205.09719587381966</v>
      </c>
    </row>
    <row r="6" spans="1:16" x14ac:dyDescent="0.3">
      <c r="A6">
        <v>0.1</v>
      </c>
      <c r="B6">
        <v>1802</v>
      </c>
      <c r="C6">
        <v>1591</v>
      </c>
      <c r="D6">
        <v>1582</v>
      </c>
      <c r="F6">
        <f>AVERAGE(B6:D6)</f>
        <v>1658.3333333333333</v>
      </c>
      <c r="G6">
        <v>6862</v>
      </c>
      <c r="H6">
        <f t="shared" ref="H6:H7" si="5">A6*5/G6*1000</f>
        <v>7.2865053920139908E-2</v>
      </c>
      <c r="I6">
        <f t="shared" si="1"/>
        <v>1424.8333333333333</v>
      </c>
      <c r="J6">
        <f>I6*H6</f>
        <v>103.820557660546</v>
      </c>
      <c r="L6">
        <v>0.1</v>
      </c>
      <c r="M6">
        <f t="shared" ref="M6:M7" si="6">J6/15/0.014</f>
        <v>494.38360790736192</v>
      </c>
      <c r="N6">
        <f t="shared" si="4"/>
        <v>823.97267984560324</v>
      </c>
      <c r="P6">
        <f>N6*121.9805/$N$5</f>
        <v>490.05350387989569</v>
      </c>
    </row>
    <row r="7" spans="1:16" x14ac:dyDescent="0.3">
      <c r="A7">
        <v>1</v>
      </c>
      <c r="B7">
        <v>581</v>
      </c>
      <c r="C7">
        <v>622</v>
      </c>
      <c r="D7">
        <v>467</v>
      </c>
      <c r="F7">
        <f>AVERAGE(B7:D7)</f>
        <v>556.66666666666663</v>
      </c>
      <c r="G7">
        <v>6456</v>
      </c>
      <c r="H7">
        <f t="shared" si="5"/>
        <v>0.77447335811648088</v>
      </c>
      <c r="I7">
        <f>AVERAGE(B16:D16)</f>
        <v>323.16666666666669</v>
      </c>
      <c r="J7">
        <f>I7*H7</f>
        <v>250.28397356464276</v>
      </c>
      <c r="L7">
        <v>1</v>
      </c>
      <c r="M7">
        <f t="shared" si="6"/>
        <v>1191.8284455459179</v>
      </c>
      <c r="N7">
        <f t="shared" si="4"/>
        <v>1986.3807425765299</v>
      </c>
      <c r="P7">
        <f>N7*121.9805/$N$5</f>
        <v>1181.3897071460917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4313.5</v>
      </c>
      <c r="C14">
        <f t="shared" ref="C14:D16" si="7">C5-$E$2</f>
        <v>2360.5</v>
      </c>
      <c r="D14">
        <f t="shared" si="7"/>
        <v>3328.5</v>
      </c>
    </row>
    <row r="15" spans="1:16" x14ac:dyDescent="0.3">
      <c r="A15">
        <v>0.1</v>
      </c>
      <c r="B15">
        <f t="shared" ref="B15:D15" si="8">B6-$E$2</f>
        <v>1568.5</v>
      </c>
      <c r="C15">
        <f t="shared" si="8"/>
        <v>1357.5</v>
      </c>
      <c r="D15">
        <f t="shared" si="8"/>
        <v>1348.5</v>
      </c>
    </row>
    <row r="16" spans="1:16" x14ac:dyDescent="0.3">
      <c r="A16">
        <v>1</v>
      </c>
      <c r="B16">
        <f>B7-$E$2</f>
        <v>347.5</v>
      </c>
      <c r="C16">
        <f t="shared" si="7"/>
        <v>388.5</v>
      </c>
      <c r="D16">
        <f t="shared" si="7"/>
        <v>233.5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workbookViewId="0">
      <selection activeCell="P7" sqref="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244</v>
      </c>
      <c r="C2">
        <v>223</v>
      </c>
      <c r="D2">
        <v>262</v>
      </c>
      <c r="E2">
        <v>233.5</v>
      </c>
      <c r="F2">
        <f>AVERAGE(B2:D2)</f>
        <v>243</v>
      </c>
      <c r="G2">
        <v>6014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5894</v>
      </c>
      <c r="C5">
        <v>6638</v>
      </c>
      <c r="D5">
        <v>5029</v>
      </c>
      <c r="F5">
        <f>AVERAGE(B5:D5)</f>
        <v>5853.666666666667</v>
      </c>
      <c r="G5">
        <v>6505</v>
      </c>
      <c r="H5">
        <f>A5*5/G5*1000</f>
        <v>7.6863950807071488E-3</v>
      </c>
      <c r="I5">
        <f t="shared" si="1"/>
        <v>5620.166666666667</v>
      </c>
      <c r="J5">
        <f t="shared" si="2"/>
        <v>43.198821419420966</v>
      </c>
      <c r="L5">
        <v>0.01</v>
      </c>
      <c r="M5">
        <f>J5/15/0.014</f>
        <v>205.70867342581414</v>
      </c>
      <c r="N5">
        <f t="shared" si="4"/>
        <v>342.84778904302357</v>
      </c>
    </row>
    <row r="6" spans="1:16" x14ac:dyDescent="0.3">
      <c r="A6">
        <v>0.1</v>
      </c>
      <c r="B6">
        <v>1033</v>
      </c>
      <c r="C6">
        <v>1697</v>
      </c>
      <c r="D6">
        <v>1753</v>
      </c>
      <c r="F6">
        <f>AVERAGE(B6:D6)</f>
        <v>1494.3333333333333</v>
      </c>
      <c r="G6">
        <v>6789</v>
      </c>
      <c r="H6">
        <f t="shared" ref="H6:H7" si="5">A6*5/G6*1000</f>
        <v>7.3648549123582263E-2</v>
      </c>
      <c r="I6">
        <f t="shared" si="1"/>
        <v>1260.8333333333333</v>
      </c>
      <c r="J6">
        <f>I6*H6</f>
        <v>92.858545686649961</v>
      </c>
      <c r="L6">
        <v>0.1</v>
      </c>
      <c r="M6">
        <f t="shared" ref="M6:M7" si="6">J6/15/0.014</f>
        <v>442.18355088880935</v>
      </c>
      <c r="N6">
        <f t="shared" si="4"/>
        <v>736.97258481468225</v>
      </c>
      <c r="P6">
        <f>N6*124.9864/$N$5</f>
        <v>268.66601803613452</v>
      </c>
    </row>
    <row r="7" spans="1:16" x14ac:dyDescent="0.3">
      <c r="A7">
        <v>1</v>
      </c>
      <c r="B7">
        <v>593</v>
      </c>
      <c r="C7">
        <v>595</v>
      </c>
      <c r="D7">
        <v>471</v>
      </c>
      <c r="F7">
        <f>AVERAGE(B7:D7)</f>
        <v>553</v>
      </c>
      <c r="G7">
        <v>6694</v>
      </c>
      <c r="H7">
        <f t="shared" si="5"/>
        <v>0.74693755602031675</v>
      </c>
      <c r="I7">
        <f>AVERAGE(B16:D16)</f>
        <v>319.5</v>
      </c>
      <c r="J7">
        <f t="shared" si="2"/>
        <v>238.6465491484912</v>
      </c>
      <c r="L7">
        <v>1</v>
      </c>
      <c r="M7">
        <f t="shared" si="6"/>
        <v>1136.4121388023391</v>
      </c>
      <c r="N7">
        <f t="shared" si="4"/>
        <v>1894.020231337232</v>
      </c>
      <c r="P7">
        <f>N7*124.9864/$N$5</f>
        <v>690.47191729826579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5660.5</v>
      </c>
      <c r="C14">
        <f t="shared" ref="C14:D14" si="7">C5-$E$2</f>
        <v>6404.5</v>
      </c>
      <c r="D14">
        <f t="shared" si="7"/>
        <v>4795.5</v>
      </c>
    </row>
    <row r="15" spans="1:16" x14ac:dyDescent="0.3">
      <c r="A15">
        <v>0.1</v>
      </c>
      <c r="B15">
        <f t="shared" ref="B15:D15" si="8">B6-$E$2</f>
        <v>799.5</v>
      </c>
      <c r="C15">
        <f t="shared" si="8"/>
        <v>1463.5</v>
      </c>
      <c r="D15">
        <f t="shared" si="8"/>
        <v>1519.5</v>
      </c>
    </row>
    <row r="16" spans="1:16" x14ac:dyDescent="0.3">
      <c r="A16">
        <v>1</v>
      </c>
      <c r="B16">
        <f t="shared" ref="B16:D16" si="9">B7-$E$2</f>
        <v>359.5</v>
      </c>
      <c r="C16">
        <f t="shared" si="9"/>
        <v>361.5</v>
      </c>
      <c r="D16">
        <f t="shared" si="9"/>
        <v>237.5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tabSelected="1"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147</v>
      </c>
      <c r="C2">
        <v>157</v>
      </c>
      <c r="D2">
        <v>140</v>
      </c>
      <c r="E2">
        <f>(148+131.3333)/2</f>
        <v>139.66665</v>
      </c>
      <c r="F2">
        <f>AVERAGE(B2:D2)</f>
        <v>148</v>
      </c>
      <c r="G2">
        <v>5752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1267</v>
      </c>
      <c r="C5">
        <v>1245</v>
      </c>
      <c r="D5">
        <v>1259</v>
      </c>
      <c r="F5">
        <f>AVERAGE(B5:D5)</f>
        <v>1257</v>
      </c>
      <c r="G5">
        <v>6758</v>
      </c>
      <c r="H5">
        <f>A5*5/G5*1000</f>
        <v>7.3986386504883098E-3</v>
      </c>
      <c r="I5">
        <f t="shared" si="1"/>
        <v>1117.3333499999999</v>
      </c>
      <c r="J5">
        <f t="shared" si="2"/>
        <v>8.2667457087895819</v>
      </c>
      <c r="L5">
        <v>0.01</v>
      </c>
      <c r="M5">
        <f>J5/15/0.017</f>
        <v>32.418610622704243</v>
      </c>
      <c r="N5">
        <f t="shared" si="4"/>
        <v>54.031017704507072</v>
      </c>
    </row>
    <row r="6" spans="1:16" x14ac:dyDescent="0.3">
      <c r="A6">
        <v>0.1</v>
      </c>
      <c r="B6">
        <v>764</v>
      </c>
      <c r="C6">
        <v>748</v>
      </c>
      <c r="D6">
        <v>734</v>
      </c>
      <c r="F6">
        <f>AVERAGE(B6:D6)</f>
        <v>748.66666666666663</v>
      </c>
      <c r="G6">
        <v>6474</v>
      </c>
      <c r="H6">
        <f t="shared" ref="H6:H7" si="5">A6*5/G6*1000</f>
        <v>7.723200494284832E-2</v>
      </c>
      <c r="I6">
        <f t="shared" si="1"/>
        <v>609.00001666666674</v>
      </c>
      <c r="J6">
        <f>I6*H6</f>
        <v>47.034292297394714</v>
      </c>
      <c r="L6">
        <v>0.1</v>
      </c>
      <c r="M6">
        <f t="shared" ref="M6:M7" si="6">J6/15/0.017</f>
        <v>184.44820508782237</v>
      </c>
      <c r="N6">
        <f t="shared" si="4"/>
        <v>307.41367514637062</v>
      </c>
      <c r="P6">
        <f>N6*25.5102/$N$5</f>
        <v>145.14226584824772</v>
      </c>
    </row>
    <row r="7" spans="1:16" x14ac:dyDescent="0.3">
      <c r="A7">
        <v>1</v>
      </c>
      <c r="B7">
        <v>448</v>
      </c>
      <c r="C7">
        <v>441</v>
      </c>
      <c r="D7">
        <v>466</v>
      </c>
      <c r="F7">
        <f>AVERAGE(B7:D7)</f>
        <v>451.66666666666669</v>
      </c>
      <c r="G7">
        <v>6570</v>
      </c>
      <c r="H7">
        <f t="shared" si="5"/>
        <v>0.76103500761035003</v>
      </c>
      <c r="I7">
        <f>AVERAGE(B16:D16)</f>
        <v>312.00001666666668</v>
      </c>
      <c r="J7">
        <f t="shared" si="2"/>
        <v>237.44293505834602</v>
      </c>
      <c r="L7">
        <v>1</v>
      </c>
      <c r="M7">
        <f t="shared" si="6"/>
        <v>931.14876493469023</v>
      </c>
      <c r="N7">
        <f t="shared" si="4"/>
        <v>1551.9146082244836</v>
      </c>
      <c r="P7">
        <f>N7*25.5102/$N$5</f>
        <v>732.72082815915189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1127.3333499999999</v>
      </c>
      <c r="C14">
        <f t="shared" ref="C14:D14" si="7">C5-$E$2</f>
        <v>1105.3333499999999</v>
      </c>
      <c r="D14">
        <f t="shared" si="7"/>
        <v>1119.3333499999999</v>
      </c>
    </row>
    <row r="15" spans="1:16" x14ac:dyDescent="0.3">
      <c r="A15">
        <v>0.1</v>
      </c>
      <c r="B15">
        <f t="shared" ref="B15:D15" si="8">B6-$E$2</f>
        <v>624.33335</v>
      </c>
      <c r="C15">
        <f t="shared" si="8"/>
        <v>608.33335</v>
      </c>
      <c r="D15">
        <f t="shared" si="8"/>
        <v>594.33335</v>
      </c>
    </row>
    <row r="16" spans="1:16" x14ac:dyDescent="0.3">
      <c r="A16">
        <v>1</v>
      </c>
      <c r="B16">
        <f t="shared" ref="B16:D16" si="9">B7-$E$2</f>
        <v>308.33335</v>
      </c>
      <c r="C16">
        <f t="shared" si="9"/>
        <v>301.33335</v>
      </c>
      <c r="D16">
        <f t="shared" si="9"/>
        <v>326.33335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138</v>
      </c>
      <c r="C2">
        <v>124</v>
      </c>
      <c r="D2">
        <v>132</v>
      </c>
      <c r="F2">
        <f>AVERAGE(B2:D2)</f>
        <v>131.33333333333334</v>
      </c>
      <c r="G2">
        <v>6172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2614</v>
      </c>
      <c r="C5">
        <v>2525</v>
      </c>
      <c r="D5">
        <v>2376</v>
      </c>
      <c r="F5">
        <f>AVERAGE(B5:D5)</f>
        <v>2505</v>
      </c>
      <c r="G5">
        <v>5992</v>
      </c>
      <c r="H5">
        <f>A5*5/G5*1000</f>
        <v>8.3444592790387177E-3</v>
      </c>
      <c r="I5">
        <f t="shared" si="1"/>
        <v>2505</v>
      </c>
      <c r="J5">
        <f t="shared" si="2"/>
        <v>20.902870493991987</v>
      </c>
      <c r="L5">
        <v>0.01</v>
      </c>
      <c r="M5">
        <f>J5/15/0.017</f>
        <v>81.972041152909753</v>
      </c>
      <c r="N5">
        <f t="shared" si="4"/>
        <v>136.62006858818293</v>
      </c>
    </row>
    <row r="6" spans="1:16" x14ac:dyDescent="0.3">
      <c r="A6">
        <v>0.1</v>
      </c>
      <c r="B6">
        <v>1184</v>
      </c>
      <c r="C6">
        <v>1166</v>
      </c>
      <c r="D6">
        <v>1213</v>
      </c>
      <c r="F6">
        <f>AVERAGE(B6:D6)</f>
        <v>1187.6666666666667</v>
      </c>
      <c r="G6">
        <v>6240</v>
      </c>
      <c r="H6">
        <f t="shared" ref="H6:H7" si="5">A6*5/G6*1000</f>
        <v>8.0128205128205135E-2</v>
      </c>
      <c r="I6">
        <f t="shared" si="1"/>
        <v>1187.6666666666667</v>
      </c>
      <c r="J6">
        <f>I6*H6</f>
        <v>95.165598290598311</v>
      </c>
      <c r="L6">
        <v>0.1</v>
      </c>
      <c r="M6">
        <f t="shared" ref="M6:M7" si="6">J6/15/0.017</f>
        <v>373.19842466901298</v>
      </c>
      <c r="N6">
        <f t="shared" si="4"/>
        <v>621.997374448355</v>
      </c>
      <c r="P6">
        <f>N6*82.10301/$N$5</f>
        <v>373.79469343001188</v>
      </c>
    </row>
    <row r="7" spans="1:16" x14ac:dyDescent="0.3">
      <c r="A7">
        <v>1</v>
      </c>
      <c r="B7">
        <v>560</v>
      </c>
      <c r="C7">
        <v>582</v>
      </c>
      <c r="D7">
        <v>650</v>
      </c>
      <c r="F7">
        <f>AVERAGE(B7:D7)</f>
        <v>597.33333333333337</v>
      </c>
      <c r="G7">
        <v>8782</v>
      </c>
      <c r="H7">
        <f t="shared" si="5"/>
        <v>0.56934639034388523</v>
      </c>
      <c r="I7">
        <f>AVERAGE(B16:D16)</f>
        <v>597.33333333333337</v>
      </c>
      <c r="J7">
        <f t="shared" si="2"/>
        <v>340.08957716541414</v>
      </c>
      <c r="L7">
        <v>1</v>
      </c>
      <c r="M7">
        <f t="shared" si="6"/>
        <v>1333.6846163349571</v>
      </c>
      <c r="N7">
        <f t="shared" si="4"/>
        <v>2222.8076938915951</v>
      </c>
      <c r="P7">
        <f>N7*82.10301/$N$5</f>
        <v>1335.8154786890802</v>
      </c>
    </row>
    <row r="10" spans="1:16" x14ac:dyDescent="0.3">
      <c r="A10" t="s">
        <v>2</v>
      </c>
      <c r="B10">
        <v>13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2614</v>
      </c>
      <c r="C14">
        <f t="shared" ref="C14:D14" si="7">C5-$E$2</f>
        <v>2525</v>
      </c>
      <c r="D14">
        <f t="shared" si="7"/>
        <v>2376</v>
      </c>
    </row>
    <row r="15" spans="1:16" x14ac:dyDescent="0.3">
      <c r="A15">
        <v>0.1</v>
      </c>
      <c r="B15">
        <f t="shared" ref="B15:D15" si="8">B6-$E$2</f>
        <v>1184</v>
      </c>
      <c r="C15">
        <f t="shared" si="8"/>
        <v>1166</v>
      </c>
      <c r="D15">
        <f t="shared" si="8"/>
        <v>1213</v>
      </c>
    </row>
    <row r="16" spans="1:16" x14ac:dyDescent="0.3">
      <c r="A16">
        <v>1</v>
      </c>
      <c r="B16">
        <f t="shared" ref="B16:D16" si="9">B7-$E$2</f>
        <v>560</v>
      </c>
      <c r="C16">
        <f t="shared" si="9"/>
        <v>582</v>
      </c>
      <c r="D16">
        <f t="shared" si="9"/>
        <v>650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2019-04-23T04:03:09Z</dcterms:modified>
</cp:coreProperties>
</file>