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3_Student Report_24062019-12072019\Uridine_condep\10 uM\"/>
    </mc:Choice>
  </mc:AlternateContent>
  <xr:revisionPtr revIDLastSave="0" documentId="13_ncr:1_{F5000D7D-8FA3-4E78-9238-233704A85CCC}" xr6:coauthVersionLast="44" xr6:coauthVersionMax="44" xr10:uidLastSave="{00000000-0000-0000-0000-000000000000}"/>
  <bookViews>
    <workbookView xWindow="-108" yWindow="-108" windowWidth="23256" windowHeight="12576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8" l="1"/>
  <c r="P6" i="8"/>
  <c r="P7" i="9"/>
  <c r="P6" i="9"/>
  <c r="P7" i="3"/>
  <c r="P6" i="3"/>
  <c r="P7" i="10"/>
  <c r="P6" i="10"/>
  <c r="M6" i="10"/>
  <c r="M7" i="10"/>
  <c r="M5" i="10"/>
  <c r="M6" i="3"/>
  <c r="M7" i="3"/>
  <c r="M5" i="3"/>
  <c r="M6" i="9"/>
  <c r="M7" i="9"/>
  <c r="M5" i="9"/>
  <c r="M6" i="8"/>
  <c r="M7" i="8"/>
  <c r="M5" i="8"/>
  <c r="F2" i="9" l="1"/>
  <c r="E2" i="8"/>
  <c r="E2" i="10"/>
  <c r="F2" i="8" l="1"/>
  <c r="F5" i="8"/>
  <c r="F6" i="8"/>
  <c r="F7" i="8"/>
  <c r="F2" i="10"/>
  <c r="F2" i="3"/>
  <c r="F5" i="3" l="1"/>
  <c r="F7" i="3"/>
  <c r="F6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H6" i="8"/>
  <c r="H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I7" i="9"/>
  <c r="J7" i="9" s="1"/>
  <c r="H5" i="3"/>
  <c r="N5" i="10" l="1"/>
  <c r="N7" i="9"/>
  <c r="I5" i="9"/>
  <c r="J5" i="9" s="1"/>
  <c r="I5" i="8"/>
  <c r="J5" i="8" s="1"/>
  <c r="I7" i="8"/>
  <c r="J7" i="8" s="1"/>
  <c r="I7" i="10"/>
  <c r="I6" i="10"/>
  <c r="J6" i="10" s="1"/>
  <c r="I6" i="9"/>
  <c r="J6" i="9" s="1"/>
  <c r="I6" i="8"/>
  <c r="J6" i="8" s="1"/>
  <c r="F3" i="3"/>
  <c r="F4" i="3"/>
  <c r="H3" i="3"/>
  <c r="N6" i="10" l="1"/>
  <c r="N6" i="8"/>
  <c r="N7" i="8"/>
  <c r="N5" i="8"/>
  <c r="J7" i="10"/>
  <c r="N5" i="9"/>
  <c r="N6" i="9"/>
  <c r="I3" i="3"/>
  <c r="N7" i="10" l="1"/>
  <c r="H7" i="3"/>
  <c r="H6" i="3"/>
  <c r="H4" i="3"/>
  <c r="I5" i="3" l="1"/>
  <c r="J5" i="3" s="1"/>
  <c r="J7" i="3"/>
  <c r="N5" i="3" l="1"/>
  <c r="N7" i="3"/>
  <c r="I4" i="3"/>
  <c r="J4" i="3" s="1"/>
  <c r="M4" i="3" s="1"/>
  <c r="I6" i="3"/>
  <c r="J3" i="3"/>
  <c r="M3" i="3" s="1"/>
  <c r="J6" i="3" l="1"/>
  <c r="N3" i="3"/>
  <c r="N4" i="3"/>
  <c r="N6" i="3" l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<sst xmlns="http://schemas.openxmlformats.org/spreadsheetml/2006/main" count="52" uniqueCount="13">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</sst>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tabSelected="1" workbookViewId="0">
      <selection activeCell="K12" sqref="K12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135</v>
      </c>
      <c r="C2">
        <v>123</v>
      </c>
      <c r="D2">
        <v>135</v>
      </c>
      <c r="E2">
        <f>(132.3333+131)/2</f>
        <v>131.66665</v>
      </c>
      <c r="F2">
        <f>AVERAGE(B2:D2)</f>
        <v>131</v>
      </c>
      <c r="G2">
        <v>6000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1382</v>
      </c>
      <c r="C5">
        <v>1316</v>
      </c>
      <c r="D5">
        <v>1613</v>
      </c>
      <c r="F5">
        <f>AVERAGE(B5:D5)</f>
        <v>1437</v>
      </c>
      <c r="G5">
        <v>6260</v>
      </c>
      <c r="H5">
        <f>A5*5/G5*1000</f>
        <v>7.9872204472843447E-3</v>
      </c>
      <c r="I5">
        <f t="shared" si="1"/>
        <v>1305.3333499999999</v>
      </c>
      <c r="J5">
        <f t="shared" si="2"/>
        <v>10.42598522364217</v>
      </c>
      <c r="L5">
        <v>0.01</v>
      </c>
      <c r="M5">
        <f>J5/15/0.017</f>
        <v>40.886216563302625</v>
      </c>
      <c r="N5">
        <f t="shared" si="4"/>
        <v>68.143694272171047</v>
      </c>
    </row>
    <row r="6" spans="1:16" x14ac:dyDescent="0.3">
      <c r="A6">
        <v>0.1</v>
      </c>
      <c r="B6">
        <v>622</v>
      </c>
      <c r="C6">
        <v>545</v>
      </c>
      <c r="D6">
        <v>810</v>
      </c>
      <c r="F6">
        <f>AVERAGE(B6:D6)</f>
        <v>659</v>
      </c>
      <c r="G6">
        <v>6224</v>
      </c>
      <c r="H6">
        <f t="shared" ref="H6:H7" si="5">A6*5/G6*1000</f>
        <v>8.0334190231362457E-2</v>
      </c>
      <c r="I6">
        <f t="shared" si="1"/>
        <v>527.33335</v>
      </c>
      <c r="J6">
        <f>I6*H6</f>
        <v>42.362897654241642</v>
      </c>
      <c r="L6">
        <v>0.1</v>
      </c>
      <c r="M6">
        <f t="shared" ref="M6:M7" si="6">J6/15/0.017</f>
        <v>166.12901040879075</v>
      </c>
      <c r="N6">
        <f t="shared" si="4"/>
        <v>276.88168401465123</v>
      </c>
      <c r="P6">
        <f>N6*39.44879/$N$5</f>
        <v>160.28845404116859</v>
      </c>
    </row>
    <row r="7" spans="1:16" x14ac:dyDescent="0.3">
      <c r="A7">
        <v>1</v>
      </c>
      <c r="B7">
        <v>454</v>
      </c>
      <c r="C7">
        <v>424</v>
      </c>
      <c r="D7">
        <v>418</v>
      </c>
      <c r="F7">
        <f>AVERAGE(B7:D7)</f>
        <v>432</v>
      </c>
      <c r="G7">
        <v>6321</v>
      </c>
      <c r="H7">
        <f t="shared" si="5"/>
        <v>0.7910140800506249</v>
      </c>
      <c r="I7">
        <f>AVERAGE(B16:D16)</f>
        <v>300.33335</v>
      </c>
      <c r="J7">
        <f>I7*H7</f>
        <v>237.56790855877233</v>
      </c>
      <c r="L7">
        <v>1</v>
      </c>
      <c r="M7">
        <f t="shared" si="6"/>
        <v>931.63885709322471</v>
      </c>
      <c r="N7">
        <f t="shared" si="4"/>
        <v>1552.7314284887079</v>
      </c>
      <c r="P7">
        <f>N7*39.44879/$N$5</f>
        <v>898.88546112866231</v>
      </c>
    </row>
    <row r="10" spans="1:16" x14ac:dyDescent="0.3">
      <c r="A10" t="s">
        <v>2</v>
      </c>
      <c r="B10">
        <v>12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1250.3333499999999</v>
      </c>
      <c r="C14">
        <f t="shared" ref="C14:D16" si="7">C5-$E$2</f>
        <v>1184.3333499999999</v>
      </c>
      <c r="D14">
        <f t="shared" si="7"/>
        <v>1481.3333499999999</v>
      </c>
    </row>
    <row r="15" spans="1:16" x14ac:dyDescent="0.3">
      <c r="A15">
        <v>0.1</v>
      </c>
      <c r="B15">
        <f t="shared" ref="B15:D15" si="8">B6-$E$2</f>
        <v>490.33335</v>
      </c>
      <c r="C15">
        <f t="shared" si="8"/>
        <v>413.33335</v>
      </c>
      <c r="D15">
        <f t="shared" si="8"/>
        <v>678.33335</v>
      </c>
    </row>
    <row r="16" spans="1:16" x14ac:dyDescent="0.3">
      <c r="A16">
        <v>1</v>
      </c>
      <c r="B16">
        <f>B7-$E$2</f>
        <v>322.33335</v>
      </c>
      <c r="C16">
        <f t="shared" si="7"/>
        <v>292.33335</v>
      </c>
      <c r="D16">
        <f t="shared" si="7"/>
        <v>286.33335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142</v>
      </c>
      <c r="C2">
        <v>131</v>
      </c>
      <c r="D2">
        <v>124</v>
      </c>
      <c r="E2">
        <v>131.66665</v>
      </c>
      <c r="F2">
        <f>AVERAGE(B2:D2)</f>
        <v>132.33333333333334</v>
      </c>
      <c r="G2">
        <v>5590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1695</v>
      </c>
      <c r="C5">
        <v>1276</v>
      </c>
      <c r="D5">
        <v>2120</v>
      </c>
      <c r="F5">
        <f>AVERAGE(B5:D5)</f>
        <v>1697</v>
      </c>
      <c r="G5">
        <v>6478</v>
      </c>
      <c r="H5">
        <f>A5*5/G5*1000</f>
        <v>7.7184316146958944E-3</v>
      </c>
      <c r="I5">
        <f t="shared" si="1"/>
        <v>1565.3333499999999</v>
      </c>
      <c r="J5">
        <f t="shared" si="2"/>
        <v>12.081918416177833</v>
      </c>
      <c r="L5">
        <v>0.01</v>
      </c>
      <c r="M5">
        <f>J5/15/0.017</f>
        <v>47.38007222030523</v>
      </c>
      <c r="N5">
        <f t="shared" si="4"/>
        <v>78.966787033842053</v>
      </c>
    </row>
    <row r="6" spans="1:16" x14ac:dyDescent="0.3">
      <c r="A6">
        <v>0.1</v>
      </c>
      <c r="B6">
        <v>931</v>
      </c>
      <c r="C6">
        <v>947</v>
      </c>
      <c r="D6">
        <v>917</v>
      </c>
      <c r="F6">
        <f>AVERAGE(B6:D6)</f>
        <v>931.66666666666663</v>
      </c>
      <c r="G6">
        <v>6701</v>
      </c>
      <c r="H6">
        <f t="shared" ref="H6:H7" si="5">A6*5/G6*1000</f>
        <v>7.4615728995672287E-2</v>
      </c>
      <c r="I6">
        <f t="shared" si="1"/>
        <v>800.00001666666674</v>
      </c>
      <c r="J6">
        <f>I6*H6</f>
        <v>59.692584440133317</v>
      </c>
      <c r="L6">
        <v>0.1</v>
      </c>
      <c r="M6">
        <f t="shared" ref="M6:M7" si="6">J6/15/0.017</f>
        <v>234.08856643189534</v>
      </c>
      <c r="N6">
        <f t="shared" si="4"/>
        <v>390.14761071982559</v>
      </c>
      <c r="P6">
        <f>N6*99.62366/$N$5</f>
        <v>492.20608283716797</v>
      </c>
    </row>
    <row r="7" spans="1:16" x14ac:dyDescent="0.3">
      <c r="A7">
        <v>1</v>
      </c>
      <c r="B7">
        <v>328</v>
      </c>
      <c r="C7">
        <v>268</v>
      </c>
      <c r="D7">
        <v>321</v>
      </c>
      <c r="F7">
        <f>AVERAGE(B7:D7)</f>
        <v>305.66666666666669</v>
      </c>
      <c r="G7">
        <v>6406</v>
      </c>
      <c r="H7">
        <f t="shared" si="5"/>
        <v>0.78051826412738057</v>
      </c>
      <c r="I7">
        <f>AVERAGE(B16:D16)</f>
        <v>174.00001666666665</v>
      </c>
      <c r="J7">
        <f t="shared" si="2"/>
        <v>135.81019096680194</v>
      </c>
      <c r="L7">
        <v>1</v>
      </c>
      <c r="M7">
        <f t="shared" si="6"/>
        <v>532.58898418353704</v>
      </c>
      <c r="N7">
        <f t="shared" si="4"/>
        <v>887.64830697256173</v>
      </c>
      <c r="P7">
        <f>N7*99.62366/$N$5</f>
        <v>1119.847678436153</v>
      </c>
    </row>
    <row r="10" spans="1:16" x14ac:dyDescent="0.3">
      <c r="A10" t="s">
        <v>2</v>
      </c>
      <c r="B10">
        <v>12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1563.3333499999999</v>
      </c>
      <c r="C14">
        <f t="shared" ref="C14:D14" si="7">C5-$E$2</f>
        <v>1144.3333499999999</v>
      </c>
      <c r="D14">
        <f t="shared" si="7"/>
        <v>1988.3333499999999</v>
      </c>
    </row>
    <row r="15" spans="1:16" x14ac:dyDescent="0.3">
      <c r="A15">
        <v>0.1</v>
      </c>
      <c r="B15">
        <f t="shared" ref="B15:D15" si="8">B6-$E$2</f>
        <v>799.33335</v>
      </c>
      <c r="C15">
        <f t="shared" si="8"/>
        <v>815.33335</v>
      </c>
      <c r="D15">
        <f t="shared" si="8"/>
        <v>785.33335</v>
      </c>
    </row>
    <row r="16" spans="1:16" x14ac:dyDescent="0.3">
      <c r="A16">
        <v>1</v>
      </c>
      <c r="B16">
        <f t="shared" ref="B16:D16" si="9">B7-$E$2</f>
        <v>196.33335</v>
      </c>
      <c r="C16">
        <f t="shared" si="9"/>
        <v>136.33335</v>
      </c>
      <c r="D16">
        <f t="shared" si="9"/>
        <v>189.33335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55</v>
      </c>
      <c r="C2">
        <v>49</v>
      </c>
      <c r="D2">
        <v>53</v>
      </c>
      <c r="E2">
        <v>68</v>
      </c>
      <c r="F2">
        <f>AVERAGE(B2:E2)</f>
        <v>56.25</v>
      </c>
      <c r="G2">
        <v>7049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443</v>
      </c>
      <c r="C5">
        <v>539</v>
      </c>
      <c r="D5">
        <v>519</v>
      </c>
      <c r="F5">
        <f>AVERAGE(B5:D5)</f>
        <v>500.33333333333331</v>
      </c>
      <c r="G5">
        <v>6185</v>
      </c>
      <c r="H5">
        <f>A5*5/G5*1000</f>
        <v>8.0840743734842367E-3</v>
      </c>
      <c r="I5">
        <f t="shared" si="1"/>
        <v>432.33333333333331</v>
      </c>
      <c r="J5">
        <f t="shared" si="2"/>
        <v>3.4950148208030183</v>
      </c>
      <c r="L5">
        <v>0.01</v>
      </c>
      <c r="M5">
        <f>J5/15/0.022</f>
        <v>10.59095400243339</v>
      </c>
      <c r="N5">
        <f t="shared" si="4"/>
        <v>17.651590004055649</v>
      </c>
    </row>
    <row r="6" spans="1:16" x14ac:dyDescent="0.3">
      <c r="A6">
        <v>0.1</v>
      </c>
      <c r="B6">
        <v>632</v>
      </c>
      <c r="C6">
        <v>618</v>
      </c>
      <c r="D6">
        <v>573</v>
      </c>
      <c r="F6">
        <f>AVERAGE(B6:D6)</f>
        <v>607.66666666666663</v>
      </c>
      <c r="G6">
        <v>6306</v>
      </c>
      <c r="H6">
        <f t="shared" ref="H6:H7" si="5">A6*5/G6*1000</f>
        <v>7.9289565493181099E-2</v>
      </c>
      <c r="I6">
        <f t="shared" si="1"/>
        <v>539.66666666666663</v>
      </c>
      <c r="J6">
        <f>I6*H6</f>
        <v>42.789935511153395</v>
      </c>
      <c r="L6">
        <v>0.1</v>
      </c>
      <c r="M6">
        <f t="shared" ref="M6:M7" si="6">J6/15/0.022</f>
        <v>129.66647124591938</v>
      </c>
      <c r="N6">
        <f t="shared" si="4"/>
        <v>216.11078540986563</v>
      </c>
      <c r="P6">
        <f>N6*2.44574/$N$5</f>
        <v>29.943523058652751</v>
      </c>
    </row>
    <row r="7" spans="1:16" x14ac:dyDescent="0.3">
      <c r="A7">
        <v>1</v>
      </c>
      <c r="B7">
        <v>533</v>
      </c>
      <c r="C7">
        <v>631</v>
      </c>
      <c r="D7">
        <v>667</v>
      </c>
      <c r="F7">
        <f>AVERAGE(B7:D7)</f>
        <v>610.33333333333337</v>
      </c>
      <c r="G7">
        <v>6357</v>
      </c>
      <c r="H7">
        <f t="shared" si="5"/>
        <v>0.78653452886581721</v>
      </c>
      <c r="I7">
        <f>AVERAGE(B16:D16)</f>
        <v>542.33333333333337</v>
      </c>
      <c r="J7">
        <f t="shared" si="2"/>
        <v>426.56389282156158</v>
      </c>
      <c r="L7">
        <v>1</v>
      </c>
      <c r="M7">
        <f t="shared" si="6"/>
        <v>1292.6178570350353</v>
      </c>
      <c r="N7">
        <f t="shared" si="4"/>
        <v>2154.3630950583924</v>
      </c>
      <c r="P7">
        <f>N7*2.44574/$N$5</f>
        <v>298.50070134744226</v>
      </c>
    </row>
    <row r="10" spans="1:16" x14ac:dyDescent="0.3">
      <c r="A10" t="s">
        <v>2</v>
      </c>
      <c r="B10">
        <v>12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375</v>
      </c>
      <c r="C14">
        <f t="shared" ref="C14:D14" si="7">C5-$E$2</f>
        <v>471</v>
      </c>
      <c r="D14">
        <f t="shared" si="7"/>
        <v>451</v>
      </c>
    </row>
    <row r="15" spans="1:16" x14ac:dyDescent="0.3">
      <c r="A15">
        <v>0.1</v>
      </c>
      <c r="B15">
        <f t="shared" ref="B15:D15" si="8">B6-$E$2</f>
        <v>564</v>
      </c>
      <c r="C15">
        <f t="shared" si="8"/>
        <v>550</v>
      </c>
      <c r="D15">
        <f t="shared" si="8"/>
        <v>505</v>
      </c>
    </row>
    <row r="16" spans="1:16" x14ac:dyDescent="0.3">
      <c r="A16">
        <v>1</v>
      </c>
      <c r="B16">
        <f t="shared" ref="B16:D16" si="9">B7-$E$2</f>
        <v>465</v>
      </c>
      <c r="C16">
        <f t="shared" si="9"/>
        <v>563</v>
      </c>
      <c r="D16">
        <f t="shared" si="9"/>
        <v>599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68</v>
      </c>
      <c r="C2">
        <v>61</v>
      </c>
      <c r="D2">
        <v>62</v>
      </c>
      <c r="E2">
        <f>(52.3333+63.6667)/2</f>
        <v>58</v>
      </c>
      <c r="F2">
        <f>AVERAGE(B2:D2)</f>
        <v>63.666666666666664</v>
      </c>
      <c r="G2">
        <v>5780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1466</v>
      </c>
      <c r="C5">
        <v>1447</v>
      </c>
      <c r="D5">
        <v>1379</v>
      </c>
      <c r="F5">
        <f>AVERAGE(B5:D5)</f>
        <v>1430.6666666666667</v>
      </c>
      <c r="G5">
        <v>6676</v>
      </c>
      <c r="H5">
        <f>A5*5/G5*1000</f>
        <v>7.4895146794487725E-3</v>
      </c>
      <c r="I5">
        <f t="shared" si="1"/>
        <v>1372.6666666666667</v>
      </c>
      <c r="J5">
        <f t="shared" si="2"/>
        <v>10.280607149990015</v>
      </c>
      <c r="L5">
        <v>0.01</v>
      </c>
      <c r="M5">
        <f>J5/15/0.022</f>
        <v>31.153354999969743</v>
      </c>
      <c r="N5">
        <f t="shared" si="4"/>
        <v>51.922258333282905</v>
      </c>
    </row>
    <row r="6" spans="1:16" x14ac:dyDescent="0.3">
      <c r="A6">
        <v>0.1</v>
      </c>
      <c r="B6">
        <v>635</v>
      </c>
      <c r="C6">
        <v>724</v>
      </c>
      <c r="D6">
        <v>666</v>
      </c>
      <c r="F6">
        <f>AVERAGE(B6:D6)</f>
        <v>675</v>
      </c>
      <c r="G6">
        <v>6207</v>
      </c>
      <c r="H6">
        <f t="shared" ref="H6:H7" si="5">A6*5/G6*1000</f>
        <v>8.0554212985339144E-2</v>
      </c>
      <c r="I6">
        <f t="shared" si="1"/>
        <v>617</v>
      </c>
      <c r="J6">
        <f>I6*H6</f>
        <v>49.701949411954253</v>
      </c>
      <c r="L6">
        <v>0.1</v>
      </c>
      <c r="M6">
        <f t="shared" ref="M6:M7" si="6">J6/15/0.022</f>
        <v>150.61196791501291</v>
      </c>
      <c r="N6">
        <f t="shared" si="4"/>
        <v>251.01994652502151</v>
      </c>
      <c r="P6">
        <f>N6*40.19387/$N$5</f>
        <v>194.31864910941627</v>
      </c>
    </row>
    <row r="7" spans="1:16" x14ac:dyDescent="0.3">
      <c r="A7">
        <v>1</v>
      </c>
      <c r="B7">
        <v>310</v>
      </c>
      <c r="C7">
        <v>319</v>
      </c>
      <c r="D7">
        <v>290</v>
      </c>
      <c r="F7">
        <f>AVERAGE(B7:D7)</f>
        <v>306.33333333333331</v>
      </c>
      <c r="G7">
        <v>6364</v>
      </c>
      <c r="H7">
        <f t="shared" si="5"/>
        <v>0.78566939032055316</v>
      </c>
      <c r="I7">
        <f>AVERAGE(B16:D16)</f>
        <v>248.33333333333334</v>
      </c>
      <c r="J7">
        <f t="shared" si="2"/>
        <v>195.1078985962707</v>
      </c>
      <c r="L7">
        <v>1</v>
      </c>
      <c r="M7">
        <f t="shared" si="6"/>
        <v>591.23605635233548</v>
      </c>
      <c r="N7">
        <f t="shared" si="4"/>
        <v>985.39342725389247</v>
      </c>
      <c r="P7">
        <f>N7*40.19387/$N$5</f>
        <v>762.80918021065543</v>
      </c>
    </row>
    <row r="10" spans="1:16" x14ac:dyDescent="0.3">
      <c r="A10" t="s">
        <v>2</v>
      </c>
      <c r="B10">
        <v>12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1408</v>
      </c>
      <c r="C14">
        <f t="shared" ref="C14:D14" si="7">C5-$E$2</f>
        <v>1389</v>
      </c>
      <c r="D14">
        <f t="shared" si="7"/>
        <v>1321</v>
      </c>
    </row>
    <row r="15" spans="1:16" x14ac:dyDescent="0.3">
      <c r="A15">
        <v>0.1</v>
      </c>
      <c r="B15">
        <f t="shared" ref="B15:D15" si="8">B6-$E$2</f>
        <v>577</v>
      </c>
      <c r="C15">
        <f t="shared" si="8"/>
        <v>666</v>
      </c>
      <c r="D15">
        <f t="shared" si="8"/>
        <v>608</v>
      </c>
    </row>
    <row r="16" spans="1:16" x14ac:dyDescent="0.3">
      <c r="A16">
        <v>1</v>
      </c>
      <c r="B16">
        <f t="shared" ref="B16:D16" si="9">B7-$E$2</f>
        <v>252</v>
      </c>
      <c r="C16">
        <f t="shared" si="9"/>
        <v>261</v>
      </c>
      <c r="D16">
        <f t="shared" si="9"/>
        <v>232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2019-09-02T08:32:48Z</dcterms:modified>
</cp:coreProperties>
</file>