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7_Student Report_19082019-23082019\Uridine_condep\3 uM\"/>
    </mc:Choice>
  </mc:AlternateContent>
  <xr:revisionPtr revIDLastSave="0" documentId="13_ncr:1_{28829B32-3E5A-4611-BDD1-D2D20F846419}" xr6:coauthVersionLast="43" xr6:coauthVersionMax="43" xr10:uidLastSave="{00000000-0000-0000-0000-000000000000}"/>
  <bookViews>
    <workbookView xWindow="-108" yWindow="-108" windowWidth="23256" windowHeight="12576" activeTab="5" xr2:uid="{2B1BFF4D-2481-426D-807D-F1DD13B7A61B}"/>
  </bookViews>
  <sheets>
    <sheet name="ENT 1_3uM_N=3" sheetId="9" r:id="rId1"/>
    <sheet name="ENT 1_3uM_N=5" sheetId="8" r:id="rId2"/>
    <sheet name="ENT 1_3uM_N=1" sheetId="5" r:id="rId3"/>
    <sheet name="ENT 2_3uM_N=5" sheetId="10" r:id="rId4"/>
    <sheet name="ENT 2_3uM_N=2" sheetId="11" r:id="rId5"/>
    <sheet name="ENT 2_3uM_N=1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10" l="1"/>
  <c r="M5" i="10"/>
  <c r="M6" i="10"/>
  <c r="M7" i="10"/>
  <c r="M3" i="10"/>
  <c r="E2" i="10"/>
  <c r="B16" i="9"/>
  <c r="E2" i="5"/>
  <c r="F2" i="8"/>
  <c r="F7" i="8" l="1"/>
  <c r="C16" i="8"/>
  <c r="D16" i="8"/>
  <c r="D16" i="11" l="1"/>
  <c r="C16" i="11"/>
  <c r="B16" i="11"/>
  <c r="D15" i="11"/>
  <c r="C15" i="11"/>
  <c r="B15" i="11"/>
  <c r="D14" i="11"/>
  <c r="C14" i="11"/>
  <c r="B14" i="11"/>
  <c r="D13" i="11"/>
  <c r="C13" i="11"/>
  <c r="B13" i="11"/>
  <c r="D12" i="11"/>
  <c r="C12" i="11"/>
  <c r="B12" i="11"/>
  <c r="H7" i="11"/>
  <c r="F7" i="11"/>
  <c r="H6" i="11"/>
  <c r="F6" i="11"/>
  <c r="H5" i="11"/>
  <c r="F5" i="11"/>
  <c r="H4" i="11"/>
  <c r="F4" i="11"/>
  <c r="H3" i="11"/>
  <c r="F3" i="11"/>
  <c r="F2" i="11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H7" i="10"/>
  <c r="F7" i="10"/>
  <c r="H6" i="10"/>
  <c r="F6" i="10"/>
  <c r="H5" i="10"/>
  <c r="F5" i="10"/>
  <c r="H4" i="10"/>
  <c r="F4" i="10"/>
  <c r="H3" i="10"/>
  <c r="F3" i="10"/>
  <c r="F2" i="10"/>
  <c r="F2" i="9"/>
  <c r="D16" i="9"/>
  <c r="C16" i="9"/>
  <c r="D15" i="9"/>
  <c r="C15" i="9"/>
  <c r="B15" i="9"/>
  <c r="D14" i="9"/>
  <c r="C14" i="9"/>
  <c r="B14" i="9"/>
  <c r="D13" i="9"/>
  <c r="C13" i="9"/>
  <c r="B13" i="9"/>
  <c r="D12" i="9"/>
  <c r="C12" i="9"/>
  <c r="B12" i="9"/>
  <c r="H7" i="9"/>
  <c r="F7" i="9"/>
  <c r="H6" i="9"/>
  <c r="F6" i="9"/>
  <c r="H5" i="9"/>
  <c r="F5" i="9"/>
  <c r="H4" i="9"/>
  <c r="F4" i="9"/>
  <c r="H3" i="9"/>
  <c r="F3" i="9"/>
  <c r="B16" i="8"/>
  <c r="I7" i="8" s="1"/>
  <c r="D15" i="8"/>
  <c r="C15" i="8"/>
  <c r="B15" i="8"/>
  <c r="D14" i="8"/>
  <c r="C14" i="8"/>
  <c r="B14" i="8"/>
  <c r="D13" i="8"/>
  <c r="C13" i="8"/>
  <c r="B13" i="8"/>
  <c r="I4" i="8" s="1"/>
  <c r="D12" i="8"/>
  <c r="C12" i="8"/>
  <c r="B12" i="8"/>
  <c r="H7" i="8"/>
  <c r="H6" i="8"/>
  <c r="F6" i="8"/>
  <c r="H5" i="8"/>
  <c r="F5" i="8"/>
  <c r="H4" i="8"/>
  <c r="F4" i="8"/>
  <c r="H3" i="8"/>
  <c r="F3" i="8"/>
  <c r="C14" i="7"/>
  <c r="D14" i="7"/>
  <c r="C15" i="7"/>
  <c r="D15" i="7"/>
  <c r="C16" i="7"/>
  <c r="D16" i="7"/>
  <c r="B15" i="7"/>
  <c r="B16" i="7"/>
  <c r="I3" i="8" l="1"/>
  <c r="I3" i="9"/>
  <c r="J7" i="8"/>
  <c r="M7" i="8" s="1"/>
  <c r="I3" i="10"/>
  <c r="J3" i="10" s="1"/>
  <c r="N3" i="10" s="1"/>
  <c r="I7" i="10"/>
  <c r="J7" i="10" s="1"/>
  <c r="I6" i="11"/>
  <c r="J6" i="11" s="1"/>
  <c r="I5" i="11"/>
  <c r="J5" i="11" s="1"/>
  <c r="I4" i="11"/>
  <c r="J4" i="11" s="1"/>
  <c r="I3" i="11"/>
  <c r="J3" i="11" s="1"/>
  <c r="I7" i="11"/>
  <c r="J7" i="11" s="1"/>
  <c r="I4" i="10"/>
  <c r="J4" i="10" s="1"/>
  <c r="I5" i="10"/>
  <c r="J5" i="10" s="1"/>
  <c r="I6" i="10"/>
  <c r="J6" i="10" s="1"/>
  <c r="I4" i="9"/>
  <c r="J4" i="9" s="1"/>
  <c r="I6" i="9"/>
  <c r="J6" i="9" s="1"/>
  <c r="I7" i="9"/>
  <c r="J7" i="9" s="1"/>
  <c r="I5" i="9"/>
  <c r="J5" i="9" s="1"/>
  <c r="J4" i="8"/>
  <c r="M4" i="8" s="1"/>
  <c r="I5" i="8"/>
  <c r="J5" i="8" s="1"/>
  <c r="M5" i="8" s="1"/>
  <c r="I6" i="8"/>
  <c r="J6" i="8" s="1"/>
  <c r="M6" i="8" s="1"/>
  <c r="J3" i="9"/>
  <c r="J3" i="8"/>
  <c r="M3" i="8" s="1"/>
  <c r="C14" i="5"/>
  <c r="D14" i="5"/>
  <c r="C15" i="5"/>
  <c r="D15" i="5"/>
  <c r="C16" i="5"/>
  <c r="D16" i="5"/>
  <c r="B15" i="5"/>
  <c r="B16" i="5"/>
  <c r="B14" i="5"/>
  <c r="I5" i="5"/>
  <c r="N7" i="8" l="1"/>
  <c r="N6" i="8"/>
  <c r="N5" i="8"/>
  <c r="N3" i="8"/>
  <c r="N4" i="8"/>
  <c r="M7" i="11"/>
  <c r="N7" i="11" s="1"/>
  <c r="M6" i="11"/>
  <c r="N6" i="11" s="1"/>
  <c r="M3" i="11"/>
  <c r="N3" i="11" s="1"/>
  <c r="M4" i="11"/>
  <c r="N4" i="11" s="1"/>
  <c r="M5" i="11"/>
  <c r="N5" i="11" s="1"/>
  <c r="N7" i="10"/>
  <c r="N6" i="10"/>
  <c r="N5" i="10"/>
  <c r="N4" i="10"/>
  <c r="M5" i="9"/>
  <c r="N5" i="9" s="1"/>
  <c r="M3" i="9"/>
  <c r="N3" i="9" s="1"/>
  <c r="M7" i="9"/>
  <c r="N7" i="9" s="1"/>
  <c r="M6" i="9"/>
  <c r="N6" i="9" s="1"/>
  <c r="M4" i="9"/>
  <c r="N4" i="9" s="1"/>
  <c r="B13" i="7"/>
  <c r="C13" i="7"/>
  <c r="D13" i="7"/>
  <c r="B14" i="7"/>
  <c r="C12" i="7"/>
  <c r="D12" i="7"/>
  <c r="B12" i="7"/>
  <c r="F2" i="7"/>
  <c r="B13" i="5"/>
  <c r="C13" i="5"/>
  <c r="D13" i="5"/>
  <c r="C12" i="5"/>
  <c r="D12" i="5"/>
  <c r="B12" i="5"/>
  <c r="F2" i="5"/>
  <c r="F3" i="5" l="1"/>
  <c r="F4" i="5" l="1"/>
  <c r="F5" i="5"/>
  <c r="I7" i="7"/>
  <c r="J7" i="7" s="1"/>
  <c r="H7" i="7"/>
  <c r="F7" i="7"/>
  <c r="I6" i="7"/>
  <c r="H6" i="7"/>
  <c r="F6" i="7"/>
  <c r="H5" i="7"/>
  <c r="F5" i="7"/>
  <c r="H4" i="7"/>
  <c r="F4" i="7"/>
  <c r="H3" i="7"/>
  <c r="F3" i="7"/>
  <c r="I7" i="5"/>
  <c r="J7" i="5" s="1"/>
  <c r="H7" i="5"/>
  <c r="F7" i="5"/>
  <c r="I6" i="5"/>
  <c r="H6" i="5"/>
  <c r="F6" i="5"/>
  <c r="H5" i="5"/>
  <c r="H4" i="5"/>
  <c r="H3" i="5"/>
  <c r="M7" i="7" l="1"/>
  <c r="N7" i="7" s="1"/>
  <c r="M7" i="5"/>
  <c r="N7" i="5" s="1"/>
  <c r="J6" i="7"/>
  <c r="I3" i="5"/>
  <c r="J3" i="5" s="1"/>
  <c r="M3" i="5" s="1"/>
  <c r="J6" i="5"/>
  <c r="I5" i="7"/>
  <c r="J5" i="7" s="1"/>
  <c r="M5" i="7" s="1"/>
  <c r="I4" i="7"/>
  <c r="J4" i="7" s="1"/>
  <c r="M4" i="7" s="1"/>
  <c r="I3" i="7"/>
  <c r="J3" i="7" s="1"/>
  <c r="M3" i="7" s="1"/>
  <c r="J5" i="5"/>
  <c r="M5" i="5" s="1"/>
  <c r="I4" i="5"/>
  <c r="J4" i="5" s="1"/>
  <c r="M4" i="5" s="1"/>
  <c r="M6" i="7" l="1"/>
  <c r="N6" i="7" s="1"/>
  <c r="M6" i="5"/>
  <c r="N6" i="5" s="1"/>
  <c r="N3" i="7"/>
  <c r="N4" i="7"/>
  <c r="N5" i="7"/>
  <c r="N4" i="5"/>
  <c r="N3" i="5"/>
  <c r="N5" i="5"/>
</calcChain>
</file>

<file path=xl/sharedStrings.xml><?xml version="1.0" encoding="utf-8"?>
<sst xmlns="http://schemas.openxmlformats.org/spreadsheetml/2006/main" count="72" uniqueCount="12">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</sst>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C2499-B0AF-46ED-AD3C-FB4E65E08A21}">
  <dimension ref="A1:N16"/>
  <sheetViews>
    <sheetView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717</v>
      </c>
      <c r="C2">
        <v>165</v>
      </c>
      <c r="D2">
        <v>135</v>
      </c>
      <c r="E2">
        <v>134.66666666666666</v>
      </c>
      <c r="F2">
        <f>AVERAGE(C2:D2)</f>
        <v>150</v>
      </c>
    </row>
    <row r="3" spans="1:14" x14ac:dyDescent="0.3">
      <c r="A3">
        <v>1E-4</v>
      </c>
      <c r="B3">
        <v>1328</v>
      </c>
      <c r="C3">
        <v>1293</v>
      </c>
      <c r="D3">
        <v>1432</v>
      </c>
      <c r="F3">
        <f>AVERAGE(B3:D3)</f>
        <v>1351</v>
      </c>
      <c r="G3">
        <v>6750</v>
      </c>
      <c r="H3">
        <f>A3*5/G3*1000</f>
        <v>7.4074074074074073E-5</v>
      </c>
      <c r="I3">
        <f>AVERAGE(B12:D12)</f>
        <v>1216.3333333333333</v>
      </c>
      <c r="J3">
        <f>I3*H3</f>
        <v>9.0098765432098757E-2</v>
      </c>
      <c r="L3">
        <v>1E-4</v>
      </c>
      <c r="M3">
        <f>J3/15/0.007</f>
        <v>0.85808348030570236</v>
      </c>
      <c r="N3">
        <f>M3/300*500</f>
        <v>1.4301391338428371</v>
      </c>
    </row>
    <row r="4" spans="1:14" x14ac:dyDescent="0.3">
      <c r="A4">
        <v>1E-3</v>
      </c>
      <c r="B4">
        <v>709</v>
      </c>
      <c r="C4">
        <v>1014</v>
      </c>
      <c r="D4">
        <v>1057</v>
      </c>
      <c r="F4">
        <f t="shared" ref="F4:F5" si="0">AVERAGE(B4:D4)</f>
        <v>926.66666666666663</v>
      </c>
      <c r="G4">
        <v>6914</v>
      </c>
      <c r="H4">
        <f>A4*5/G4*1000</f>
        <v>7.2317037894127861E-4</v>
      </c>
      <c r="I4">
        <f t="shared" ref="I4:I7" si="1">AVERAGE(B13:D13)</f>
        <v>792</v>
      </c>
      <c r="J4">
        <f t="shared" ref="J4:J7" si="2">I4*H4</f>
        <v>0.57275094012149264</v>
      </c>
      <c r="L4">
        <v>1E-3</v>
      </c>
      <c r="M4">
        <f t="shared" ref="M4:M7" si="3">J4/15/0.007</f>
        <v>5.4547708582999297</v>
      </c>
      <c r="N4">
        <f t="shared" ref="N4:N7" si="4">M4/300*500</f>
        <v>9.091284763833217</v>
      </c>
    </row>
    <row r="5" spans="1:14" x14ac:dyDescent="0.3">
      <c r="A5">
        <v>0.01</v>
      </c>
      <c r="B5">
        <v>1044</v>
      </c>
      <c r="C5">
        <v>1034</v>
      </c>
      <c r="D5">
        <v>1252</v>
      </c>
      <c r="F5">
        <f t="shared" si="0"/>
        <v>1110</v>
      </c>
      <c r="G5">
        <v>6549</v>
      </c>
      <c r="H5">
        <f t="shared" ref="H5:H7" si="5">A5*5/G5*1000</f>
        <v>7.6347533974652623E-3</v>
      </c>
      <c r="I5">
        <f>AVERAGE(B14:D14)</f>
        <v>975.33333333333337</v>
      </c>
      <c r="J5">
        <f t="shared" si="2"/>
        <v>7.4464294803277857</v>
      </c>
      <c r="L5">
        <v>0.01</v>
      </c>
      <c r="M5">
        <f t="shared" si="3"/>
        <v>70.918376003121764</v>
      </c>
      <c r="N5">
        <f t="shared" si="4"/>
        <v>118.19729333853628</v>
      </c>
    </row>
    <row r="6" spans="1:14" x14ac:dyDescent="0.3">
      <c r="A6">
        <v>0.1</v>
      </c>
      <c r="B6">
        <v>463</v>
      </c>
      <c r="C6">
        <v>606</v>
      </c>
      <c r="D6">
        <v>1352</v>
      </c>
      <c r="F6">
        <f t="shared" ref="F6:F7" si="6">AVERAGE(B6:C6)</f>
        <v>534.5</v>
      </c>
      <c r="G6">
        <v>6251</v>
      </c>
      <c r="H6">
        <f t="shared" si="5"/>
        <v>7.9987202047672373E-2</v>
      </c>
      <c r="I6">
        <f t="shared" si="1"/>
        <v>672.33333333333337</v>
      </c>
      <c r="J6">
        <f t="shared" si="2"/>
        <v>53.778062176718393</v>
      </c>
      <c r="L6">
        <v>0.1</v>
      </c>
      <c r="M6">
        <f t="shared" si="3"/>
        <v>512.1720207306513</v>
      </c>
      <c r="N6">
        <f t="shared" si="4"/>
        <v>853.6200345510855</v>
      </c>
    </row>
    <row r="7" spans="1:14" x14ac:dyDescent="0.3">
      <c r="A7">
        <v>1</v>
      </c>
      <c r="B7">
        <v>141</v>
      </c>
      <c r="C7">
        <v>239</v>
      </c>
      <c r="D7">
        <v>291</v>
      </c>
      <c r="F7">
        <f t="shared" si="6"/>
        <v>190</v>
      </c>
      <c r="G7">
        <v>6554</v>
      </c>
      <c r="H7">
        <f t="shared" si="5"/>
        <v>0.76289288983826675</v>
      </c>
      <c r="I7">
        <f t="shared" si="1"/>
        <v>89</v>
      </c>
      <c r="J7">
        <f t="shared" si="2"/>
        <v>67.897467195605742</v>
      </c>
      <c r="L7">
        <v>1</v>
      </c>
      <c r="M7">
        <f t="shared" si="3"/>
        <v>646.64254472005462</v>
      </c>
      <c r="N7">
        <f t="shared" si="4"/>
        <v>1077.7375745334243</v>
      </c>
    </row>
    <row r="10" spans="1:14" x14ac:dyDescent="0.3">
      <c r="A10" t="s">
        <v>2</v>
      </c>
      <c r="B10">
        <v>12</v>
      </c>
    </row>
    <row r="12" spans="1:14" x14ac:dyDescent="0.3">
      <c r="A12">
        <v>1E-4</v>
      </c>
      <c r="B12">
        <f>B3-$E$2</f>
        <v>1193.3333333333333</v>
      </c>
      <c r="C12">
        <f t="shared" ref="C12:D12" si="7">C3-$E$2</f>
        <v>1158.3333333333333</v>
      </c>
      <c r="D12">
        <f t="shared" si="7"/>
        <v>1297.3333333333333</v>
      </c>
    </row>
    <row r="13" spans="1:14" x14ac:dyDescent="0.3">
      <c r="A13">
        <v>1E-3</v>
      </c>
      <c r="B13">
        <f t="shared" ref="B13:D14" si="8">B4-$E$2</f>
        <v>574.33333333333337</v>
      </c>
      <c r="C13">
        <f t="shared" si="8"/>
        <v>879.33333333333337</v>
      </c>
      <c r="D13">
        <f t="shared" si="8"/>
        <v>922.33333333333337</v>
      </c>
    </row>
    <row r="14" spans="1:14" x14ac:dyDescent="0.3">
      <c r="A14">
        <v>0.01</v>
      </c>
      <c r="B14">
        <f>B5-$E$2</f>
        <v>909.33333333333337</v>
      </c>
      <c r="C14">
        <f t="shared" si="8"/>
        <v>899.33333333333337</v>
      </c>
      <c r="D14">
        <f t="shared" si="8"/>
        <v>1117.3333333333333</v>
      </c>
    </row>
    <row r="15" spans="1:14" x14ac:dyDescent="0.3">
      <c r="A15">
        <v>0.1</v>
      </c>
      <c r="B15">
        <f t="shared" ref="B15:D16" si="9">B6-$E$2</f>
        <v>328.33333333333337</v>
      </c>
      <c r="C15">
        <f t="shared" si="9"/>
        <v>471.33333333333337</v>
      </c>
      <c r="D15">
        <f t="shared" si="9"/>
        <v>1217.3333333333333</v>
      </c>
    </row>
    <row r="16" spans="1:14" x14ac:dyDescent="0.3">
      <c r="A16">
        <v>1</v>
      </c>
      <c r="B16">
        <f t="shared" si="9"/>
        <v>6.3333333333333428</v>
      </c>
      <c r="C16">
        <f t="shared" si="9"/>
        <v>104.33333333333334</v>
      </c>
      <c r="D16">
        <f t="shared" si="9"/>
        <v>156.33333333333334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DEC4-F6C7-4A76-9D7E-34D169611364}">
  <dimension ref="A1:N16"/>
  <sheetViews>
    <sheetView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0</v>
      </c>
      <c r="C2">
        <v>148</v>
      </c>
      <c r="D2">
        <v>128</v>
      </c>
      <c r="E2">
        <v>134.66666666666666</v>
      </c>
      <c r="F2">
        <f>AVERAGE(C2:D2)</f>
        <v>138</v>
      </c>
      <c r="G2">
        <v>6732</v>
      </c>
    </row>
    <row r="3" spans="1:14" x14ac:dyDescent="0.3">
      <c r="A3">
        <v>1E-4</v>
      </c>
      <c r="B3">
        <v>5805</v>
      </c>
      <c r="C3">
        <v>5688</v>
      </c>
      <c r="D3">
        <v>6031</v>
      </c>
      <c r="F3">
        <f>AVERAGE(B3:D3)</f>
        <v>5841.333333333333</v>
      </c>
      <c r="G3">
        <v>6148</v>
      </c>
      <c r="H3">
        <f>A3*5/G3*1000</f>
        <v>8.1327260897852966E-5</v>
      </c>
      <c r="I3">
        <f>AVERAGE(B12:D12)</f>
        <v>5706.666666666667</v>
      </c>
      <c r="J3">
        <f>I3*H3</f>
        <v>0.46410756885708093</v>
      </c>
      <c r="L3">
        <v>1E-4</v>
      </c>
      <c r="M3">
        <f>J3/15/0.021</f>
        <v>1.4733573614510505</v>
      </c>
      <c r="N3">
        <f>M3/300*500</f>
        <v>2.4555956024184171</v>
      </c>
    </row>
    <row r="4" spans="1:14" x14ac:dyDescent="0.3">
      <c r="A4">
        <v>1E-3</v>
      </c>
      <c r="B4">
        <v>6410</v>
      </c>
      <c r="C4">
        <v>6187</v>
      </c>
      <c r="D4">
        <v>5368</v>
      </c>
      <c r="F4">
        <f t="shared" ref="F4:F5" si="0">AVERAGE(B4:D4)</f>
        <v>5988.333333333333</v>
      </c>
      <c r="G4">
        <v>6245</v>
      </c>
      <c r="H4">
        <f>A4*5/G4*1000</f>
        <v>8.00640512409928E-4</v>
      </c>
      <c r="I4">
        <f t="shared" ref="I4:I6" si="1">AVERAGE(B13:D13)</f>
        <v>5853.666666666667</v>
      </c>
      <c r="J4">
        <f t="shared" ref="J4:J6" si="2">I4*H4</f>
        <v>4.6866826794769159</v>
      </c>
      <c r="L4">
        <v>1E-3</v>
      </c>
      <c r="M4">
        <f t="shared" ref="M4:M7" si="3">J4/15/0.021</f>
        <v>14.878357712625128</v>
      </c>
      <c r="N4">
        <f t="shared" ref="N4:N7" si="4">M4/300*500</f>
        <v>24.797262854375212</v>
      </c>
    </row>
    <row r="5" spans="1:14" x14ac:dyDescent="0.3">
      <c r="A5">
        <v>0.01</v>
      </c>
      <c r="B5">
        <v>4585</v>
      </c>
      <c r="C5">
        <v>4143</v>
      </c>
      <c r="D5">
        <v>3603</v>
      </c>
      <c r="F5">
        <f t="shared" si="0"/>
        <v>4110.333333333333</v>
      </c>
      <c r="G5">
        <v>6393</v>
      </c>
      <c r="H5">
        <f t="shared" ref="H5:H7" si="5">A5*5/G5*1000</f>
        <v>7.821054278116692E-3</v>
      </c>
      <c r="I5">
        <f>AVERAGE(B14:D14)</f>
        <v>3975.6666666666665</v>
      </c>
      <c r="J5">
        <f t="shared" si="2"/>
        <v>31.093904791699259</v>
      </c>
      <c r="L5">
        <v>0.01</v>
      </c>
      <c r="M5">
        <f t="shared" si="3"/>
        <v>98.71080886253732</v>
      </c>
      <c r="N5">
        <f t="shared" si="4"/>
        <v>164.51801477089552</v>
      </c>
    </row>
    <row r="6" spans="1:14" x14ac:dyDescent="0.3">
      <c r="A6">
        <v>0.1</v>
      </c>
      <c r="B6">
        <v>1768</v>
      </c>
      <c r="C6">
        <v>1638</v>
      </c>
      <c r="D6">
        <v>1660</v>
      </c>
      <c r="F6">
        <f t="shared" ref="F6" si="6">AVERAGE(B6:C6)</f>
        <v>1703</v>
      </c>
      <c r="G6">
        <v>6432</v>
      </c>
      <c r="H6">
        <f t="shared" si="5"/>
        <v>7.7736318407960192E-2</v>
      </c>
      <c r="I6">
        <f t="shared" si="1"/>
        <v>1554</v>
      </c>
      <c r="J6">
        <f t="shared" si="2"/>
        <v>120.80223880597013</v>
      </c>
      <c r="L6">
        <v>0.1</v>
      </c>
      <c r="M6">
        <f t="shared" si="3"/>
        <v>383.49917081260355</v>
      </c>
      <c r="N6">
        <f t="shared" si="4"/>
        <v>639.16528468767262</v>
      </c>
    </row>
    <row r="7" spans="1:14" x14ac:dyDescent="0.3">
      <c r="A7">
        <v>1</v>
      </c>
      <c r="B7">
        <v>498</v>
      </c>
      <c r="C7">
        <v>462</v>
      </c>
      <c r="D7">
        <v>492</v>
      </c>
      <c r="F7">
        <f>AVERAGE(B7:D7)</f>
        <v>484</v>
      </c>
      <c r="G7">
        <v>6330</v>
      </c>
      <c r="H7">
        <f t="shared" si="5"/>
        <v>0.78988941548183256</v>
      </c>
      <c r="I7">
        <f>AVERAGE(B16:D16)</f>
        <v>349.33333333333331</v>
      </c>
      <c r="J7">
        <f>I7*H7</f>
        <v>275.93470247498681</v>
      </c>
      <c r="L7">
        <v>1</v>
      </c>
      <c r="M7">
        <f t="shared" si="3"/>
        <v>875.98318246027543</v>
      </c>
      <c r="N7">
        <f t="shared" si="4"/>
        <v>1459.9719707671256</v>
      </c>
    </row>
    <row r="10" spans="1:14" x14ac:dyDescent="0.3">
      <c r="A10" t="s">
        <v>2</v>
      </c>
      <c r="B10">
        <v>16</v>
      </c>
    </row>
    <row r="12" spans="1:14" x14ac:dyDescent="0.3">
      <c r="A12">
        <v>1E-4</v>
      </c>
      <c r="B12">
        <f>B3-$E$2</f>
        <v>5670.333333333333</v>
      </c>
      <c r="C12">
        <f t="shared" ref="C12:D12" si="7">C3-$E$2</f>
        <v>5553.333333333333</v>
      </c>
      <c r="D12">
        <f t="shared" si="7"/>
        <v>5896.333333333333</v>
      </c>
    </row>
    <row r="13" spans="1:14" x14ac:dyDescent="0.3">
      <c r="A13">
        <v>1E-3</v>
      </c>
      <c r="B13">
        <f t="shared" ref="B13:D14" si="8">B4-$E$2</f>
        <v>6275.333333333333</v>
      </c>
      <c r="C13">
        <f t="shared" si="8"/>
        <v>6052.333333333333</v>
      </c>
      <c r="D13">
        <f t="shared" si="8"/>
        <v>5233.333333333333</v>
      </c>
    </row>
    <row r="14" spans="1:14" x14ac:dyDescent="0.3">
      <c r="A14">
        <v>0.01</v>
      </c>
      <c r="B14">
        <f>B5-$E$2</f>
        <v>4450.333333333333</v>
      </c>
      <c r="C14">
        <f t="shared" si="8"/>
        <v>4008.3333333333335</v>
      </c>
      <c r="D14">
        <f t="shared" si="8"/>
        <v>3468.3333333333335</v>
      </c>
    </row>
    <row r="15" spans="1:14" x14ac:dyDescent="0.3">
      <c r="A15">
        <v>0.1</v>
      </c>
      <c r="B15">
        <f t="shared" ref="B15:D16" si="9">B6-$E$2</f>
        <v>1633.3333333333333</v>
      </c>
      <c r="C15">
        <f t="shared" si="9"/>
        <v>1503.3333333333333</v>
      </c>
      <c r="D15">
        <f t="shared" si="9"/>
        <v>1525.3333333333333</v>
      </c>
    </row>
    <row r="16" spans="1:14" x14ac:dyDescent="0.3">
      <c r="A16">
        <v>1</v>
      </c>
      <c r="B16">
        <f t="shared" si="9"/>
        <v>363.33333333333337</v>
      </c>
      <c r="C16">
        <f t="shared" si="9"/>
        <v>327.33333333333337</v>
      </c>
      <c r="D16">
        <f t="shared" si="9"/>
        <v>357.33333333333337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114</v>
      </c>
      <c r="C2">
        <v>128</v>
      </c>
      <c r="D2">
        <v>106</v>
      </c>
      <c r="E2">
        <f>(150+116+138)/3</f>
        <v>134.66666666666666</v>
      </c>
      <c r="F2">
        <f>AVERAGE(B2:D2)</f>
        <v>116</v>
      </c>
      <c r="G2">
        <v>6020</v>
      </c>
    </row>
    <row r="3" spans="1:14" x14ac:dyDescent="0.3">
      <c r="A3">
        <v>1E-4</v>
      </c>
      <c r="B3">
        <v>2881</v>
      </c>
      <c r="C3">
        <v>3224</v>
      </c>
      <c r="D3">
        <v>3265</v>
      </c>
      <c r="F3">
        <f>AVERAGE(B3:D3)</f>
        <v>3123.3333333333335</v>
      </c>
      <c r="G3">
        <v>6302</v>
      </c>
      <c r="H3">
        <f>A3*5/G3*1000</f>
        <v>7.9339892097746756E-5</v>
      </c>
      <c r="I3">
        <f>AVERAGE(B12:D12)</f>
        <v>2988.6666666666665</v>
      </c>
      <c r="J3">
        <f>I3*H3</f>
        <v>0.23712049084946579</v>
      </c>
      <c r="L3">
        <v>1E-4</v>
      </c>
      <c r="M3">
        <f>J3/15/0.01</f>
        <v>1.580803272329772</v>
      </c>
      <c r="N3">
        <f>M3/300*500</f>
        <v>2.6346721205496202</v>
      </c>
    </row>
    <row r="4" spans="1:14" x14ac:dyDescent="0.3">
      <c r="A4">
        <v>1E-3</v>
      </c>
      <c r="B4">
        <v>2651</v>
      </c>
      <c r="C4">
        <v>2833</v>
      </c>
      <c r="D4">
        <v>2885</v>
      </c>
      <c r="F4">
        <f t="shared" ref="F4:F5" si="0">AVERAGE(B4:D4)</f>
        <v>2789.6666666666665</v>
      </c>
      <c r="G4">
        <v>6188</v>
      </c>
      <c r="H4">
        <f>A4*5/G4*1000</f>
        <v>8.080155138978669E-4</v>
      </c>
      <c r="I4">
        <f t="shared" ref="I4:I7" si="1">AVERAGE(B13:D13)</f>
        <v>2655</v>
      </c>
      <c r="J4">
        <f t="shared" ref="J4:J6" si="2">I4*H4</f>
        <v>2.1452811893988368</v>
      </c>
      <c r="L4">
        <v>1E-3</v>
      </c>
      <c r="M4">
        <f t="shared" ref="M4:M7" si="3">J4/15/0.01</f>
        <v>14.301874595992246</v>
      </c>
      <c r="N4">
        <f t="shared" ref="N4:N7" si="4">M4/300*500</f>
        <v>23.836457659987076</v>
      </c>
    </row>
    <row r="5" spans="1:14" x14ac:dyDescent="0.3">
      <c r="A5">
        <v>0.01</v>
      </c>
      <c r="B5">
        <v>2033</v>
      </c>
      <c r="C5">
        <v>2269</v>
      </c>
      <c r="D5">
        <v>2325</v>
      </c>
      <c r="F5">
        <f t="shared" si="0"/>
        <v>2209</v>
      </c>
      <c r="G5">
        <v>6688</v>
      </c>
      <c r="H5">
        <f t="shared" ref="H5:H7" si="5">A5*5/G5*1000</f>
        <v>7.4760765550239234E-3</v>
      </c>
      <c r="I5">
        <f>AVERAGE(B14:D14)</f>
        <v>2074.3333333333335</v>
      </c>
      <c r="J5">
        <f t="shared" si="2"/>
        <v>15.507874800637959</v>
      </c>
      <c r="L5">
        <v>0.01</v>
      </c>
      <c r="M5">
        <f t="shared" si="3"/>
        <v>103.38583200425306</v>
      </c>
      <c r="N5">
        <f t="shared" si="4"/>
        <v>172.30972000708843</v>
      </c>
    </row>
    <row r="6" spans="1:14" x14ac:dyDescent="0.3">
      <c r="A6">
        <v>0.1</v>
      </c>
      <c r="B6">
        <v>687</v>
      </c>
      <c r="C6">
        <v>651</v>
      </c>
      <c r="D6">
        <v>787</v>
      </c>
      <c r="F6">
        <f t="shared" ref="F6:F7" si="6">AVERAGE(B6:C6)</f>
        <v>669</v>
      </c>
      <c r="G6">
        <v>5952</v>
      </c>
      <c r="H6">
        <f t="shared" si="5"/>
        <v>8.400537634408603E-2</v>
      </c>
      <c r="I6">
        <f t="shared" si="1"/>
        <v>573.66666666666663</v>
      </c>
      <c r="J6">
        <f t="shared" si="2"/>
        <v>48.191084229390682</v>
      </c>
      <c r="L6">
        <v>0.1</v>
      </c>
      <c r="M6">
        <f t="shared" si="3"/>
        <v>321.27389486260455</v>
      </c>
      <c r="N6">
        <f t="shared" si="4"/>
        <v>535.45649143767423</v>
      </c>
    </row>
    <row r="7" spans="1:14" x14ac:dyDescent="0.3">
      <c r="A7">
        <v>1</v>
      </c>
      <c r="B7">
        <v>193</v>
      </c>
      <c r="C7">
        <v>220</v>
      </c>
      <c r="D7">
        <v>201</v>
      </c>
      <c r="F7">
        <f t="shared" si="6"/>
        <v>206.5</v>
      </c>
      <c r="G7">
        <v>6362</v>
      </c>
      <c r="H7">
        <f t="shared" si="5"/>
        <v>0.78591637849732787</v>
      </c>
      <c r="I7">
        <f t="shared" si="1"/>
        <v>70.000000000000014</v>
      </c>
      <c r="J7">
        <f>I7*H7</f>
        <v>55.014146494812962</v>
      </c>
      <c r="L7">
        <v>1</v>
      </c>
      <c r="M7">
        <f t="shared" si="3"/>
        <v>366.7609766320864</v>
      </c>
      <c r="N7">
        <f t="shared" si="4"/>
        <v>611.26829438681068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>B3-$E$2</f>
        <v>2746.3333333333335</v>
      </c>
      <c r="C12">
        <f t="shared" ref="C12:D12" si="7">C3-$E$2</f>
        <v>3089.3333333333335</v>
      </c>
      <c r="D12">
        <f t="shared" si="7"/>
        <v>3130.3333333333335</v>
      </c>
    </row>
    <row r="13" spans="1:14" x14ac:dyDescent="0.3">
      <c r="A13">
        <v>1E-3</v>
      </c>
      <c r="B13">
        <f t="shared" ref="B13:D13" si="8">B4-$E$2</f>
        <v>2516.3333333333335</v>
      </c>
      <c r="C13">
        <f t="shared" si="8"/>
        <v>2698.3333333333335</v>
      </c>
      <c r="D13">
        <f t="shared" si="8"/>
        <v>2750.3333333333335</v>
      </c>
    </row>
    <row r="14" spans="1:14" x14ac:dyDescent="0.3">
      <c r="A14">
        <v>0.01</v>
      </c>
      <c r="B14">
        <f>B5-$E$2</f>
        <v>1898.3333333333333</v>
      </c>
      <c r="C14">
        <f t="shared" ref="C14:D14" si="9">C5-$E$2</f>
        <v>2134.3333333333335</v>
      </c>
      <c r="D14">
        <f t="shared" si="9"/>
        <v>2190.3333333333335</v>
      </c>
    </row>
    <row r="15" spans="1:14" x14ac:dyDescent="0.3">
      <c r="A15">
        <v>0.1</v>
      </c>
      <c r="B15">
        <f t="shared" ref="B15:D16" si="10">B6-$E$2</f>
        <v>552.33333333333337</v>
      </c>
      <c r="C15">
        <f t="shared" si="10"/>
        <v>516.33333333333337</v>
      </c>
      <c r="D15">
        <f t="shared" si="10"/>
        <v>652.33333333333337</v>
      </c>
    </row>
    <row r="16" spans="1:14" x14ac:dyDescent="0.3">
      <c r="A16">
        <v>1</v>
      </c>
      <c r="B16">
        <f t="shared" si="10"/>
        <v>58.333333333333343</v>
      </c>
      <c r="C16">
        <f t="shared" si="10"/>
        <v>85.333333333333343</v>
      </c>
      <c r="D16">
        <f t="shared" si="10"/>
        <v>66.333333333333343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A9E32-279E-4FDF-AF71-B0CF15284CB9}">
  <dimension ref="A1:N16"/>
  <sheetViews>
    <sheetView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58</v>
      </c>
      <c r="C2">
        <v>59</v>
      </c>
      <c r="D2">
        <v>50</v>
      </c>
      <c r="E2">
        <f>(55.66667+32.33333+39.66667)/3</f>
        <v>42.555556666666668</v>
      </c>
      <c r="F2">
        <f>AVERAGE(B2:D2)</f>
        <v>55.666666666666664</v>
      </c>
      <c r="G2">
        <v>5989</v>
      </c>
    </row>
    <row r="3" spans="1:14" x14ac:dyDescent="0.3">
      <c r="A3">
        <v>1E-4</v>
      </c>
      <c r="B3">
        <v>2197</v>
      </c>
      <c r="C3">
        <v>2000</v>
      </c>
      <c r="D3">
        <v>2184</v>
      </c>
      <c r="F3">
        <f>AVERAGE(B3:D3)</f>
        <v>2127</v>
      </c>
      <c r="G3">
        <v>6244</v>
      </c>
      <c r="H3">
        <f>A3*5/G3*1000</f>
        <v>8.0076873798846902E-5</v>
      </c>
      <c r="I3">
        <f>AVERAGE(B12:D12)</f>
        <v>2084.4444433333333</v>
      </c>
      <c r="J3">
        <f>I3*H3</f>
        <v>0.16691579462951101</v>
      </c>
      <c r="L3">
        <v>1E-4</v>
      </c>
      <c r="M3">
        <f>J3/15/0.026</f>
        <v>0.4279892169987462</v>
      </c>
      <c r="N3">
        <f>M3/300*500</f>
        <v>0.71331536166457699</v>
      </c>
    </row>
    <row r="4" spans="1:14" x14ac:dyDescent="0.3">
      <c r="A4">
        <v>1E-3</v>
      </c>
      <c r="B4">
        <v>1924</v>
      </c>
      <c r="C4">
        <v>2330</v>
      </c>
      <c r="D4">
        <v>2149</v>
      </c>
      <c r="F4">
        <f t="shared" ref="F4:F5" si="0">AVERAGE(B4:D4)</f>
        <v>2134.3333333333335</v>
      </c>
      <c r="G4">
        <v>6409</v>
      </c>
      <c r="H4">
        <f>A4*5/G4*1000</f>
        <v>7.8015290997035416E-4</v>
      </c>
      <c r="I4">
        <f t="shared" ref="I4:I7" si="1">AVERAGE(B13:D13)</f>
        <v>2091.7777766666663</v>
      </c>
      <c r="J4">
        <f t="shared" ref="J4:J7" si="2">I4*H4</f>
        <v>1.6319065194778173</v>
      </c>
      <c r="L4">
        <v>1E-3</v>
      </c>
      <c r="M4">
        <f t="shared" ref="M4:M7" si="3">J4/15/0.026</f>
        <v>4.1843756909687624</v>
      </c>
      <c r="N4">
        <f t="shared" ref="N4:N7" si="4">M4/300*500</f>
        <v>6.9739594849479367</v>
      </c>
    </row>
    <row r="5" spans="1:14" x14ac:dyDescent="0.3">
      <c r="A5">
        <v>0.01</v>
      </c>
      <c r="B5">
        <v>1972</v>
      </c>
      <c r="C5">
        <v>2252</v>
      </c>
      <c r="D5">
        <v>2026</v>
      </c>
      <c r="F5">
        <f t="shared" si="0"/>
        <v>2083.3333333333335</v>
      </c>
      <c r="G5">
        <v>6211</v>
      </c>
      <c r="H5">
        <f t="shared" ref="H5:H7" si="5">A5*5/G5*1000</f>
        <v>8.050233456770247E-3</v>
      </c>
      <c r="I5">
        <f t="shared" si="1"/>
        <v>2040.7777766666666</v>
      </c>
      <c r="J5">
        <f t="shared" si="2"/>
        <v>16.4287375355552</v>
      </c>
      <c r="L5">
        <v>0.01</v>
      </c>
      <c r="M5">
        <f t="shared" si="3"/>
        <v>42.124968039885132</v>
      </c>
      <c r="N5">
        <f t="shared" si="4"/>
        <v>70.208280066475226</v>
      </c>
    </row>
    <row r="6" spans="1:14" x14ac:dyDescent="0.3">
      <c r="A6">
        <v>0.1</v>
      </c>
      <c r="B6">
        <v>949</v>
      </c>
      <c r="C6">
        <v>952</v>
      </c>
      <c r="D6">
        <v>1009</v>
      </c>
      <c r="F6">
        <f t="shared" ref="F6:F7" si="6">AVERAGE(B6:C6)</f>
        <v>950.5</v>
      </c>
      <c r="G6">
        <v>6374</v>
      </c>
      <c r="H6">
        <f t="shared" si="5"/>
        <v>7.8443677439598361E-2</v>
      </c>
      <c r="I6">
        <f t="shared" si="1"/>
        <v>927.44444333333331</v>
      </c>
      <c r="J6">
        <f t="shared" si="2"/>
        <v>72.752152755987865</v>
      </c>
      <c r="L6">
        <v>0.1</v>
      </c>
      <c r="M6">
        <f t="shared" si="3"/>
        <v>186.54398142560993</v>
      </c>
      <c r="N6">
        <f t="shared" si="4"/>
        <v>310.90663570934987</v>
      </c>
    </row>
    <row r="7" spans="1:14" x14ac:dyDescent="0.3">
      <c r="A7">
        <v>1</v>
      </c>
      <c r="B7">
        <v>427</v>
      </c>
      <c r="C7">
        <v>393</v>
      </c>
      <c r="D7">
        <v>372</v>
      </c>
      <c r="F7">
        <f t="shared" si="6"/>
        <v>410</v>
      </c>
      <c r="G7">
        <v>6639</v>
      </c>
      <c r="H7">
        <f t="shared" si="5"/>
        <v>0.75312547070341918</v>
      </c>
      <c r="I7">
        <f t="shared" si="1"/>
        <v>354.77777666666663</v>
      </c>
      <c r="J7">
        <f t="shared" si="2"/>
        <v>267.19218004719585</v>
      </c>
      <c r="L7">
        <v>1</v>
      </c>
      <c r="M7">
        <f t="shared" si="3"/>
        <v>685.10815396716896</v>
      </c>
      <c r="N7">
        <f t="shared" si="4"/>
        <v>1141.8469232786151</v>
      </c>
    </row>
    <row r="10" spans="1:14" x14ac:dyDescent="0.3">
      <c r="A10" t="s">
        <v>2</v>
      </c>
      <c r="B10">
        <v>16</v>
      </c>
    </row>
    <row r="12" spans="1:14" x14ac:dyDescent="0.3">
      <c r="A12">
        <v>1E-4</v>
      </c>
      <c r="B12">
        <f>B3-$E$2</f>
        <v>2154.4444433333333</v>
      </c>
      <c r="C12">
        <f t="shared" ref="C12:D12" si="7">C3-$E$2</f>
        <v>1957.4444433333333</v>
      </c>
      <c r="D12">
        <f t="shared" si="7"/>
        <v>2141.4444433333333</v>
      </c>
    </row>
    <row r="13" spans="1:14" x14ac:dyDescent="0.3">
      <c r="A13">
        <v>1E-3</v>
      </c>
      <c r="B13">
        <f t="shared" ref="B13:D16" si="8">B4-$E$2</f>
        <v>1881.4444433333333</v>
      </c>
      <c r="C13">
        <f t="shared" si="8"/>
        <v>2287.4444433333333</v>
      </c>
      <c r="D13">
        <f t="shared" si="8"/>
        <v>2106.4444433333333</v>
      </c>
    </row>
    <row r="14" spans="1:14" x14ac:dyDescent="0.3">
      <c r="A14">
        <v>0.01</v>
      </c>
      <c r="B14">
        <f t="shared" si="8"/>
        <v>1929.4444433333333</v>
      </c>
      <c r="C14">
        <f t="shared" si="8"/>
        <v>2209.4444433333333</v>
      </c>
      <c r="D14">
        <f t="shared" si="8"/>
        <v>1983.4444433333333</v>
      </c>
    </row>
    <row r="15" spans="1:14" x14ac:dyDescent="0.3">
      <c r="A15">
        <v>0.1</v>
      </c>
      <c r="B15">
        <f t="shared" si="8"/>
        <v>906.44444333333331</v>
      </c>
      <c r="C15">
        <f t="shared" si="8"/>
        <v>909.44444333333331</v>
      </c>
      <c r="D15">
        <f t="shared" si="8"/>
        <v>966.44444333333331</v>
      </c>
    </row>
    <row r="16" spans="1:14" x14ac:dyDescent="0.3">
      <c r="A16">
        <v>1</v>
      </c>
      <c r="B16">
        <f t="shared" si="8"/>
        <v>384.44444333333331</v>
      </c>
      <c r="C16">
        <f t="shared" si="8"/>
        <v>350.44444333333331</v>
      </c>
      <c r="D16">
        <f t="shared" si="8"/>
        <v>329.44444333333331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0E433-09D2-4C2A-B573-8959C3C5F8EF}">
  <dimension ref="A1:N16"/>
  <sheetViews>
    <sheetView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41</v>
      </c>
      <c r="C2">
        <v>24</v>
      </c>
      <c r="D2">
        <v>32</v>
      </c>
      <c r="E2">
        <v>42.555556666666668</v>
      </c>
      <c r="F2">
        <f>AVERAGE(B2:D2)</f>
        <v>32.333333333333336</v>
      </c>
      <c r="G2">
        <v>6292</v>
      </c>
    </row>
    <row r="3" spans="1:14" x14ac:dyDescent="0.3">
      <c r="A3">
        <v>1E-4</v>
      </c>
      <c r="B3">
        <v>743</v>
      </c>
      <c r="C3">
        <v>771</v>
      </c>
      <c r="D3">
        <v>680</v>
      </c>
      <c r="F3">
        <f>AVERAGE(B3:D3)</f>
        <v>731.33333333333337</v>
      </c>
      <c r="G3">
        <v>8301</v>
      </c>
      <c r="H3">
        <f>A3*5/G3*1000</f>
        <v>6.0233706782315383E-5</v>
      </c>
      <c r="I3">
        <f>AVERAGE(B12:D12)</f>
        <v>688.77777666666668</v>
      </c>
      <c r="J3">
        <f>I3*H3</f>
        <v>4.148763863791511E-2</v>
      </c>
      <c r="L3">
        <v>1E-4</v>
      </c>
      <c r="M3">
        <f>J3/15/0.01</f>
        <v>0.27658425758610072</v>
      </c>
      <c r="N3">
        <f>M3/300*500</f>
        <v>0.46097376264350121</v>
      </c>
    </row>
    <row r="4" spans="1:14" x14ac:dyDescent="0.3">
      <c r="A4">
        <v>1E-3</v>
      </c>
      <c r="B4">
        <v>747</v>
      </c>
      <c r="C4">
        <v>761</v>
      </c>
      <c r="D4">
        <v>809</v>
      </c>
      <c r="F4">
        <f t="shared" ref="F4:F5" si="0">AVERAGE(B4:D4)</f>
        <v>772.33333333333337</v>
      </c>
      <c r="G4">
        <v>5893</v>
      </c>
      <c r="H4">
        <f>A4*5/G4*1000</f>
        <v>8.4846427965382652E-4</v>
      </c>
      <c r="I4">
        <f t="shared" ref="I4:I7" si="1">AVERAGE(B13:D13)</f>
        <v>729.77777666666668</v>
      </c>
      <c r="J4">
        <f t="shared" ref="J4:J7" si="2">I4*H4</f>
        <v>0.61919037558685441</v>
      </c>
      <c r="L4">
        <v>1E-3</v>
      </c>
      <c r="M4">
        <f t="shared" ref="M4:M7" si="3">J4/15/0.01</f>
        <v>4.1279358372456958</v>
      </c>
      <c r="N4">
        <f t="shared" ref="N4:N7" si="4">M4/300*500</f>
        <v>6.8798930620761602</v>
      </c>
    </row>
    <row r="5" spans="1:14" x14ac:dyDescent="0.3">
      <c r="A5">
        <v>0.01</v>
      </c>
      <c r="B5">
        <v>683</v>
      </c>
      <c r="C5">
        <v>712</v>
      </c>
      <c r="D5">
        <v>625</v>
      </c>
      <c r="F5">
        <f t="shared" si="0"/>
        <v>673.33333333333337</v>
      </c>
      <c r="G5">
        <v>6460</v>
      </c>
      <c r="H5">
        <f t="shared" ref="H5:H7" si="5">A5*5/G5*1000</f>
        <v>7.7399380804953561E-3</v>
      </c>
      <c r="I5">
        <f t="shared" si="1"/>
        <v>630.77777666666668</v>
      </c>
      <c r="J5">
        <f t="shared" si="2"/>
        <v>4.8821809339525286</v>
      </c>
      <c r="L5">
        <v>0.01</v>
      </c>
      <c r="M5">
        <f t="shared" si="3"/>
        <v>32.547872893016851</v>
      </c>
      <c r="N5">
        <f t="shared" si="4"/>
        <v>54.246454821694755</v>
      </c>
    </row>
    <row r="6" spans="1:14" x14ac:dyDescent="0.3">
      <c r="A6">
        <v>0.1</v>
      </c>
      <c r="B6">
        <v>292</v>
      </c>
      <c r="C6">
        <v>284</v>
      </c>
      <c r="D6">
        <v>320</v>
      </c>
      <c r="F6">
        <f t="shared" ref="F6:F7" si="6">AVERAGE(B6:C6)</f>
        <v>288</v>
      </c>
      <c r="G6">
        <v>6735</v>
      </c>
      <c r="H6">
        <f t="shared" si="5"/>
        <v>7.4239049740163335E-2</v>
      </c>
      <c r="I6">
        <f t="shared" si="1"/>
        <v>256.11111</v>
      </c>
      <c r="J6">
        <f t="shared" si="2"/>
        <v>19.013445434298443</v>
      </c>
      <c r="L6">
        <v>0.1</v>
      </c>
      <c r="M6">
        <f t="shared" si="3"/>
        <v>126.75630289532296</v>
      </c>
      <c r="N6">
        <f t="shared" si="4"/>
        <v>211.26050482553828</v>
      </c>
    </row>
    <row r="7" spans="1:14" x14ac:dyDescent="0.3">
      <c r="A7">
        <v>1</v>
      </c>
      <c r="B7">
        <v>129</v>
      </c>
      <c r="C7">
        <v>146</v>
      </c>
      <c r="D7">
        <v>137</v>
      </c>
      <c r="F7">
        <f t="shared" si="6"/>
        <v>137.5</v>
      </c>
      <c r="G7">
        <v>6487</v>
      </c>
      <c r="H7">
        <f t="shared" si="5"/>
        <v>0.7707723138584861</v>
      </c>
      <c r="I7">
        <f t="shared" si="1"/>
        <v>94.777776666666682</v>
      </c>
      <c r="J7">
        <f t="shared" si="2"/>
        <v>73.052086223729518</v>
      </c>
      <c r="L7">
        <v>1</v>
      </c>
      <c r="M7">
        <f t="shared" si="3"/>
        <v>487.01390815819678</v>
      </c>
      <c r="N7">
        <f t="shared" si="4"/>
        <v>811.68984693032803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>B3-$E$2</f>
        <v>700.44444333333331</v>
      </c>
      <c r="C12">
        <f t="shared" ref="C12:D12" si="7">C3-$E$2</f>
        <v>728.44444333333331</v>
      </c>
      <c r="D12">
        <f t="shared" si="7"/>
        <v>637.44444333333331</v>
      </c>
    </row>
    <row r="13" spans="1:14" x14ac:dyDescent="0.3">
      <c r="A13">
        <v>1E-3</v>
      </c>
      <c r="B13">
        <f t="shared" ref="B13:D16" si="8">B4-$E$2</f>
        <v>704.44444333333331</v>
      </c>
      <c r="C13">
        <f t="shared" si="8"/>
        <v>718.44444333333331</v>
      </c>
      <c r="D13">
        <f t="shared" si="8"/>
        <v>766.44444333333331</v>
      </c>
    </row>
    <row r="14" spans="1:14" x14ac:dyDescent="0.3">
      <c r="A14">
        <v>0.01</v>
      </c>
      <c r="B14">
        <f t="shared" si="8"/>
        <v>640.44444333333331</v>
      </c>
      <c r="C14">
        <f t="shared" si="8"/>
        <v>669.44444333333331</v>
      </c>
      <c r="D14">
        <f t="shared" si="8"/>
        <v>582.44444333333331</v>
      </c>
    </row>
    <row r="15" spans="1:14" x14ac:dyDescent="0.3">
      <c r="A15">
        <v>0.1</v>
      </c>
      <c r="B15">
        <f t="shared" si="8"/>
        <v>249.44444333333334</v>
      </c>
      <c r="C15">
        <f t="shared" si="8"/>
        <v>241.44444333333334</v>
      </c>
      <c r="D15">
        <f t="shared" si="8"/>
        <v>277.44444333333331</v>
      </c>
    </row>
    <row r="16" spans="1:14" x14ac:dyDescent="0.3">
      <c r="A16">
        <v>1</v>
      </c>
      <c r="B16">
        <f t="shared" si="8"/>
        <v>86.444443333333339</v>
      </c>
      <c r="C16">
        <f t="shared" si="8"/>
        <v>103.44444333333334</v>
      </c>
      <c r="D16">
        <f t="shared" si="8"/>
        <v>94.444443333333339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tabSelected="1"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38</v>
      </c>
      <c r="C2">
        <v>35</v>
      </c>
      <c r="D2">
        <v>46</v>
      </c>
      <c r="E2">
        <v>42.555556666666668</v>
      </c>
      <c r="F2">
        <f>AVERAGE(B2:D2)</f>
        <v>39.666666666666664</v>
      </c>
      <c r="G2">
        <v>5966</v>
      </c>
    </row>
    <row r="3" spans="1:14" x14ac:dyDescent="0.3">
      <c r="A3">
        <v>1E-4</v>
      </c>
      <c r="B3">
        <v>901</v>
      </c>
      <c r="C3">
        <v>869</v>
      </c>
      <c r="D3">
        <v>822</v>
      </c>
      <c r="F3">
        <f>AVERAGE(B3:D3)</f>
        <v>864</v>
      </c>
      <c r="G3">
        <v>6308</v>
      </c>
      <c r="H3">
        <f>A3*5/G3*1000</f>
        <v>7.9264426125554864E-5</v>
      </c>
      <c r="I3">
        <f>AVERAGE(B12:D12)</f>
        <v>821.44444333333331</v>
      </c>
      <c r="J3">
        <f>I3*H3</f>
        <v>6.5111322394842533E-2</v>
      </c>
      <c r="L3">
        <v>1E-4</v>
      </c>
      <c r="M3">
        <f>J3/15/0.011</f>
        <v>0.39461407512025776</v>
      </c>
      <c r="N3">
        <f>M3/300*500</f>
        <v>0.65769012520042958</v>
      </c>
    </row>
    <row r="4" spans="1:14" x14ac:dyDescent="0.3">
      <c r="A4">
        <v>1E-3</v>
      </c>
      <c r="B4">
        <v>812</v>
      </c>
      <c r="C4">
        <v>819</v>
      </c>
      <c r="D4">
        <v>858</v>
      </c>
      <c r="F4">
        <f t="shared" ref="F4:F5" si="0">AVERAGE(B4:D4)</f>
        <v>829.66666666666663</v>
      </c>
      <c r="G4">
        <v>6602</v>
      </c>
      <c r="H4">
        <f>A4*5/G4*1000</f>
        <v>7.57346258709482E-4</v>
      </c>
      <c r="I4">
        <f t="shared" ref="I4:I7" si="1">AVERAGE(B13:D13)</f>
        <v>787.11110999999994</v>
      </c>
      <c r="J4">
        <f t="shared" ref="J4:J7" si="2">I4*H4</f>
        <v>0.59611565434716751</v>
      </c>
      <c r="L4">
        <v>1E-3</v>
      </c>
      <c r="M4">
        <f t="shared" ref="M4:M7" si="3">J4/15/0.011</f>
        <v>3.6128221475585911</v>
      </c>
      <c r="N4">
        <f t="shared" ref="N4:N7" si="4">M4/300*500</f>
        <v>6.0213702459309859</v>
      </c>
    </row>
    <row r="5" spans="1:14" x14ac:dyDescent="0.3">
      <c r="A5">
        <v>0.01</v>
      </c>
      <c r="B5">
        <v>683</v>
      </c>
      <c r="C5">
        <v>710</v>
      </c>
      <c r="D5">
        <v>624</v>
      </c>
      <c r="F5">
        <f t="shared" si="0"/>
        <v>672.33333333333337</v>
      </c>
      <c r="G5">
        <v>6019</v>
      </c>
      <c r="H5">
        <f t="shared" ref="H5:H7" si="5">A5*5/G5*1000</f>
        <v>8.3070277454726713E-3</v>
      </c>
      <c r="I5">
        <f t="shared" si="1"/>
        <v>629.77777666666668</v>
      </c>
      <c r="J5">
        <f t="shared" si="2"/>
        <v>5.2315814642520913</v>
      </c>
      <c r="L5">
        <v>0.01</v>
      </c>
      <c r="M5">
        <f t="shared" si="3"/>
        <v>31.706554328800557</v>
      </c>
      <c r="N5">
        <f t="shared" si="4"/>
        <v>52.844257214667593</v>
      </c>
    </row>
    <row r="6" spans="1:14" x14ac:dyDescent="0.3">
      <c r="A6">
        <v>0.1</v>
      </c>
      <c r="B6">
        <v>298</v>
      </c>
      <c r="C6">
        <v>291</v>
      </c>
      <c r="D6">
        <v>270</v>
      </c>
      <c r="F6">
        <f t="shared" ref="F6:F7" si="6">AVERAGE(B6:C6)</f>
        <v>294.5</v>
      </c>
      <c r="G6">
        <v>6519</v>
      </c>
      <c r="H6">
        <f t="shared" si="5"/>
        <v>7.6698880196349128E-2</v>
      </c>
      <c r="I6">
        <f t="shared" si="1"/>
        <v>243.77777666666668</v>
      </c>
      <c r="J6">
        <f t="shared" si="2"/>
        <v>18.697482487089022</v>
      </c>
      <c r="L6">
        <v>0.1</v>
      </c>
      <c r="M6">
        <f t="shared" si="3"/>
        <v>113.31807567932741</v>
      </c>
      <c r="N6">
        <f t="shared" si="4"/>
        <v>188.86345946554567</v>
      </c>
    </row>
    <row r="7" spans="1:14" x14ac:dyDescent="0.3">
      <c r="A7">
        <v>1</v>
      </c>
      <c r="B7">
        <v>153</v>
      </c>
      <c r="C7">
        <v>182</v>
      </c>
      <c r="D7">
        <v>172</v>
      </c>
      <c r="F7">
        <f t="shared" si="6"/>
        <v>167.5</v>
      </c>
      <c r="G7">
        <v>6297</v>
      </c>
      <c r="H7">
        <f t="shared" si="5"/>
        <v>0.7940289026520565</v>
      </c>
      <c r="I7">
        <f t="shared" si="1"/>
        <v>126.44444333333335</v>
      </c>
      <c r="J7">
        <f t="shared" si="2"/>
        <v>100.40054258641682</v>
      </c>
      <c r="L7">
        <v>1</v>
      </c>
      <c r="M7">
        <f t="shared" si="3"/>
        <v>608.48813688737471</v>
      </c>
      <c r="N7">
        <f t="shared" si="4"/>
        <v>1014.1468948122912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>B3-$E$2</f>
        <v>858.44444333333331</v>
      </c>
      <c r="C12">
        <f t="shared" ref="C12:D12" si="7">C3-$E$2</f>
        <v>826.44444333333331</v>
      </c>
      <c r="D12">
        <f t="shared" si="7"/>
        <v>779.44444333333331</v>
      </c>
    </row>
    <row r="13" spans="1:14" x14ac:dyDescent="0.3">
      <c r="A13">
        <v>1E-3</v>
      </c>
      <c r="B13">
        <f t="shared" ref="B13:D13" si="8">B4-$E$2</f>
        <v>769.44444333333331</v>
      </c>
      <c r="C13">
        <f t="shared" si="8"/>
        <v>776.44444333333331</v>
      </c>
      <c r="D13">
        <f t="shared" si="8"/>
        <v>815.44444333333331</v>
      </c>
    </row>
    <row r="14" spans="1:14" x14ac:dyDescent="0.3">
      <c r="A14">
        <v>0.01</v>
      </c>
      <c r="B14">
        <f t="shared" ref="B14" si="9">B5-$E$2</f>
        <v>640.44444333333331</v>
      </c>
      <c r="C14">
        <f t="shared" ref="C14:D14" si="10">C5-$E$2</f>
        <v>667.44444333333331</v>
      </c>
      <c r="D14">
        <f t="shared" si="10"/>
        <v>581.44444333333331</v>
      </c>
    </row>
    <row r="15" spans="1:14" x14ac:dyDescent="0.3">
      <c r="A15">
        <v>0.1</v>
      </c>
      <c r="B15">
        <f t="shared" ref="B15:D15" si="11">B6-$E$2</f>
        <v>255.44444333333334</v>
      </c>
      <c r="C15">
        <f t="shared" si="11"/>
        <v>248.44444333333334</v>
      </c>
      <c r="D15">
        <f t="shared" si="11"/>
        <v>227.44444333333334</v>
      </c>
    </row>
    <row r="16" spans="1:14" x14ac:dyDescent="0.3">
      <c r="A16">
        <v>1</v>
      </c>
      <c r="B16">
        <f t="shared" ref="B16:D16" si="12">B7-$E$2</f>
        <v>110.44444333333334</v>
      </c>
      <c r="C16">
        <f t="shared" si="12"/>
        <v>139.44444333333334</v>
      </c>
      <c r="D16">
        <f t="shared" si="12"/>
        <v>129.44444333333334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ENT 1_3uM_N=3</vt:lpstr>
      <vt:lpstr>ENT 1_3uM_N=5</vt:lpstr>
      <vt:lpstr>ENT 1_3uM_N=1</vt:lpstr>
      <vt:lpstr>ENT 2_3uM_N=5</vt:lpstr>
      <vt:lpstr>ENT 2_3uM_N=2</vt:lpstr>
      <vt:lpstr>ENT 2_3uM_N=1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2019-08-26T06:02:34Z</dcterms:modified>
</cp:coreProperties>
</file>