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3_Student Report_15042019-18042019\Uridine_condep\10 uM\"/>
    </mc:Choice>
  </mc:AlternateContent>
  <xr:revisionPtr revIDLastSave="0" documentId="13_ncr:1_{A0988415-87B2-4E5E-95EB-17C413BEEA97}" xr6:coauthVersionLast="43" xr6:coauthVersionMax="43" xr10:uidLastSave="{00000000-0000-0000-0000-000000000000}"/>
  <bookViews>
    <workbookView xWindow="-108" yWindow="-108" windowWidth="23256" windowHeight="12576" activeTab="2" xr2:uid="{2B1BFF4D-2481-426D-807D-F1DD13B7A61B}"/>
  </bookViews>
  <sheets>
    <sheet name="ENT 1_C21_CD" sheetId="5" r:id="rId1"/>
    <sheet name="ENT 1_withoutC21_CD" sheetId="3" r:id="rId2"/>
    <sheet name="ENT 2_C21_CD" sheetId="7" r:id="rId3"/>
    <sheet name="ENT 2_withoutC21_CD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" i="3" l="1"/>
  <c r="B13" i="6" l="1"/>
  <c r="C13" i="6"/>
  <c r="D13" i="6"/>
  <c r="B14" i="6"/>
  <c r="C14" i="6"/>
  <c r="D14" i="6"/>
  <c r="C12" i="6"/>
  <c r="D12" i="6"/>
  <c r="B12" i="6"/>
  <c r="E2" i="6"/>
  <c r="B13" i="7"/>
  <c r="C13" i="7"/>
  <c r="D13" i="7"/>
  <c r="B14" i="7"/>
  <c r="C14" i="7"/>
  <c r="D14" i="7"/>
  <c r="C12" i="7"/>
  <c r="D12" i="7"/>
  <c r="B12" i="7"/>
  <c r="E2" i="7"/>
  <c r="F2" i="7"/>
  <c r="F2" i="6"/>
  <c r="B13" i="3"/>
  <c r="C13" i="3"/>
  <c r="D13" i="3"/>
  <c r="B14" i="3"/>
  <c r="C14" i="3"/>
  <c r="D14" i="3"/>
  <c r="C12" i="3"/>
  <c r="D12" i="3"/>
  <c r="B12" i="3"/>
  <c r="E2" i="3"/>
  <c r="B13" i="5"/>
  <c r="C13" i="5"/>
  <c r="D13" i="5"/>
  <c r="B14" i="5"/>
  <c r="C14" i="5"/>
  <c r="D14" i="5"/>
  <c r="C12" i="5"/>
  <c r="D12" i="5"/>
  <c r="B12" i="5"/>
  <c r="E2" i="5"/>
  <c r="F2" i="5"/>
  <c r="F2" i="3"/>
  <c r="F3" i="5" l="1"/>
  <c r="F4" i="5" l="1"/>
  <c r="F5" i="5"/>
  <c r="F3" i="3"/>
  <c r="F4" i="3"/>
  <c r="F5" i="3"/>
  <c r="H3" i="3"/>
  <c r="I6" i="6"/>
  <c r="J6" i="6" s="1"/>
  <c r="M6" i="6" s="1"/>
  <c r="N6" i="6" s="1"/>
  <c r="I3" i="6"/>
  <c r="J7" i="7"/>
  <c r="M7" i="7" s="1"/>
  <c r="N7" i="7" s="1"/>
  <c r="I7" i="7"/>
  <c r="H7" i="7"/>
  <c r="F7" i="7"/>
  <c r="I6" i="7"/>
  <c r="J6" i="7" s="1"/>
  <c r="M6" i="7" s="1"/>
  <c r="N6" i="7" s="1"/>
  <c r="H6" i="7"/>
  <c r="F6" i="7"/>
  <c r="H5" i="7"/>
  <c r="F5" i="7"/>
  <c r="H4" i="7"/>
  <c r="F4" i="7"/>
  <c r="H3" i="7"/>
  <c r="F3" i="7"/>
  <c r="J7" i="6"/>
  <c r="M7" i="6" s="1"/>
  <c r="N7" i="6" s="1"/>
  <c r="I7" i="6"/>
  <c r="H7" i="6"/>
  <c r="F7" i="6"/>
  <c r="H6" i="6"/>
  <c r="F6" i="6"/>
  <c r="H5" i="6"/>
  <c r="F5" i="6"/>
  <c r="H4" i="6"/>
  <c r="F4" i="6"/>
  <c r="H3" i="6"/>
  <c r="F3" i="6"/>
  <c r="J7" i="5"/>
  <c r="M7" i="5" s="1"/>
  <c r="N7" i="5" s="1"/>
  <c r="I7" i="5"/>
  <c r="H7" i="5"/>
  <c r="F7" i="5"/>
  <c r="I6" i="5"/>
  <c r="H6" i="5"/>
  <c r="F6" i="5"/>
  <c r="H5" i="5"/>
  <c r="H4" i="5"/>
  <c r="H3" i="5"/>
  <c r="I4" i="6" l="1"/>
  <c r="J4" i="6" s="1"/>
  <c r="M4" i="6" s="1"/>
  <c r="I5" i="6"/>
  <c r="I3" i="5"/>
  <c r="J3" i="5" s="1"/>
  <c r="M3" i="5" s="1"/>
  <c r="J6" i="5"/>
  <c r="M6" i="5" s="1"/>
  <c r="N6" i="5" s="1"/>
  <c r="I3" i="3"/>
  <c r="I5" i="7"/>
  <c r="J5" i="7" s="1"/>
  <c r="M5" i="7" s="1"/>
  <c r="I4" i="7"/>
  <c r="J4" i="7" s="1"/>
  <c r="M4" i="7" s="1"/>
  <c r="I3" i="7"/>
  <c r="J3" i="7" s="1"/>
  <c r="M3" i="7" s="1"/>
  <c r="I5" i="5"/>
  <c r="J5" i="5" s="1"/>
  <c r="M5" i="5" s="1"/>
  <c r="J3" i="6"/>
  <c r="M3" i="6" s="1"/>
  <c r="J5" i="6"/>
  <c r="M5" i="6" s="1"/>
  <c r="I4" i="5"/>
  <c r="J4" i="5" s="1"/>
  <c r="M4" i="5" s="1"/>
  <c r="N5" i="6" l="1"/>
  <c r="N3" i="6"/>
  <c r="N4" i="6"/>
  <c r="N3" i="7"/>
  <c r="N4" i="7"/>
  <c r="N5" i="7"/>
  <c r="N4" i="5"/>
  <c r="N3" i="5"/>
  <c r="N5" i="5"/>
  <c r="H7" i="3"/>
  <c r="F7" i="3"/>
  <c r="H6" i="3"/>
  <c r="F6" i="3"/>
  <c r="H5" i="3"/>
  <c r="H4" i="3"/>
  <c r="I5" i="3" l="1"/>
  <c r="J5" i="3" s="1"/>
  <c r="M5" i="3" s="1"/>
  <c r="I7" i="3"/>
  <c r="J7" i="3" s="1"/>
  <c r="M7" i="3" s="1"/>
  <c r="N7" i="3" l="1"/>
  <c r="I4" i="3"/>
  <c r="J4" i="3" s="1"/>
  <c r="M4" i="3" s="1"/>
  <c r="I6" i="3"/>
  <c r="J6" i="3" s="1"/>
  <c r="M6" i="3" s="1"/>
  <c r="J3" i="3"/>
  <c r="M3" i="3" s="1"/>
  <c r="N3" i="3" l="1"/>
  <c r="N6" i="3"/>
  <c r="N4" i="3"/>
</calcChain>
</file>

<file path=xl/sharedStrings.xml><?xml version="1.0" encoding="utf-8"?>
<sst xmlns="http://schemas.openxmlformats.org/spreadsheetml/2006/main" count="48" uniqueCount="12">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</sst>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7714A-8906-40AC-A769-0F6D5F18A9C4}">
  <dimension ref="A1:N16"/>
  <sheetViews>
    <sheetView workbookViewId="0">
      <selection activeCell="N11" sqref="N11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151</v>
      </c>
      <c r="C2">
        <v>168</v>
      </c>
      <c r="D2">
        <v>137</v>
      </c>
      <c r="E2">
        <f>(152+174)/2</f>
        <v>163</v>
      </c>
      <c r="F2">
        <f>AVERAGE(B2:D2)</f>
        <v>152</v>
      </c>
      <c r="G2">
        <v>4998</v>
      </c>
    </row>
    <row r="3" spans="1:14" x14ac:dyDescent="0.3">
      <c r="A3">
        <v>1E-4</v>
      </c>
      <c r="B3">
        <v>1883</v>
      </c>
      <c r="C3">
        <v>1743</v>
      </c>
      <c r="D3">
        <v>799</v>
      </c>
      <c r="F3">
        <f>AVERAGE(B3:D3)</f>
        <v>1475</v>
      </c>
      <c r="G3">
        <v>5155</v>
      </c>
      <c r="H3">
        <f>A3*5/G3*1000</f>
        <v>9.699321047526673E-5</v>
      </c>
      <c r="I3">
        <f>AVERAGE(B12:D12)</f>
        <v>1312</v>
      </c>
      <c r="J3">
        <f>I3*H3</f>
        <v>0.12725509214354994</v>
      </c>
      <c r="L3">
        <v>1E-4</v>
      </c>
      <c r="M3">
        <f>J3/15/0.017</f>
        <v>0.49903957703352914</v>
      </c>
      <c r="N3">
        <f>M3/300*500</f>
        <v>0.83173262838921513</v>
      </c>
    </row>
    <row r="4" spans="1:14" x14ac:dyDescent="0.3">
      <c r="A4">
        <v>1E-3</v>
      </c>
      <c r="B4">
        <v>1332</v>
      </c>
      <c r="C4">
        <v>2327</v>
      </c>
      <c r="D4">
        <v>1065</v>
      </c>
      <c r="F4">
        <f t="shared" ref="F4:F5" si="0">AVERAGE(B4:D4)</f>
        <v>1574.6666666666667</v>
      </c>
      <c r="G4">
        <v>5301</v>
      </c>
      <c r="H4">
        <f>A4*5/G4*1000</f>
        <v>9.4321826070552727E-4</v>
      </c>
      <c r="I4">
        <f t="shared" ref="I4:I7" si="1">AVERAGE(B13:D13)</f>
        <v>1411.6666666666667</v>
      </c>
      <c r="J4">
        <f t="shared" ref="J4:J7" si="2">I4*H4</f>
        <v>1.3315097780293028</v>
      </c>
      <c r="L4">
        <v>1E-3</v>
      </c>
      <c r="M4">
        <f t="shared" ref="M4:M5" si="3">J4/15/0.017</f>
        <v>5.221606972663932</v>
      </c>
      <c r="N4">
        <f t="shared" ref="N4:N7" si="4">M4/300*500</f>
        <v>8.7026782877732209</v>
      </c>
    </row>
    <row r="5" spans="1:14" x14ac:dyDescent="0.3">
      <c r="A5">
        <v>0.01</v>
      </c>
      <c r="B5">
        <v>2498</v>
      </c>
      <c r="C5">
        <v>1987</v>
      </c>
      <c r="D5">
        <v>2333</v>
      </c>
      <c r="F5">
        <f t="shared" si="0"/>
        <v>2272.6666666666665</v>
      </c>
      <c r="G5">
        <v>5652</v>
      </c>
      <c r="H5">
        <f t="shared" ref="H5:H7" si="5">A5*5/G5*1000</f>
        <v>8.8464260438782735E-3</v>
      </c>
      <c r="I5">
        <f t="shared" si="1"/>
        <v>2109.6666666666665</v>
      </c>
      <c r="J5">
        <f t="shared" si="2"/>
        <v>18.663010143901865</v>
      </c>
      <c r="L5">
        <v>0.01</v>
      </c>
      <c r="M5">
        <f t="shared" si="3"/>
        <v>73.188275074124959</v>
      </c>
      <c r="N5">
        <f t="shared" si="4"/>
        <v>121.98045845687493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10</v>
      </c>
    </row>
    <row r="12" spans="1:14" x14ac:dyDescent="0.3">
      <c r="A12">
        <v>1E-4</v>
      </c>
      <c r="B12">
        <f>B3-$E$2</f>
        <v>1720</v>
      </c>
      <c r="C12">
        <f t="shared" ref="C12:D12" si="8">C3-$E$2</f>
        <v>1580</v>
      </c>
      <c r="D12">
        <f t="shared" si="8"/>
        <v>636</v>
      </c>
    </row>
    <row r="13" spans="1:14" x14ac:dyDescent="0.3">
      <c r="A13">
        <v>1E-3</v>
      </c>
      <c r="B13">
        <f t="shared" ref="B13:D13" si="9">B4-$E$2</f>
        <v>1169</v>
      </c>
      <c r="C13">
        <f t="shared" si="9"/>
        <v>2164</v>
      </c>
      <c r="D13">
        <f t="shared" si="9"/>
        <v>902</v>
      </c>
    </row>
    <row r="14" spans="1:14" x14ac:dyDescent="0.3">
      <c r="A14">
        <v>0.01</v>
      </c>
      <c r="B14">
        <f t="shared" ref="B14:D14" si="10">B5-$E$2</f>
        <v>2335</v>
      </c>
      <c r="C14">
        <f t="shared" si="10"/>
        <v>1824</v>
      </c>
      <c r="D14">
        <f t="shared" si="10"/>
        <v>2170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N16"/>
  <sheetViews>
    <sheetView workbookViewId="0">
      <selection activeCell="N6" sqref="N6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163</v>
      </c>
      <c r="C2">
        <v>156</v>
      </c>
      <c r="D2">
        <v>203</v>
      </c>
      <c r="E2">
        <f>(152+174)/2</f>
        <v>163</v>
      </c>
      <c r="F2">
        <f>AVERAGE(B2:D2)</f>
        <v>174</v>
      </c>
      <c r="G2">
        <v>6343</v>
      </c>
    </row>
    <row r="3" spans="1:14" x14ac:dyDescent="0.3">
      <c r="A3">
        <v>1E-4</v>
      </c>
      <c r="B3">
        <v>2558</v>
      </c>
      <c r="C3">
        <v>2505</v>
      </c>
      <c r="D3">
        <v>2581</v>
      </c>
      <c r="F3">
        <f>AVERAGE(B3:D3)</f>
        <v>2548</v>
      </c>
      <c r="G3">
        <v>6424</v>
      </c>
      <c r="H3">
        <f>A3*5/G3*1000</f>
        <v>7.7833125778331271E-5</v>
      </c>
      <c r="I3">
        <f>AVERAGE(B12:D12)</f>
        <v>2385</v>
      </c>
      <c r="J3">
        <f>I3*H3</f>
        <v>0.18563200498132007</v>
      </c>
      <c r="L3">
        <v>1E-4</v>
      </c>
      <c r="M3">
        <f>J3/15/0.017</f>
        <v>0.72796864698556885</v>
      </c>
      <c r="N3">
        <f>M3/300*500</f>
        <v>1.2132810783092816</v>
      </c>
    </row>
    <row r="4" spans="1:14" x14ac:dyDescent="0.3">
      <c r="A4">
        <v>1E-3</v>
      </c>
      <c r="B4">
        <v>4646</v>
      </c>
      <c r="C4">
        <v>5213</v>
      </c>
      <c r="D4">
        <v>4623</v>
      </c>
      <c r="F4">
        <f t="shared" ref="F4:F5" si="0">AVERAGE(B4:D4)</f>
        <v>4827.333333333333</v>
      </c>
      <c r="G4">
        <v>6495</v>
      </c>
      <c r="H4">
        <f>A4*5/G4*1000</f>
        <v>7.6982294072363362E-4</v>
      </c>
      <c r="I4">
        <f t="shared" ref="I4:I7" si="1">AVERAGE(B13:D13)</f>
        <v>4664.333333333333</v>
      </c>
      <c r="J4">
        <f t="shared" ref="J4:J7" si="2">I4*H4</f>
        <v>3.5907108031819348</v>
      </c>
      <c r="L4">
        <v>1E-3</v>
      </c>
      <c r="M4">
        <f t="shared" ref="M4:M5" si="3">J4/15/0.017</f>
        <v>14.081218836007587</v>
      </c>
      <c r="N4">
        <f t="shared" ref="N4:N7" si="4">M4/300*500</f>
        <v>23.468698060012645</v>
      </c>
    </row>
    <row r="5" spans="1:14" x14ac:dyDescent="0.3">
      <c r="A5">
        <v>0.01</v>
      </c>
      <c r="B5">
        <v>2959</v>
      </c>
      <c r="C5">
        <v>3276</v>
      </c>
      <c r="D5">
        <v>1946</v>
      </c>
      <c r="F5">
        <f t="shared" si="0"/>
        <v>2727</v>
      </c>
      <c r="G5">
        <v>6704</v>
      </c>
      <c r="H5">
        <f t="shared" ref="H5:H7" si="5">A5*5/G5*1000</f>
        <v>7.4582338902147976E-3</v>
      </c>
      <c r="I5">
        <f t="shared" si="1"/>
        <v>2564</v>
      </c>
      <c r="J5">
        <f t="shared" si="2"/>
        <v>19.122911694510741</v>
      </c>
      <c r="L5">
        <v>0.01</v>
      </c>
      <c r="M5">
        <f t="shared" si="3"/>
        <v>74.991810566708779</v>
      </c>
      <c r="N5">
        <f>M5/300*500</f>
        <v>124.98635094451463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10</v>
      </c>
    </row>
    <row r="12" spans="1:14" x14ac:dyDescent="0.3">
      <c r="A12">
        <v>1E-4</v>
      </c>
      <c r="B12">
        <f>B3-$E$2</f>
        <v>2395</v>
      </c>
      <c r="C12">
        <f t="shared" ref="C12:D12" si="8">C3-$E$2</f>
        <v>2342</v>
      </c>
      <c r="D12">
        <f t="shared" si="8"/>
        <v>2418</v>
      </c>
    </row>
    <row r="13" spans="1:14" x14ac:dyDescent="0.3">
      <c r="A13">
        <v>1E-3</v>
      </c>
      <c r="B13">
        <f t="shared" ref="B13:D13" si="9">B4-$E$2</f>
        <v>4483</v>
      </c>
      <c r="C13">
        <f t="shared" si="9"/>
        <v>5050</v>
      </c>
      <c r="D13">
        <f t="shared" si="9"/>
        <v>4460</v>
      </c>
    </row>
    <row r="14" spans="1:14" x14ac:dyDescent="0.3">
      <c r="A14">
        <v>0.01</v>
      </c>
      <c r="B14">
        <f t="shared" ref="B14:D14" si="10">B5-$E$2</f>
        <v>2796</v>
      </c>
      <c r="C14">
        <f t="shared" si="10"/>
        <v>3113</v>
      </c>
      <c r="D14">
        <f t="shared" si="10"/>
        <v>1783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1C42E-68E4-4744-B786-1260655A4A87}">
  <dimension ref="A1:N16"/>
  <sheetViews>
    <sheetView tabSelected="1" workbookViewId="0">
      <selection activeCell="N5" sqref="N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54</v>
      </c>
      <c r="C2">
        <v>56</v>
      </c>
      <c r="D2">
        <v>55</v>
      </c>
      <c r="E2">
        <f>(55+79)/2</f>
        <v>67</v>
      </c>
      <c r="F2">
        <f>AVERAGE(B2:D2)</f>
        <v>55</v>
      </c>
      <c r="G2">
        <v>5980</v>
      </c>
    </row>
    <row r="3" spans="1:14" x14ac:dyDescent="0.3">
      <c r="A3">
        <v>1E-4</v>
      </c>
      <c r="B3">
        <v>401</v>
      </c>
      <c r="C3">
        <v>422</v>
      </c>
      <c r="D3">
        <v>369</v>
      </c>
      <c r="F3">
        <f>AVERAGE(B3:D3)</f>
        <v>397.33333333333331</v>
      </c>
      <c r="G3">
        <v>4984</v>
      </c>
      <c r="H3">
        <f>A3*5/G3*1000</f>
        <v>1.0032102728731942E-4</v>
      </c>
      <c r="I3">
        <f>AVERAGE(B12:D12)</f>
        <v>330.33333333333331</v>
      </c>
      <c r="J3">
        <f>I3*H3</f>
        <v>3.3139379347244514E-2</v>
      </c>
      <c r="L3">
        <v>1E-4</v>
      </c>
      <c r="M3">
        <f>J3/15/0.016</f>
        <v>0.13808074728018546</v>
      </c>
      <c r="N3">
        <f>M3/300*500</f>
        <v>0.2301345788003091</v>
      </c>
    </row>
    <row r="4" spans="1:14" x14ac:dyDescent="0.3">
      <c r="A4">
        <v>1E-3</v>
      </c>
      <c r="B4">
        <v>214</v>
      </c>
      <c r="C4">
        <v>342</v>
      </c>
      <c r="D4">
        <v>260</v>
      </c>
      <c r="F4">
        <f t="shared" ref="F4:F5" si="0">AVERAGE(B4:D4)</f>
        <v>272</v>
      </c>
      <c r="G4">
        <v>5515</v>
      </c>
      <c r="H4">
        <f>A4*5/G4*1000</f>
        <v>9.0661831368993653E-4</v>
      </c>
      <c r="I4">
        <f t="shared" ref="I4:I7" si="1">AVERAGE(B13:D13)</f>
        <v>205</v>
      </c>
      <c r="J4">
        <f t="shared" ref="J4:J7" si="2">I4*H4</f>
        <v>0.185856754306437</v>
      </c>
      <c r="L4">
        <v>1E-3</v>
      </c>
      <c r="M4">
        <f t="shared" ref="M4:M5" si="3">J4/15/0.016</f>
        <v>0.77440314294348744</v>
      </c>
      <c r="N4">
        <f t="shared" ref="N4:N7" si="4">M4/300*500</f>
        <v>1.2906719049058124</v>
      </c>
    </row>
    <row r="5" spans="1:14" x14ac:dyDescent="0.3">
      <c r="A5">
        <v>0.01</v>
      </c>
      <c r="B5">
        <v>465</v>
      </c>
      <c r="C5">
        <v>484</v>
      </c>
      <c r="D5">
        <v>548</v>
      </c>
      <c r="F5">
        <f t="shared" si="0"/>
        <v>499</v>
      </c>
      <c r="G5">
        <v>5880</v>
      </c>
      <c r="H5">
        <f t="shared" ref="H5:H7" si="5">A5*5/G5*1000</f>
        <v>8.5034013605442167E-3</v>
      </c>
      <c r="I5">
        <f t="shared" si="1"/>
        <v>432</v>
      </c>
      <c r="J5">
        <f t="shared" si="2"/>
        <v>3.6734693877551017</v>
      </c>
      <c r="L5">
        <v>0.01</v>
      </c>
      <c r="M5">
        <f t="shared" si="3"/>
        <v>15.30612244897959</v>
      </c>
      <c r="N5">
        <f t="shared" si="4"/>
        <v>25.510204081632651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10</v>
      </c>
    </row>
    <row r="12" spans="1:14" x14ac:dyDescent="0.3">
      <c r="A12">
        <v>1E-4</v>
      </c>
      <c r="B12">
        <f>B3-$E$2</f>
        <v>334</v>
      </c>
      <c r="C12">
        <f t="shared" ref="C12:D12" si="8">C3-$E$2</f>
        <v>355</v>
      </c>
      <c r="D12">
        <f t="shared" si="8"/>
        <v>302</v>
      </c>
    </row>
    <row r="13" spans="1:14" x14ac:dyDescent="0.3">
      <c r="A13">
        <v>1E-3</v>
      </c>
      <c r="B13">
        <f t="shared" ref="B13:D13" si="9">B4-$E$2</f>
        <v>147</v>
      </c>
      <c r="C13">
        <f t="shared" si="9"/>
        <v>275</v>
      </c>
      <c r="D13">
        <f t="shared" si="9"/>
        <v>193</v>
      </c>
    </row>
    <row r="14" spans="1:14" x14ac:dyDescent="0.3">
      <c r="A14">
        <v>0.01</v>
      </c>
      <c r="B14">
        <f t="shared" ref="B14:D14" si="10">B5-$E$2</f>
        <v>398</v>
      </c>
      <c r="C14">
        <f t="shared" si="10"/>
        <v>417</v>
      </c>
      <c r="D14">
        <f t="shared" si="10"/>
        <v>481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02E74-9B5E-44A8-BF3C-42EE27970D62}">
  <dimension ref="A1:N16"/>
  <sheetViews>
    <sheetView workbookViewId="0">
      <selection activeCell="N5" sqref="N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76</v>
      </c>
      <c r="C2">
        <v>72</v>
      </c>
      <c r="D2">
        <v>89</v>
      </c>
      <c r="E2">
        <f>(55+79)/2</f>
        <v>67</v>
      </c>
      <c r="F2">
        <f>AVERAGE(B2:D2)</f>
        <v>79</v>
      </c>
      <c r="G2">
        <v>8279</v>
      </c>
    </row>
    <row r="3" spans="1:14" x14ac:dyDescent="0.3">
      <c r="A3">
        <v>1E-4</v>
      </c>
      <c r="B3">
        <v>1290</v>
      </c>
      <c r="C3">
        <v>1481</v>
      </c>
      <c r="D3">
        <v>1335</v>
      </c>
      <c r="F3">
        <f>AVERAGE(B3:D3)</f>
        <v>1368.6666666666667</v>
      </c>
      <c r="G3">
        <v>5514</v>
      </c>
      <c r="H3">
        <f>A3*5/G3*1000</f>
        <v>9.067827348567283E-5</v>
      </c>
      <c r="I3">
        <f>AVERAGE(B12:D12)</f>
        <v>1301.6666666666667</v>
      </c>
      <c r="J3">
        <f>I3*H3</f>
        <v>0.11803288598718414</v>
      </c>
      <c r="L3">
        <v>1E-4</v>
      </c>
      <c r="M3">
        <f>J3/15/0.016</f>
        <v>0.49180369161326726</v>
      </c>
      <c r="N3">
        <f>M3/300*500</f>
        <v>0.81967281935544534</v>
      </c>
    </row>
    <row r="4" spans="1:14" x14ac:dyDescent="0.3">
      <c r="A4">
        <v>1E-3</v>
      </c>
      <c r="B4">
        <v>1695</v>
      </c>
      <c r="C4">
        <v>1686</v>
      </c>
      <c r="D4">
        <v>1778</v>
      </c>
      <c r="F4">
        <f t="shared" ref="F4:F5" si="0">AVERAGE(B4:D4)</f>
        <v>1719.6666666666667</v>
      </c>
      <c r="G4">
        <v>5860</v>
      </c>
      <c r="H4">
        <f>A4*5/G4*1000</f>
        <v>8.5324232081911264E-4</v>
      </c>
      <c r="I4">
        <f t="shared" ref="I4:I7" si="1">AVERAGE(B13:D13)</f>
        <v>1652.6666666666667</v>
      </c>
      <c r="J4">
        <f t="shared" ref="J4:J7" si="2">I4*H4</f>
        <v>1.4101251422070535</v>
      </c>
      <c r="L4">
        <v>1E-3</v>
      </c>
      <c r="M4">
        <f t="shared" ref="M4:M5" si="3">J4/15/0.016</f>
        <v>5.8755214258627237</v>
      </c>
      <c r="N4">
        <f t="shared" ref="N4:N7" si="4">M4/300*500</f>
        <v>9.7925357097712062</v>
      </c>
    </row>
    <row r="5" spans="1:14" x14ac:dyDescent="0.3">
      <c r="A5">
        <v>0.01</v>
      </c>
      <c r="B5">
        <v>1311</v>
      </c>
      <c r="C5">
        <v>1455</v>
      </c>
      <c r="D5">
        <v>1455</v>
      </c>
      <c r="F5">
        <f t="shared" si="0"/>
        <v>1407</v>
      </c>
      <c r="G5">
        <v>5667</v>
      </c>
      <c r="H5">
        <f t="shared" ref="H5:H7" si="5">A5*5/G5*1000</f>
        <v>8.823010411152285E-3</v>
      </c>
      <c r="I5">
        <f t="shared" si="1"/>
        <v>1340</v>
      </c>
      <c r="J5">
        <f t="shared" si="2"/>
        <v>11.822833950944062</v>
      </c>
      <c r="L5">
        <v>0.01</v>
      </c>
      <c r="M5">
        <f t="shared" si="3"/>
        <v>49.261808128933588</v>
      </c>
      <c r="N5">
        <f t="shared" si="4"/>
        <v>82.103013548222648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10</v>
      </c>
    </row>
    <row r="12" spans="1:14" x14ac:dyDescent="0.3">
      <c r="A12">
        <v>1E-4</v>
      </c>
      <c r="B12">
        <f>B3-$E$2</f>
        <v>1223</v>
      </c>
      <c r="C12">
        <f t="shared" ref="C12:D12" si="8">C3-$E$2</f>
        <v>1414</v>
      </c>
      <c r="D12">
        <f t="shared" si="8"/>
        <v>1268</v>
      </c>
    </row>
    <row r="13" spans="1:14" x14ac:dyDescent="0.3">
      <c r="A13">
        <v>1E-3</v>
      </c>
      <c r="B13">
        <f t="shared" ref="B13:D13" si="9">B4-$E$2</f>
        <v>1628</v>
      </c>
      <c r="C13">
        <f t="shared" si="9"/>
        <v>1619</v>
      </c>
      <c r="D13">
        <f t="shared" si="9"/>
        <v>1711</v>
      </c>
    </row>
    <row r="14" spans="1:14" x14ac:dyDescent="0.3">
      <c r="A14">
        <v>0.01</v>
      </c>
      <c r="B14">
        <f t="shared" ref="B14:D14" si="10">B5-$E$2</f>
        <v>1244</v>
      </c>
      <c r="C14">
        <f t="shared" si="10"/>
        <v>1388</v>
      </c>
      <c r="D14">
        <f t="shared" si="10"/>
        <v>1388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1_C21_CD</vt:lpstr>
      <vt:lpstr>ENT 1_withoutC21_CD</vt:lpstr>
      <vt:lpstr>ENT 2_C21_CD</vt:lpstr>
      <vt:lpstr>ENT 2_withoutC21_CD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2019-04-23T04:03:12Z</dcterms:modified>
</cp:coreProperties>
</file>