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33_Student Report_24062019-12072019\Uridine_condep\10 uM\"/>
    </mc:Choice>
  </mc:AlternateContent>
  <xr:revisionPtr revIDLastSave="0" documentId="13_ncr:1_{79B7E5AD-1240-4185-9248-65D2CC32118C}" xr6:coauthVersionLast="43" xr6:coauthVersionMax="43" xr10:uidLastSave="{00000000-0000-0000-0000-000000000000}"/>
  <bookViews>
    <workbookView xWindow="-108" yWindow="-108" windowWidth="23256" windowHeight="12576" xr2:uid="{2B1BFF4D-2481-426D-807D-F1DD13B7A61B}"/>
  </bookViews>
  <sheets>
    <sheet name="ENT 1_C21_CD" sheetId="5" r:id="rId1"/>
    <sheet name="ENT 1_withoutC21_CD" sheetId="3" r:id="rId2"/>
    <sheet name="ENT 2_C21_CD" sheetId="7" r:id="rId3"/>
    <sheet name="ENT 2_withoutC21_CD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" i="5" l="1"/>
  <c r="M5" i="5"/>
  <c r="M3" i="5"/>
  <c r="M4" i="3"/>
  <c r="M5" i="3"/>
  <c r="M3" i="3"/>
  <c r="M4" i="7"/>
  <c r="M5" i="7"/>
  <c r="M3" i="7"/>
  <c r="M4" i="6"/>
  <c r="M5" i="6"/>
  <c r="M3" i="6"/>
  <c r="E2" i="6" l="1"/>
  <c r="E2" i="5"/>
  <c r="B13" i="6" l="1"/>
  <c r="C13" i="6"/>
  <c r="D13" i="6"/>
  <c r="B14" i="6"/>
  <c r="C14" i="6"/>
  <c r="D14" i="6"/>
  <c r="C12" i="6"/>
  <c r="D12" i="6"/>
  <c r="B12" i="6"/>
  <c r="B13" i="7"/>
  <c r="C13" i="7"/>
  <c r="D13" i="7"/>
  <c r="B14" i="7"/>
  <c r="C14" i="7"/>
  <c r="D14" i="7"/>
  <c r="C12" i="7"/>
  <c r="D12" i="7"/>
  <c r="B12" i="7"/>
  <c r="F2" i="7"/>
  <c r="F2" i="6"/>
  <c r="B13" i="3"/>
  <c r="C13" i="3"/>
  <c r="D13" i="3"/>
  <c r="B14" i="3"/>
  <c r="C14" i="3"/>
  <c r="D14" i="3"/>
  <c r="C12" i="3"/>
  <c r="D12" i="3"/>
  <c r="B12" i="3"/>
  <c r="B13" i="5"/>
  <c r="C13" i="5"/>
  <c r="D13" i="5"/>
  <c r="B14" i="5"/>
  <c r="C14" i="5"/>
  <c r="D14" i="5"/>
  <c r="C12" i="5"/>
  <c r="D12" i="5"/>
  <c r="B12" i="5"/>
  <c r="F2" i="5"/>
  <c r="F2" i="3"/>
  <c r="F3" i="5" l="1"/>
  <c r="F4" i="5" l="1"/>
  <c r="F5" i="5"/>
  <c r="F3" i="3"/>
  <c r="F4" i="3"/>
  <c r="F5" i="3"/>
  <c r="H3" i="3"/>
  <c r="I6" i="6"/>
  <c r="J6" i="6" s="1"/>
  <c r="M6" i="6" s="1"/>
  <c r="N6" i="6" s="1"/>
  <c r="I3" i="6"/>
  <c r="J7" i="7"/>
  <c r="M7" i="7" s="1"/>
  <c r="N7" i="7" s="1"/>
  <c r="I7" i="7"/>
  <c r="H7" i="7"/>
  <c r="F7" i="7"/>
  <c r="I6" i="7"/>
  <c r="J6" i="7" s="1"/>
  <c r="M6" i="7" s="1"/>
  <c r="N6" i="7" s="1"/>
  <c r="H6" i="7"/>
  <c r="F6" i="7"/>
  <c r="H5" i="7"/>
  <c r="F5" i="7"/>
  <c r="H4" i="7"/>
  <c r="F4" i="7"/>
  <c r="H3" i="7"/>
  <c r="F3" i="7"/>
  <c r="J7" i="6"/>
  <c r="M7" i="6" s="1"/>
  <c r="N7" i="6" s="1"/>
  <c r="I7" i="6"/>
  <c r="H7" i="6"/>
  <c r="F7" i="6"/>
  <c r="H6" i="6"/>
  <c r="F6" i="6"/>
  <c r="H5" i="6"/>
  <c r="F5" i="6"/>
  <c r="H4" i="6"/>
  <c r="F4" i="6"/>
  <c r="H3" i="6"/>
  <c r="F3" i="6"/>
  <c r="J7" i="5"/>
  <c r="M7" i="5" s="1"/>
  <c r="N7" i="5" s="1"/>
  <c r="I7" i="5"/>
  <c r="H7" i="5"/>
  <c r="F7" i="5"/>
  <c r="I6" i="5"/>
  <c r="H6" i="5"/>
  <c r="F6" i="5"/>
  <c r="H5" i="5"/>
  <c r="H4" i="5"/>
  <c r="H3" i="5"/>
  <c r="I4" i="6" l="1"/>
  <c r="J4" i="6" s="1"/>
  <c r="I5" i="6"/>
  <c r="J5" i="6" s="1"/>
  <c r="I3" i="5"/>
  <c r="J3" i="5" s="1"/>
  <c r="J6" i="5"/>
  <c r="M6" i="5" s="1"/>
  <c r="N6" i="5" s="1"/>
  <c r="I3" i="3"/>
  <c r="I5" i="7"/>
  <c r="J5" i="7" s="1"/>
  <c r="I4" i="7"/>
  <c r="J4" i="7" s="1"/>
  <c r="I3" i="7"/>
  <c r="J3" i="7" s="1"/>
  <c r="I5" i="5"/>
  <c r="J5" i="5" s="1"/>
  <c r="J3" i="6"/>
  <c r="I4" i="5"/>
  <c r="J4" i="5" s="1"/>
  <c r="N5" i="6" l="1"/>
  <c r="N3" i="6"/>
  <c r="N4" i="6"/>
  <c r="N3" i="7"/>
  <c r="N4" i="7"/>
  <c r="N5" i="7"/>
  <c r="N4" i="5"/>
  <c r="N3" i="5"/>
  <c r="N5" i="5"/>
  <c r="H7" i="3"/>
  <c r="F7" i="3"/>
  <c r="H6" i="3"/>
  <c r="F6" i="3"/>
  <c r="H5" i="3"/>
  <c r="H4" i="3"/>
  <c r="I5" i="3" l="1"/>
  <c r="J5" i="3" s="1"/>
  <c r="I7" i="3"/>
  <c r="J7" i="3" s="1"/>
  <c r="M7" i="3" s="1"/>
  <c r="N5" i="3" l="1"/>
  <c r="N7" i="3"/>
  <c r="I4" i="3"/>
  <c r="J4" i="3" s="1"/>
  <c r="I6" i="3"/>
  <c r="J6" i="3" s="1"/>
  <c r="M6" i="3" s="1"/>
  <c r="J3" i="3"/>
  <c r="N3" i="3" l="1"/>
  <c r="N6" i="3"/>
  <c r="N4" i="3"/>
</calcChain>
</file>

<file path=xl/sharedStrings.xml><?xml version="1.0" encoding="utf-8"?>
<sst xmlns="http://schemas.openxmlformats.org/spreadsheetml/2006/main" count="48" uniqueCount="12">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</sst>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7714A-8906-40AC-A769-0F6D5F18A9C4}">
  <dimension ref="A1:N16"/>
  <sheetViews>
    <sheetView tabSelected="1" workbookViewId="0">
      <selection activeCell="L21" sqref="L21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36</v>
      </c>
      <c r="C2">
        <v>39</v>
      </c>
      <c r="D2">
        <v>32</v>
      </c>
      <c r="E2">
        <f>(35.6667+55.6667)/2</f>
        <v>45.666699999999999</v>
      </c>
      <c r="F2">
        <f>AVERAGE(B2:D2)</f>
        <v>35.666666666666664</v>
      </c>
      <c r="G2">
        <v>6302</v>
      </c>
    </row>
    <row r="3" spans="1:14" x14ac:dyDescent="0.3">
      <c r="A3">
        <v>1E-4</v>
      </c>
      <c r="B3">
        <v>650</v>
      </c>
      <c r="C3">
        <v>694</v>
      </c>
      <c r="D3">
        <v>686</v>
      </c>
      <c r="F3">
        <f>AVERAGE(B3:D3)</f>
        <v>676.66666666666663</v>
      </c>
      <c r="G3">
        <v>6553</v>
      </c>
      <c r="H3">
        <f>A3*5/G3*1000</f>
        <v>7.6300930871356639E-5</v>
      </c>
      <c r="I3">
        <f>AVERAGE(B12:D12)</f>
        <v>630.99996666666664</v>
      </c>
      <c r="J3">
        <f>I3*H3</f>
        <v>4.8145884836461678E-2</v>
      </c>
      <c r="L3">
        <v>1E-4</v>
      </c>
      <c r="M3">
        <f>J3/15/0.009</f>
        <v>0.35663618397379027</v>
      </c>
      <c r="N3">
        <f>M3/300*500</f>
        <v>0.59439363995631711</v>
      </c>
    </row>
    <row r="4" spans="1:14" x14ac:dyDescent="0.3">
      <c r="A4">
        <v>1E-3</v>
      </c>
      <c r="B4">
        <v>466</v>
      </c>
      <c r="C4">
        <v>523</v>
      </c>
      <c r="D4">
        <v>491</v>
      </c>
      <c r="F4">
        <f t="shared" ref="F4:F5" si="0">AVERAGE(B4:D4)</f>
        <v>493.33333333333331</v>
      </c>
      <c r="G4">
        <v>6559</v>
      </c>
      <c r="H4">
        <f>A4*5/G4*1000</f>
        <v>7.6231132794633328E-4</v>
      </c>
      <c r="I4">
        <f t="shared" ref="I4:I7" si="1">AVERAGE(B13:D13)</f>
        <v>447.66663333333332</v>
      </c>
      <c r="J4">
        <f t="shared" ref="J4:J7" si="2">I4*H4</f>
        <v>0.34126134573359762</v>
      </c>
      <c r="L4">
        <v>1E-3</v>
      </c>
      <c r="M4">
        <f t="shared" ref="M4:M5" si="3">J4/15/0.009</f>
        <v>2.5278618202488712</v>
      </c>
      <c r="N4">
        <f t="shared" ref="N4:N7" si="4">M4/300*500</f>
        <v>4.2131030337481192</v>
      </c>
    </row>
    <row r="5" spans="1:14" x14ac:dyDescent="0.3">
      <c r="A5">
        <v>0.01</v>
      </c>
      <c r="B5">
        <v>440</v>
      </c>
      <c r="C5">
        <v>476</v>
      </c>
      <c r="D5">
        <v>453</v>
      </c>
      <c r="F5">
        <f t="shared" si="0"/>
        <v>456.33333333333331</v>
      </c>
      <c r="G5">
        <v>6426</v>
      </c>
      <c r="H5">
        <f t="shared" ref="H5:H7" si="5">A5*5/G5*1000</f>
        <v>7.7808901338313101E-3</v>
      </c>
      <c r="I5">
        <f t="shared" si="1"/>
        <v>410.66663333333332</v>
      </c>
      <c r="J5">
        <f t="shared" si="2"/>
        <v>3.1953519555970535</v>
      </c>
      <c r="L5">
        <v>0.01</v>
      </c>
      <c r="M5">
        <f t="shared" si="3"/>
        <v>23.669273745163363</v>
      </c>
      <c r="N5">
        <f t="shared" si="4"/>
        <v>39.448789575272272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62</v>
      </c>
    </row>
    <row r="12" spans="1:14" x14ac:dyDescent="0.3">
      <c r="A12">
        <v>1E-4</v>
      </c>
      <c r="B12">
        <f>B3-$E$2</f>
        <v>604.33330000000001</v>
      </c>
      <c r="C12">
        <f t="shared" ref="C12:D12" si="8">C3-$E$2</f>
        <v>648.33330000000001</v>
      </c>
      <c r="D12">
        <f t="shared" si="8"/>
        <v>640.33330000000001</v>
      </c>
    </row>
    <row r="13" spans="1:14" x14ac:dyDescent="0.3">
      <c r="A13">
        <v>1E-3</v>
      </c>
      <c r="B13">
        <f t="shared" ref="B13:D13" si="9">B4-$E$2</f>
        <v>420.33330000000001</v>
      </c>
      <c r="C13">
        <f t="shared" si="9"/>
        <v>477.33330000000001</v>
      </c>
      <c r="D13">
        <f t="shared" si="9"/>
        <v>445.33330000000001</v>
      </c>
    </row>
    <row r="14" spans="1:14" x14ac:dyDescent="0.3">
      <c r="A14">
        <v>0.01</v>
      </c>
      <c r="B14">
        <f t="shared" ref="B14:D14" si="10">B5-$E$2</f>
        <v>394.33330000000001</v>
      </c>
      <c r="C14">
        <f t="shared" si="10"/>
        <v>430.33330000000001</v>
      </c>
      <c r="D14">
        <f t="shared" si="10"/>
        <v>407.33330000000001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N16"/>
  <sheetViews>
    <sheetView workbookViewId="0">
      <selection activeCell="M3" sqref="M3:M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55</v>
      </c>
      <c r="C2">
        <v>51</v>
      </c>
      <c r="D2">
        <v>61</v>
      </c>
      <c r="E2">
        <v>45.666699999999999</v>
      </c>
      <c r="F2">
        <f>AVERAGE(B2:D2)</f>
        <v>55.666666666666664</v>
      </c>
      <c r="G2">
        <v>6219</v>
      </c>
    </row>
    <row r="3" spans="1:14" x14ac:dyDescent="0.3">
      <c r="A3">
        <v>1E-4</v>
      </c>
      <c r="B3">
        <v>1907</v>
      </c>
      <c r="C3">
        <v>1378</v>
      </c>
      <c r="D3">
        <v>1668</v>
      </c>
      <c r="F3">
        <f>AVERAGE(B3:D3)</f>
        <v>1651</v>
      </c>
      <c r="G3">
        <v>6340</v>
      </c>
      <c r="H3">
        <f>A3*5/G3*1000</f>
        <v>7.8864353312302845E-5</v>
      </c>
      <c r="I3">
        <f>AVERAGE(B12:D12)</f>
        <v>1605.3333</v>
      </c>
      <c r="J3">
        <f>I3*H3</f>
        <v>0.12660357255520505</v>
      </c>
      <c r="L3">
        <v>1E-4</v>
      </c>
      <c r="M3">
        <f>J3/15/0.009</f>
        <v>0.93780424114966709</v>
      </c>
      <c r="N3">
        <f>M3/300*500</f>
        <v>1.5630070685827786</v>
      </c>
    </row>
    <row r="4" spans="1:14" x14ac:dyDescent="0.3">
      <c r="A4">
        <v>1E-3</v>
      </c>
      <c r="B4">
        <v>1496</v>
      </c>
      <c r="C4">
        <v>2105</v>
      </c>
      <c r="D4">
        <v>2290</v>
      </c>
      <c r="F4">
        <f t="shared" ref="F4:F5" si="0">AVERAGE(B4:D4)</f>
        <v>1963.6666666666667</v>
      </c>
      <c r="G4">
        <v>6413</v>
      </c>
      <c r="H4">
        <f>A4*5/G4*1000</f>
        <v>7.7966630282239198E-4</v>
      </c>
      <c r="I4">
        <f t="shared" ref="I4:I7" si="1">AVERAGE(B13:D13)</f>
        <v>1917.9999666666663</v>
      </c>
      <c r="J4">
        <f t="shared" ref="J4:J7" si="2">I4*H4</f>
        <v>1.4953999428244709</v>
      </c>
      <c r="L4">
        <v>1E-3</v>
      </c>
      <c r="M4">
        <f t="shared" ref="M4:M5" si="3">J4/15/0.009</f>
        <v>11.077036613514599</v>
      </c>
      <c r="N4">
        <f t="shared" ref="N4:N7" si="4">M4/300*500</f>
        <v>18.461727689190997</v>
      </c>
    </row>
    <row r="5" spans="1:14" x14ac:dyDescent="0.3">
      <c r="A5">
        <v>0.01</v>
      </c>
      <c r="B5">
        <v>985</v>
      </c>
      <c r="C5">
        <v>1071</v>
      </c>
      <c r="D5">
        <v>1048</v>
      </c>
      <c r="F5">
        <f t="shared" si="0"/>
        <v>1034.6666666666667</v>
      </c>
      <c r="G5">
        <v>6128</v>
      </c>
      <c r="H5">
        <f t="shared" ref="H5:H7" si="5">A5*5/G5*1000</f>
        <v>8.1592689295039156E-3</v>
      </c>
      <c r="I5">
        <f t="shared" si="1"/>
        <v>988.99996666666664</v>
      </c>
      <c r="J5">
        <f t="shared" si="2"/>
        <v>8.0695166993037422</v>
      </c>
      <c r="L5">
        <v>0.01</v>
      </c>
      <c r="M5">
        <f t="shared" si="3"/>
        <v>59.774197772620319</v>
      </c>
      <c r="N5">
        <f>M5/300*500</f>
        <v>99.623662954367205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62</v>
      </c>
    </row>
    <row r="12" spans="1:14" x14ac:dyDescent="0.3">
      <c r="A12">
        <v>1E-4</v>
      </c>
      <c r="B12">
        <f>B3-$E$2</f>
        <v>1861.3333</v>
      </c>
      <c r="C12">
        <f t="shared" ref="C12:D12" si="8">C3-$E$2</f>
        <v>1332.3333</v>
      </c>
      <c r="D12">
        <f t="shared" si="8"/>
        <v>1622.3333</v>
      </c>
    </row>
    <row r="13" spans="1:14" x14ac:dyDescent="0.3">
      <c r="A13">
        <v>1E-3</v>
      </c>
      <c r="B13">
        <f t="shared" ref="B13:D13" si="9">B4-$E$2</f>
        <v>1450.3333</v>
      </c>
      <c r="C13">
        <f t="shared" si="9"/>
        <v>2059.3332999999998</v>
      </c>
      <c r="D13">
        <f t="shared" si="9"/>
        <v>2244.3332999999998</v>
      </c>
    </row>
    <row r="14" spans="1:14" x14ac:dyDescent="0.3">
      <c r="A14">
        <v>0.01</v>
      </c>
      <c r="B14">
        <f t="shared" ref="B14:D14" si="10">B5-$E$2</f>
        <v>939.33330000000001</v>
      </c>
      <c r="C14">
        <f t="shared" si="10"/>
        <v>1025.3333</v>
      </c>
      <c r="D14">
        <f t="shared" si="10"/>
        <v>1002.3333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1C42E-68E4-4744-B786-1260655A4A87}">
  <dimension ref="A1:N16"/>
  <sheetViews>
    <sheetView workbookViewId="0">
      <selection activeCell="M3" sqref="M3:M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28</v>
      </c>
      <c r="C2">
        <v>21</v>
      </c>
      <c r="D2">
        <v>26</v>
      </c>
      <c r="E2">
        <v>31.333349999999999</v>
      </c>
      <c r="F2">
        <f>AVERAGE(B2:D2)</f>
        <v>25</v>
      </c>
      <c r="G2">
        <v>5726</v>
      </c>
    </row>
    <row r="3" spans="1:14" x14ac:dyDescent="0.3">
      <c r="A3">
        <v>1E-4</v>
      </c>
      <c r="B3">
        <v>78</v>
      </c>
      <c r="C3">
        <v>69</v>
      </c>
      <c r="D3">
        <v>63</v>
      </c>
      <c r="F3">
        <f>AVERAGE(B3:D3)</f>
        <v>70</v>
      </c>
      <c r="G3">
        <v>6512</v>
      </c>
      <c r="H3">
        <f>A3*5/G3*1000</f>
        <v>7.6781326781326779E-5</v>
      </c>
      <c r="I3">
        <f>AVERAGE(B12:D12)</f>
        <v>38.666650000000004</v>
      </c>
      <c r="J3">
        <f>I3*H3</f>
        <v>2.9688766891891893E-3</v>
      </c>
      <c r="L3">
        <v>1E-4</v>
      </c>
      <c r="M3">
        <f>J3/15/0.012</f>
        <v>1.6493759384384386E-2</v>
      </c>
      <c r="N3">
        <f>M3/300*500</f>
        <v>2.7489598973973978E-2</v>
      </c>
    </row>
    <row r="4" spans="1:14" x14ac:dyDescent="0.3">
      <c r="A4">
        <v>1E-3</v>
      </c>
      <c r="B4">
        <v>58</v>
      </c>
      <c r="C4">
        <v>66</v>
      </c>
      <c r="D4">
        <v>61</v>
      </c>
      <c r="F4">
        <f t="shared" ref="F4:F5" si="0">AVERAGE(B4:D4)</f>
        <v>61.666666666666664</v>
      </c>
      <c r="G4">
        <v>6565</v>
      </c>
      <c r="H4">
        <f>A4*5/G4*1000</f>
        <v>7.6161462300076163E-4</v>
      </c>
      <c r="I4">
        <f t="shared" ref="I4:I7" si="1">AVERAGE(B13:D13)</f>
        <v>30.333316666666672</v>
      </c>
      <c r="J4">
        <f t="shared" ref="J4:J7" si="2">I4*H4</f>
        <v>2.3102297537446057E-2</v>
      </c>
      <c r="L4">
        <v>1E-3</v>
      </c>
      <c r="M4">
        <f t="shared" ref="M4:M5" si="3">J4/15/0.012</f>
        <v>0.12834609743025588</v>
      </c>
      <c r="N4">
        <f t="shared" ref="N4:N7" si="4">M4/300*500</f>
        <v>0.21391016238375982</v>
      </c>
    </row>
    <row r="5" spans="1:14" x14ac:dyDescent="0.3">
      <c r="A5">
        <v>0.01</v>
      </c>
      <c r="B5">
        <v>72</v>
      </c>
      <c r="C5">
        <v>53</v>
      </c>
      <c r="D5">
        <v>61</v>
      </c>
      <c r="F5">
        <f t="shared" si="0"/>
        <v>62</v>
      </c>
      <c r="G5">
        <v>5805</v>
      </c>
      <c r="H5">
        <f t="shared" ref="H5:H7" si="5">A5*5/G5*1000</f>
        <v>8.6132644272179145E-3</v>
      </c>
      <c r="I5">
        <f t="shared" si="1"/>
        <v>30.666650000000004</v>
      </c>
      <c r="J5">
        <f t="shared" si="2"/>
        <v>0.2641399655469423</v>
      </c>
      <c r="L5">
        <v>0.01</v>
      </c>
      <c r="M5">
        <f t="shared" si="3"/>
        <v>1.4674442530385685</v>
      </c>
      <c r="N5">
        <f t="shared" si="4"/>
        <v>2.4457404217309477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62</v>
      </c>
    </row>
    <row r="12" spans="1:14" x14ac:dyDescent="0.3">
      <c r="A12">
        <v>1E-4</v>
      </c>
      <c r="B12">
        <f>B3-$E$2</f>
        <v>46.666650000000004</v>
      </c>
      <c r="C12">
        <f t="shared" ref="C12:D12" si="8">C3-$E$2</f>
        <v>37.666650000000004</v>
      </c>
      <c r="D12">
        <f t="shared" si="8"/>
        <v>31.666650000000001</v>
      </c>
    </row>
    <row r="13" spans="1:14" x14ac:dyDescent="0.3">
      <c r="A13">
        <v>1E-3</v>
      </c>
      <c r="B13">
        <f t="shared" ref="B13:D13" si="9">B4-$E$2</f>
        <v>26.666650000000001</v>
      </c>
      <c r="C13">
        <f t="shared" si="9"/>
        <v>34.666650000000004</v>
      </c>
      <c r="D13">
        <f t="shared" si="9"/>
        <v>29.666650000000001</v>
      </c>
    </row>
    <row r="14" spans="1:14" x14ac:dyDescent="0.3">
      <c r="A14">
        <v>0.01</v>
      </c>
      <c r="B14">
        <f t="shared" ref="B14:D14" si="10">B5-$E$2</f>
        <v>40.666650000000004</v>
      </c>
      <c r="C14">
        <f t="shared" si="10"/>
        <v>21.666650000000001</v>
      </c>
      <c r="D14">
        <f t="shared" si="10"/>
        <v>29.666650000000001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02E74-9B5E-44A8-BF3C-42EE27970D62}">
  <dimension ref="A1:N16"/>
  <sheetViews>
    <sheetView workbookViewId="0">
      <selection activeCell="M3" sqref="M3:M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41</v>
      </c>
      <c r="C2">
        <v>33</v>
      </c>
      <c r="D2">
        <v>39</v>
      </c>
      <c r="E2">
        <f>(37.6667+25)/2</f>
        <v>31.333349999999999</v>
      </c>
      <c r="F2">
        <f>AVERAGE(B2:D2)</f>
        <v>37.666666666666664</v>
      </c>
      <c r="G2">
        <v>6525</v>
      </c>
    </row>
    <row r="3" spans="1:14" x14ac:dyDescent="0.3">
      <c r="A3">
        <v>1E-4</v>
      </c>
      <c r="B3">
        <v>700</v>
      </c>
      <c r="C3">
        <v>767</v>
      </c>
      <c r="D3">
        <v>797</v>
      </c>
      <c r="F3">
        <f>AVERAGE(B3:D3)</f>
        <v>754.66666666666663</v>
      </c>
      <c r="G3">
        <v>5868</v>
      </c>
      <c r="H3">
        <f>A3*5/G3*1000</f>
        <v>8.5207907293796868E-5</v>
      </c>
      <c r="I3">
        <f>AVERAGE(B12:D12)</f>
        <v>723.33331666666663</v>
      </c>
      <c r="J3">
        <f>I3*H3</f>
        <v>6.1633718189047941E-2</v>
      </c>
      <c r="L3">
        <v>1E-4</v>
      </c>
      <c r="M3">
        <f>J3/15/0.012</f>
        <v>0.34240954549471075</v>
      </c>
      <c r="N3">
        <f>M3/300*500</f>
        <v>0.57068257582451798</v>
      </c>
    </row>
    <row r="4" spans="1:14" x14ac:dyDescent="0.3">
      <c r="A4">
        <v>1E-3</v>
      </c>
      <c r="B4">
        <v>922</v>
      </c>
      <c r="C4">
        <v>897</v>
      </c>
      <c r="D4">
        <v>819</v>
      </c>
      <c r="F4">
        <f t="shared" ref="F4:F5" si="0">AVERAGE(B4:D4)</f>
        <v>879.33333333333337</v>
      </c>
      <c r="G4">
        <v>6056</v>
      </c>
      <c r="H4">
        <f>A4*5/G4*1000</f>
        <v>8.2562747688243068E-4</v>
      </c>
      <c r="I4">
        <f t="shared" ref="I4:I7" si="1">AVERAGE(B13:D13)</f>
        <v>847.99998333333326</v>
      </c>
      <c r="J4">
        <f t="shared" ref="J4:J7" si="2">I4*H4</f>
        <v>0.70013208663584325</v>
      </c>
      <c r="L4">
        <v>1E-3</v>
      </c>
      <c r="M4">
        <f t="shared" ref="M4:M5" si="3">J4/15/0.012</f>
        <v>3.8896227035324626</v>
      </c>
      <c r="N4">
        <f t="shared" ref="N4:N7" si="4">M4/300*500</f>
        <v>6.4827045058874377</v>
      </c>
    </row>
    <row r="5" spans="1:14" x14ac:dyDescent="0.3">
      <c r="A5">
        <v>0.01</v>
      </c>
      <c r="B5">
        <v>581</v>
      </c>
      <c r="C5">
        <v>560</v>
      </c>
      <c r="D5">
        <v>597</v>
      </c>
      <c r="F5">
        <f t="shared" si="0"/>
        <v>579.33333333333337</v>
      </c>
      <c r="G5">
        <v>6312</v>
      </c>
      <c r="H5">
        <f t="shared" ref="H5:H7" si="5">A5*5/G5*1000</f>
        <v>7.9214195183776939E-3</v>
      </c>
      <c r="I5">
        <f t="shared" si="1"/>
        <v>547.99998333333326</v>
      </c>
      <c r="J5">
        <f t="shared" si="2"/>
        <v>4.3409377640473172</v>
      </c>
      <c r="L5">
        <v>0.01</v>
      </c>
      <c r="M5">
        <f t="shared" si="3"/>
        <v>24.116320911373986</v>
      </c>
      <c r="N5">
        <f t="shared" si="4"/>
        <v>40.193868185623309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62</v>
      </c>
    </row>
    <row r="12" spans="1:14" x14ac:dyDescent="0.3">
      <c r="A12">
        <v>1E-4</v>
      </c>
      <c r="B12">
        <f>B3-$E$2</f>
        <v>668.66665</v>
      </c>
      <c r="C12">
        <f t="shared" ref="C12:D12" si="8">C3-$E$2</f>
        <v>735.66665</v>
      </c>
      <c r="D12">
        <f t="shared" si="8"/>
        <v>765.66665</v>
      </c>
    </row>
    <row r="13" spans="1:14" x14ac:dyDescent="0.3">
      <c r="A13">
        <v>1E-3</v>
      </c>
      <c r="B13">
        <f t="shared" ref="B13:D13" si="9">B4-$E$2</f>
        <v>890.66665</v>
      </c>
      <c r="C13">
        <f t="shared" si="9"/>
        <v>865.66665</v>
      </c>
      <c r="D13">
        <f t="shared" si="9"/>
        <v>787.66665</v>
      </c>
    </row>
    <row r="14" spans="1:14" x14ac:dyDescent="0.3">
      <c r="A14">
        <v>0.01</v>
      </c>
      <c r="B14">
        <f t="shared" ref="B14:D14" si="10">B5-$E$2</f>
        <v>549.66665</v>
      </c>
      <c r="C14">
        <f t="shared" si="10"/>
        <v>528.66665</v>
      </c>
      <c r="D14">
        <f t="shared" si="10"/>
        <v>565.66665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1_C21_CD</vt:lpstr>
      <vt:lpstr>ENT 1_withoutC21_CD</vt:lpstr>
      <vt:lpstr>ENT 2_C21_CD</vt:lpstr>
      <vt:lpstr>ENT 2_withoutC21_CD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2019-07-15T07:31:31Z</dcterms:modified>
</cp:coreProperties>
</file>