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D:\Desktop\DMP_data\Agen-based simulation data\Result\"/>
    </mc:Choice>
  </mc:AlternateContent>
  <xr:revisionPtr revIDLastSave="0" documentId="13_ncr:1_{614417D5-A7A2-44E2-9078-37A967FB3D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T16" i="1" l="1"/>
  <c r="BN16" i="1"/>
  <c r="BO16" i="1"/>
  <c r="BP16" i="1"/>
  <c r="BQ16" i="1"/>
  <c r="BR16" i="1"/>
  <c r="BS16" i="1"/>
  <c r="BN17" i="1"/>
  <c r="BO17" i="1"/>
  <c r="BP17" i="1"/>
  <c r="BQ17" i="1"/>
  <c r="BR17" i="1"/>
  <c r="BS17" i="1"/>
  <c r="BT17" i="1"/>
  <c r="AY35" i="1" l="1"/>
  <c r="AX35" i="1"/>
  <c r="AW35" i="1"/>
  <c r="AV35" i="1"/>
  <c r="AU35" i="1"/>
  <c r="AT35" i="1"/>
  <c r="AS35" i="1"/>
  <c r="AR35" i="1"/>
  <c r="AQ35" i="1"/>
  <c r="AP35" i="1"/>
  <c r="AO35" i="1"/>
  <c r="AN35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S48" i="1" l="1"/>
  <c r="AO49" i="1"/>
  <c r="AW49" i="1"/>
  <c r="AS52" i="1"/>
  <c r="AO53" i="1"/>
  <c r="AW53" i="1"/>
  <c r="AW55" i="1"/>
  <c r="AS56" i="1"/>
  <c r="AO47" i="1"/>
  <c r="AP47" i="1"/>
  <c r="AW50" i="1"/>
  <c r="AO57" i="1"/>
  <c r="AW57" i="1"/>
  <c r="AS58" i="1"/>
  <c r="AS60" i="1"/>
  <c r="AT48" i="1"/>
  <c r="AP49" i="1"/>
  <c r="AX49" i="1"/>
  <c r="AP51" i="1"/>
  <c r="AT52" i="1"/>
  <c r="AP53" i="1"/>
  <c r="AX53" i="1"/>
  <c r="AT56" i="1"/>
  <c r="AP57" i="1"/>
  <c r="AX57" i="1"/>
  <c r="AP59" i="1"/>
  <c r="AT60" i="1"/>
  <c r="AP61" i="1"/>
  <c r="AX61" i="1"/>
  <c r="AQ47" i="1"/>
  <c r="AY47" i="1"/>
  <c r="AU48" i="1"/>
  <c r="AY49" i="1"/>
  <c r="AQ51" i="1"/>
  <c r="AU52" i="1"/>
  <c r="AQ53" i="1"/>
  <c r="AQ58" i="1"/>
  <c r="AW46" i="1"/>
  <c r="AW48" i="1"/>
  <c r="AW52" i="1"/>
  <c r="AW56" i="1"/>
  <c r="AS61" i="1"/>
  <c r="AO48" i="1"/>
  <c r="AS53" i="1"/>
  <c r="AS57" i="1"/>
  <c r="AO60" i="1"/>
  <c r="AS49" i="1"/>
  <c r="AO52" i="1"/>
  <c r="AO56" i="1"/>
  <c r="AW60" i="1"/>
  <c r="AY53" i="1"/>
  <c r="AQ55" i="1"/>
  <c r="AY55" i="1"/>
  <c r="AU56" i="1"/>
  <c r="AQ57" i="1"/>
  <c r="AY57" i="1"/>
  <c r="AQ59" i="1"/>
  <c r="AU60" i="1"/>
  <c r="AQ61" i="1"/>
  <c r="AY61" i="1"/>
  <c r="AS51" i="1"/>
  <c r="AO54" i="1"/>
  <c r="AW58" i="1"/>
  <c r="AS59" i="1"/>
  <c r="AX46" i="1"/>
  <c r="AP48" i="1"/>
  <c r="AX48" i="1"/>
  <c r="AX50" i="1"/>
  <c r="AT51" i="1"/>
  <c r="AP52" i="1"/>
  <c r="AX52" i="1"/>
  <c r="AT53" i="1"/>
  <c r="AP54" i="1"/>
  <c r="AX54" i="1"/>
  <c r="AP56" i="1"/>
  <c r="AX56" i="1"/>
  <c r="AT57" i="1"/>
  <c r="AX58" i="1"/>
  <c r="AT59" i="1"/>
  <c r="AP60" i="1"/>
  <c r="AX60" i="1"/>
  <c r="AT61" i="1"/>
  <c r="AP46" i="1"/>
  <c r="AU47" i="1"/>
  <c r="AY48" i="1"/>
  <c r="AQ50" i="1"/>
  <c r="AU51" i="1"/>
  <c r="AQ52" i="1"/>
  <c r="AY52" i="1"/>
  <c r="AU53" i="1"/>
  <c r="AQ54" i="1"/>
  <c r="AQ56" i="1"/>
  <c r="AY56" i="1"/>
  <c r="AU57" i="1"/>
  <c r="AQ60" i="1"/>
  <c r="AY60" i="1"/>
  <c r="AU61" i="1"/>
  <c r="AQ48" i="1"/>
  <c r="AU49" i="1"/>
  <c r="AP55" i="1"/>
  <c r="AO61" i="1"/>
  <c r="AW61" i="1"/>
  <c r="AU46" i="1"/>
  <c r="AX47" i="1"/>
  <c r="AT50" i="1"/>
  <c r="AO51" i="1"/>
  <c r="AY51" i="1"/>
  <c r="AU54" i="1"/>
  <c r="AX55" i="1"/>
  <c r="AT58" i="1"/>
  <c r="AO59" i="1"/>
  <c r="AY59" i="1"/>
  <c r="AW47" i="1"/>
  <c r="AW51" i="1"/>
  <c r="AT49" i="1"/>
  <c r="AS54" i="1"/>
  <c r="AU58" i="1"/>
  <c r="AO55" i="1"/>
  <c r="AQ49" i="1"/>
  <c r="AO46" i="1"/>
  <c r="AY46" i="1"/>
  <c r="AT47" i="1"/>
  <c r="AP50" i="1"/>
  <c r="AY50" i="1"/>
  <c r="AY54" i="1"/>
  <c r="AT55" i="1"/>
  <c r="AP58" i="1"/>
  <c r="AY58" i="1"/>
  <c r="AQ46" i="1"/>
  <c r="AS50" i="1"/>
  <c r="AU59" i="1"/>
  <c r="AW54" i="1"/>
  <c r="AS46" i="1"/>
  <c r="AU50" i="1"/>
  <c r="AU55" i="1"/>
  <c r="AW59" i="1"/>
  <c r="AT46" i="1"/>
  <c r="AS47" i="1"/>
  <c r="AO50" i="1"/>
  <c r="AX51" i="1"/>
  <c r="AT54" i="1"/>
  <c r="AS55" i="1"/>
  <c r="AO58" i="1"/>
  <c r="AX59" i="1"/>
  <c r="C21" i="1"/>
  <c r="D21" i="1"/>
  <c r="E21" i="1"/>
  <c r="F21" i="1"/>
  <c r="G21" i="1"/>
  <c r="H21" i="1"/>
  <c r="I21" i="1"/>
  <c r="J21" i="1"/>
  <c r="K21" i="1"/>
  <c r="L21" i="1"/>
  <c r="M21" i="1"/>
  <c r="N21" i="1"/>
  <c r="C22" i="1"/>
  <c r="D22" i="1"/>
  <c r="E22" i="1"/>
  <c r="F22" i="1"/>
  <c r="G22" i="1"/>
  <c r="H22" i="1"/>
  <c r="I22" i="1"/>
  <c r="J22" i="1"/>
  <c r="K22" i="1"/>
  <c r="L22" i="1"/>
  <c r="M22" i="1"/>
  <c r="N22" i="1"/>
  <c r="C23" i="1"/>
  <c r="D23" i="1"/>
  <c r="E23" i="1"/>
  <c r="F23" i="1"/>
  <c r="G23" i="1"/>
  <c r="H23" i="1"/>
  <c r="I23" i="1"/>
  <c r="J23" i="1"/>
  <c r="K23" i="1"/>
  <c r="L23" i="1"/>
  <c r="M23" i="1"/>
  <c r="N23" i="1"/>
  <c r="C24" i="1"/>
  <c r="D24" i="1"/>
  <c r="E24" i="1"/>
  <c r="F24" i="1"/>
  <c r="G24" i="1"/>
  <c r="H24" i="1"/>
  <c r="I24" i="1"/>
  <c r="J24" i="1"/>
  <c r="K24" i="1"/>
  <c r="L24" i="1"/>
  <c r="M24" i="1"/>
  <c r="N24" i="1"/>
  <c r="C25" i="1"/>
  <c r="D25" i="1"/>
  <c r="E25" i="1"/>
  <c r="F25" i="1"/>
  <c r="G25" i="1"/>
  <c r="H25" i="1"/>
  <c r="I25" i="1"/>
  <c r="J25" i="1"/>
  <c r="K25" i="1"/>
  <c r="L25" i="1"/>
  <c r="M25" i="1"/>
  <c r="N25" i="1"/>
  <c r="C26" i="1"/>
  <c r="D26" i="1"/>
  <c r="E26" i="1"/>
  <c r="F26" i="1"/>
  <c r="G26" i="1"/>
  <c r="H26" i="1"/>
  <c r="I26" i="1"/>
  <c r="J26" i="1"/>
  <c r="K26" i="1"/>
  <c r="L26" i="1"/>
  <c r="M26" i="1"/>
  <c r="N26" i="1"/>
  <c r="C27" i="1"/>
  <c r="D27" i="1"/>
  <c r="E27" i="1"/>
  <c r="F27" i="1"/>
  <c r="G27" i="1"/>
  <c r="H27" i="1"/>
  <c r="I27" i="1"/>
  <c r="J27" i="1"/>
  <c r="K27" i="1"/>
  <c r="L27" i="1"/>
  <c r="M27" i="1"/>
  <c r="N27" i="1"/>
  <c r="C28" i="1"/>
  <c r="D28" i="1"/>
  <c r="E28" i="1"/>
  <c r="F28" i="1"/>
  <c r="G28" i="1"/>
  <c r="H28" i="1"/>
  <c r="I28" i="1"/>
  <c r="J28" i="1"/>
  <c r="K28" i="1"/>
  <c r="L28" i="1"/>
  <c r="M28" i="1"/>
  <c r="N28" i="1"/>
  <c r="C29" i="1"/>
  <c r="D29" i="1"/>
  <c r="E29" i="1"/>
  <c r="F29" i="1"/>
  <c r="G29" i="1"/>
  <c r="H29" i="1"/>
  <c r="I29" i="1"/>
  <c r="J29" i="1"/>
  <c r="K29" i="1"/>
  <c r="L29" i="1"/>
  <c r="M29" i="1"/>
  <c r="N29" i="1"/>
  <c r="C30" i="1"/>
  <c r="D30" i="1"/>
  <c r="E30" i="1"/>
  <c r="F30" i="1"/>
  <c r="G30" i="1"/>
  <c r="H30" i="1"/>
  <c r="I30" i="1"/>
  <c r="J30" i="1"/>
  <c r="K30" i="1"/>
  <c r="L30" i="1"/>
  <c r="M30" i="1"/>
  <c r="N30" i="1"/>
  <c r="C31" i="1"/>
  <c r="D31" i="1"/>
  <c r="E31" i="1"/>
  <c r="F31" i="1"/>
  <c r="G31" i="1"/>
  <c r="H31" i="1"/>
  <c r="I31" i="1"/>
  <c r="J31" i="1"/>
  <c r="K31" i="1"/>
  <c r="L31" i="1"/>
  <c r="M31" i="1"/>
  <c r="N31" i="1"/>
  <c r="C32" i="1"/>
  <c r="D32" i="1"/>
  <c r="E32" i="1"/>
  <c r="F32" i="1"/>
  <c r="G32" i="1"/>
  <c r="H32" i="1"/>
  <c r="I32" i="1"/>
  <c r="J32" i="1"/>
  <c r="K32" i="1"/>
  <c r="L32" i="1"/>
  <c r="M32" i="1"/>
  <c r="N32" i="1"/>
  <c r="C33" i="1"/>
  <c r="D33" i="1"/>
  <c r="E33" i="1"/>
  <c r="F33" i="1"/>
  <c r="G33" i="1"/>
  <c r="H33" i="1"/>
  <c r="I33" i="1"/>
  <c r="J33" i="1"/>
  <c r="K33" i="1"/>
  <c r="L33" i="1"/>
  <c r="M33" i="1"/>
  <c r="N33" i="1"/>
  <c r="C34" i="1"/>
  <c r="D34" i="1"/>
  <c r="E34" i="1"/>
  <c r="F34" i="1"/>
  <c r="G34" i="1"/>
  <c r="H34" i="1"/>
  <c r="I34" i="1"/>
  <c r="J34" i="1"/>
  <c r="K34" i="1"/>
  <c r="L34" i="1"/>
  <c r="M34" i="1"/>
  <c r="N34" i="1"/>
  <c r="C35" i="1"/>
  <c r="D35" i="1"/>
  <c r="E35" i="1"/>
  <c r="F35" i="1"/>
  <c r="G35" i="1"/>
  <c r="H35" i="1"/>
  <c r="I35" i="1"/>
  <c r="J35" i="1"/>
  <c r="K35" i="1"/>
  <c r="L35" i="1"/>
  <c r="M35" i="1"/>
  <c r="N35" i="1"/>
  <c r="D20" i="1"/>
  <c r="E20" i="1"/>
  <c r="F20" i="1"/>
  <c r="G20" i="1"/>
  <c r="H20" i="1"/>
  <c r="I20" i="1"/>
  <c r="J20" i="1"/>
  <c r="K20" i="1"/>
  <c r="L20" i="1"/>
  <c r="M20" i="1"/>
  <c r="N20" i="1"/>
  <c r="C20" i="1"/>
  <c r="BA63" i="1" l="1"/>
  <c r="M61" i="1"/>
  <c r="I60" i="1"/>
  <c r="BB63" i="1"/>
  <c r="BK61" i="1"/>
  <c r="BA62" i="1"/>
  <c r="BI63" i="1"/>
  <c r="BK63" i="1"/>
  <c r="BI61" i="1"/>
  <c r="BJ60" i="1"/>
  <c r="BJ61" i="1"/>
  <c r="BI62" i="1"/>
  <c r="BI60" i="1"/>
  <c r="BK62" i="1"/>
  <c r="BE63" i="1"/>
  <c r="BJ63" i="1"/>
  <c r="BG63" i="1"/>
  <c r="BJ62" i="1"/>
  <c r="BE62" i="1"/>
  <c r="BK60" i="1"/>
  <c r="BF62" i="1"/>
  <c r="BC63" i="1"/>
  <c r="BG62" i="1"/>
  <c r="BG61" i="1"/>
  <c r="BC60" i="1"/>
  <c r="BG60" i="1"/>
  <c r="BC62" i="1"/>
  <c r="BB62" i="1"/>
  <c r="BB61" i="1"/>
  <c r="BE60" i="1"/>
  <c r="BB60" i="1"/>
  <c r="BF63" i="1"/>
  <c r="BC61" i="1"/>
  <c r="BA60" i="1"/>
  <c r="F59" i="1"/>
  <c r="M60" i="1"/>
  <c r="I61" i="1"/>
  <c r="E60" i="1"/>
  <c r="H61" i="1"/>
  <c r="D60" i="1"/>
  <c r="BE61" i="1"/>
  <c r="BF60" i="1"/>
  <c r="BF61" i="1"/>
  <c r="BA61" i="1"/>
  <c r="H60" i="1"/>
  <c r="H58" i="1"/>
  <c r="D47" i="1"/>
  <c r="M59" i="1"/>
  <c r="D46" i="1"/>
  <c r="J61" i="1"/>
  <c r="N60" i="1"/>
  <c r="F60" i="1"/>
  <c r="N58" i="1"/>
  <c r="E59" i="1"/>
  <c r="D59" i="1"/>
  <c r="L60" i="1"/>
  <c r="J59" i="1"/>
  <c r="M58" i="1"/>
  <c r="F58" i="1"/>
  <c r="D58" i="1"/>
  <c r="N46" i="1"/>
  <c r="N61" i="1"/>
  <c r="F61" i="1"/>
  <c r="J60" i="1"/>
  <c r="N59" i="1"/>
  <c r="J58" i="1"/>
  <c r="E61" i="1"/>
  <c r="I58" i="1"/>
  <c r="L61" i="1"/>
  <c r="D61" i="1"/>
  <c r="L59" i="1"/>
  <c r="E58" i="1"/>
  <c r="I59" i="1"/>
  <c r="L58" i="1"/>
  <c r="L46" i="1"/>
  <c r="H59" i="1"/>
  <c r="E46" i="1"/>
  <c r="F46" i="1"/>
  <c r="H49" i="1" l="1"/>
  <c r="J52" i="1"/>
  <c r="E53" i="1"/>
  <c r="H56" i="1"/>
  <c r="L47" i="1"/>
  <c r="H57" i="1"/>
  <c r="L56" i="1"/>
  <c r="D56" i="1"/>
  <c r="D54" i="1"/>
  <c r="H53" i="1"/>
  <c r="L52" i="1"/>
  <c r="D52" i="1"/>
  <c r="H51" i="1"/>
  <c r="L50" i="1"/>
  <c r="L48" i="1"/>
  <c r="D48" i="1"/>
  <c r="H47" i="1"/>
  <c r="D57" i="1"/>
  <c r="M55" i="1"/>
  <c r="H54" i="1"/>
  <c r="D53" i="1"/>
  <c r="L51" i="1"/>
  <c r="H50" i="1"/>
  <c r="I57" i="1"/>
  <c r="M56" i="1"/>
  <c r="E56" i="1"/>
  <c r="M54" i="1"/>
  <c r="I53" i="1"/>
  <c r="M52" i="1"/>
  <c r="E52" i="1"/>
  <c r="I51" i="1"/>
  <c r="I49" i="1"/>
  <c r="M48" i="1"/>
  <c r="E48" i="1"/>
  <c r="I47" i="1"/>
  <c r="I50" i="1"/>
  <c r="M49" i="1"/>
  <c r="M57" i="1"/>
  <c r="I56" i="1"/>
  <c r="N55" i="1"/>
  <c r="F55" i="1"/>
  <c r="M53" i="1"/>
  <c r="I52" i="1"/>
  <c r="E51" i="1"/>
  <c r="J50" i="1"/>
  <c r="L49" i="1"/>
  <c r="E49" i="1"/>
  <c r="I48" i="1"/>
  <c r="M47" i="1"/>
  <c r="E47" i="1"/>
  <c r="E57" i="1"/>
  <c r="L53" i="1"/>
  <c r="N57" i="1"/>
  <c r="F53" i="1"/>
  <c r="D49" i="1"/>
  <c r="L54" i="1"/>
  <c r="I54" i="1"/>
  <c r="M51" i="1"/>
  <c r="H48" i="1"/>
  <c r="F57" i="1"/>
  <c r="J56" i="1"/>
  <c r="J54" i="1"/>
  <c r="N53" i="1"/>
  <c r="N51" i="1"/>
  <c r="N49" i="1"/>
  <c r="F49" i="1"/>
  <c r="J48" i="1"/>
  <c r="E55" i="1"/>
  <c r="N47" i="1"/>
  <c r="D51" i="1"/>
  <c r="I46" i="1"/>
  <c r="J57" i="1"/>
  <c r="N56" i="1"/>
  <c r="F56" i="1"/>
  <c r="J55" i="1"/>
  <c r="N54" i="1"/>
  <c r="J53" i="1"/>
  <c r="N52" i="1"/>
  <c r="F52" i="1"/>
  <c r="J51" i="1"/>
  <c r="N50" i="1"/>
  <c r="F50" i="1"/>
  <c r="J49" i="1"/>
  <c r="N48" i="1"/>
  <c r="F48" i="1"/>
  <c r="J47" i="1"/>
  <c r="H52" i="1"/>
  <c r="F47" i="1"/>
  <c r="F51" i="1"/>
  <c r="I55" i="1"/>
  <c r="F54" i="1"/>
  <c r="M50" i="1"/>
  <c r="D50" i="1"/>
  <c r="E54" i="1"/>
  <c r="E50" i="1"/>
  <c r="H55" i="1"/>
  <c r="M46" i="1"/>
  <c r="J46" i="1"/>
  <c r="L57" i="1"/>
  <c r="L55" i="1"/>
  <c r="D55" i="1"/>
  <c r="H46" i="1"/>
  <c r="U62" i="1" l="1"/>
  <c r="R61" i="1"/>
  <c r="Q63" i="1"/>
  <c r="P63" i="1"/>
  <c r="U63" i="1"/>
  <c r="P62" i="1"/>
  <c r="X62" i="1"/>
  <c r="V61" i="1"/>
  <c r="X63" i="1"/>
  <c r="T60" i="1"/>
  <c r="P60" i="1"/>
  <c r="X60" i="1"/>
  <c r="R62" i="1"/>
  <c r="Z61" i="1"/>
  <c r="Y63" i="1"/>
  <c r="X61" i="1"/>
  <c r="Z62" i="1"/>
  <c r="V63" i="1"/>
  <c r="V62" i="1"/>
  <c r="T62" i="1"/>
  <c r="U61" i="1"/>
  <c r="U60" i="1"/>
  <c r="Q60" i="1"/>
  <c r="V60" i="1"/>
  <c r="Z60" i="1"/>
  <c r="R60" i="1"/>
  <c r="Q61" i="1"/>
  <c r="Q62" i="1"/>
  <c r="R63" i="1"/>
  <c r="Y60" i="1"/>
  <c r="Z63" i="1"/>
  <c r="Y61" i="1"/>
  <c r="Y62" i="1"/>
  <c r="T61" i="1"/>
  <c r="P61" i="1"/>
  <c r="T63" i="1"/>
</calcChain>
</file>

<file path=xl/sharedStrings.xml><?xml version="1.0" encoding="utf-8"?>
<sst xmlns="http://schemas.openxmlformats.org/spreadsheetml/2006/main" count="33" uniqueCount="7">
  <si>
    <t>tr, median</t>
    <phoneticPr fontId="1" type="noConversion"/>
  </si>
  <si>
    <t>tr, max</t>
    <phoneticPr fontId="1" type="noConversion"/>
  </si>
  <si>
    <t>dm, median</t>
    <phoneticPr fontId="1" type="noConversion"/>
  </si>
  <si>
    <t>dm, min</t>
    <phoneticPr fontId="1" type="noConversion"/>
  </si>
  <si>
    <t>Utilization</t>
    <phoneticPr fontId="1" type="noConversion"/>
  </si>
  <si>
    <t>Preception time</t>
    <phoneticPr fontId="1" type="noConversion"/>
  </si>
  <si>
    <t>Response time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</si>
</sst>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5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新細明體"/>
      <family val="2"/>
      <scheme val="minor"/>
    </font>
    <font>
      <sz val="11"/>
      <name val="新細明體"/>
      <family val="1"/>
      <charset val="136"/>
      <scheme val="minor"/>
    </font>
    <font>
      <sz val="11"/>
      <color theme="4" tint="-0.249977111117893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176" fontId="0" fillId="0" borderId="0" xfId="0" applyNumberFormat="1"/>
    <xf numFmtId="177" fontId="0" fillId="0" borderId="0" xfId="1" applyNumberFormat="1" applyFont="1" applyAlignment="1"/>
    <xf numFmtId="177" fontId="0" fillId="0" borderId="0" xfId="0" applyNumberFormat="1"/>
    <xf numFmtId="176" fontId="3" fillId="0" borderId="0" xfId="0" applyNumberFormat="1" applyFont="1"/>
    <xf numFmtId="0" fontId="0" fillId="0" borderId="0" xfId="0" applyAlignment="1">
      <alignment horizontal="center"/>
    </xf>
    <xf numFmtId="176" fontId="0" fillId="0" borderId="0" xfId="1" applyNumberFormat="1" applyFont="1" applyAlignment="1"/>
    <xf numFmtId="0" fontId="0" fillId="0" borderId="0" xfId="0" applyAlignment="1"/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0" fontId="4" fillId="0" borderId="0" xfId="0" applyFont="1"/>
    <xf numFmtId="177" fontId="4" fillId="0" borderId="0" xfId="1" applyNumberFormat="1" applyFont="1" applyAlignment="1"/>
    <xf numFmtId="177" fontId="4" fillId="0" borderId="0" xfId="0" applyNumberFormat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63"/>
  <sheetViews>
    <sheetView tabSelected="1" topLeftCell="AH1" workbookViewId="0">
      <selection activeCell="AN3" sqref="AN3:AY18"/>
    </sheetView>
  </sheetViews>
  <sheetFormatPr defaultRowHeight="15" x14ac:dyDescent="0.3"/>
  <cols>
    <col min="2" max="2" width="12.75" customWidth="1"/>
    <col min="22" max="23" width="10" bestFit="1" customWidth="1"/>
    <col min="24" max="25" width="9.125" bestFit="1" customWidth="1"/>
    <col min="26" max="28" width="10" bestFit="1" customWidth="1"/>
    <col min="29" max="29" width="9.125" bestFit="1" customWidth="1"/>
    <col min="30" max="31" width="10" bestFit="1" customWidth="1"/>
    <col min="32" max="33" width="9.125" bestFit="1" customWidth="1"/>
    <col min="34" max="35" width="10" bestFit="1" customWidth="1"/>
    <col min="36" max="37" width="9.125" bestFit="1" customWidth="1"/>
    <col min="42" max="42" width="9.625" bestFit="1" customWidth="1"/>
    <col min="61" max="61" width="9.625" bestFit="1" customWidth="1"/>
    <col min="70" max="70" width="9.625" bestFit="1" customWidth="1"/>
  </cols>
  <sheetData>
    <row r="1" spans="1:80" x14ac:dyDescent="0.3">
      <c r="C1" s="14">
        <v>5</v>
      </c>
      <c r="D1" s="14"/>
      <c r="E1" s="14"/>
      <c r="F1" s="14"/>
      <c r="G1" s="14">
        <v>15</v>
      </c>
      <c r="H1" s="14"/>
      <c r="I1" s="14"/>
      <c r="J1" s="14"/>
      <c r="K1" s="14">
        <v>25</v>
      </c>
      <c r="L1" s="14"/>
      <c r="M1" s="14"/>
      <c r="N1" s="14"/>
      <c r="O1" s="14"/>
      <c r="P1" s="14"/>
      <c r="Q1" s="14"/>
      <c r="R1" s="14"/>
      <c r="S1" s="5"/>
      <c r="T1" s="5"/>
      <c r="U1" s="5"/>
      <c r="V1" s="5"/>
      <c r="AN1" s="14">
        <v>5</v>
      </c>
      <c r="AO1" s="14"/>
      <c r="AP1" s="14"/>
      <c r="AQ1" s="14"/>
      <c r="AR1" s="14">
        <v>15</v>
      </c>
      <c r="AS1" s="14"/>
      <c r="AT1" s="14"/>
      <c r="AU1" s="14"/>
      <c r="AV1" s="14">
        <v>25</v>
      </c>
      <c r="AW1" s="14"/>
      <c r="AX1" s="14"/>
      <c r="AY1" s="14"/>
      <c r="AZ1" s="8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O1" s="5"/>
      <c r="BP1" s="5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</row>
    <row r="2" spans="1:80" x14ac:dyDescent="0.3">
      <c r="C2">
        <v>0</v>
      </c>
      <c r="D2">
        <v>0.33</v>
      </c>
      <c r="E2">
        <v>0.67</v>
      </c>
      <c r="F2">
        <v>1</v>
      </c>
      <c r="G2">
        <v>0</v>
      </c>
      <c r="H2">
        <v>0.33</v>
      </c>
      <c r="I2">
        <v>0.67</v>
      </c>
      <c r="J2">
        <v>1</v>
      </c>
      <c r="K2">
        <v>0</v>
      </c>
      <c r="L2">
        <v>0.33</v>
      </c>
      <c r="M2">
        <v>0.67</v>
      </c>
      <c r="N2">
        <v>1</v>
      </c>
      <c r="AN2">
        <v>0</v>
      </c>
      <c r="AO2">
        <v>0.33</v>
      </c>
      <c r="AP2">
        <v>0.67</v>
      </c>
      <c r="AQ2">
        <v>1</v>
      </c>
      <c r="AR2">
        <v>0</v>
      </c>
      <c r="AS2">
        <v>0.33</v>
      </c>
      <c r="AT2">
        <v>0.67</v>
      </c>
      <c r="AU2">
        <v>1</v>
      </c>
      <c r="AV2">
        <v>0</v>
      </c>
      <c r="AW2">
        <v>0.33</v>
      </c>
      <c r="AX2">
        <v>0.67</v>
      </c>
      <c r="AY2">
        <v>1</v>
      </c>
    </row>
    <row r="3" spans="1:80" x14ac:dyDescent="0.3">
      <c r="A3" s="14">
        <v>138</v>
      </c>
      <c r="B3" t="s">
        <v>0</v>
      </c>
      <c r="C3" s="1">
        <v>122.5583</v>
      </c>
      <c r="D3" s="1">
        <v>62.899270000000001</v>
      </c>
      <c r="E3" s="1">
        <v>55.648429999999998</v>
      </c>
      <c r="F3" s="1">
        <v>54.468960000000003</v>
      </c>
      <c r="G3" s="1">
        <v>87.962090000000003</v>
      </c>
      <c r="H3" s="1">
        <v>43.347969999999997</v>
      </c>
      <c r="I3" s="1">
        <v>40.038960000000003</v>
      </c>
      <c r="J3" s="1">
        <v>38.613979999999998</v>
      </c>
      <c r="K3" s="1">
        <v>46.436689999999999</v>
      </c>
      <c r="L3" s="1">
        <v>31.095210000000002</v>
      </c>
      <c r="M3" s="1">
        <v>29.29073</v>
      </c>
      <c r="N3" s="1">
        <v>27.898540000000001</v>
      </c>
      <c r="O3" s="1"/>
      <c r="P3" s="1"/>
      <c r="Q3" s="1"/>
      <c r="R3" s="1"/>
      <c r="S3" s="1"/>
      <c r="T3" s="1"/>
      <c r="U3" s="7"/>
      <c r="V3" s="1"/>
      <c r="AK3" s="1"/>
      <c r="AL3" s="14">
        <v>138</v>
      </c>
      <c r="AM3" t="s">
        <v>5</v>
      </c>
      <c r="AN3" s="1">
        <v>93.490358285714279</v>
      </c>
      <c r="AO3" s="1">
        <v>30.715597999999996</v>
      </c>
      <c r="AP3" s="1">
        <v>20.985120571428574</v>
      </c>
      <c r="AQ3" s="1">
        <v>3.1813625714285712</v>
      </c>
      <c r="AR3" s="1">
        <v>69.946506428571425</v>
      </c>
      <c r="AS3" s="1">
        <v>32.282936857142857</v>
      </c>
      <c r="AT3" s="1">
        <v>27.402848571428567</v>
      </c>
      <c r="AU3" s="1">
        <v>4.663830285714285</v>
      </c>
      <c r="AV3" s="1">
        <v>44.888021428571427</v>
      </c>
      <c r="AW3" s="1">
        <v>28.385141714285712</v>
      </c>
      <c r="AX3" s="1">
        <v>20.155195571428571</v>
      </c>
      <c r="AY3" s="1">
        <v>3.7438041428571429</v>
      </c>
      <c r="AZ3" s="1"/>
      <c r="BA3" s="1"/>
      <c r="BB3" s="1"/>
      <c r="BC3" s="1"/>
      <c r="BD3" s="1"/>
      <c r="BE3" s="1"/>
      <c r="BF3" s="1"/>
      <c r="BG3" s="1"/>
      <c r="BM3" t="s">
        <v>4</v>
      </c>
      <c r="BN3" s="10">
        <v>0</v>
      </c>
      <c r="BO3" s="9">
        <v>0.05</v>
      </c>
      <c r="BP3" s="1">
        <v>0.1</v>
      </c>
      <c r="BQ3" s="1">
        <v>0.2</v>
      </c>
      <c r="BR3" s="1">
        <v>0.33</v>
      </c>
      <c r="BS3">
        <v>0.67</v>
      </c>
      <c r="BT3">
        <v>1</v>
      </c>
      <c r="BU3" s="1"/>
      <c r="BV3" s="1"/>
      <c r="BW3" s="1"/>
      <c r="BX3" s="1"/>
      <c r="BY3" s="1"/>
      <c r="BZ3" s="1"/>
      <c r="CA3" s="1"/>
      <c r="CB3" s="1"/>
    </row>
    <row r="4" spans="1:80" x14ac:dyDescent="0.3">
      <c r="A4" s="14"/>
      <c r="B4" t="s">
        <v>1</v>
      </c>
      <c r="C4" s="1">
        <v>175.7646</v>
      </c>
      <c r="D4" s="1">
        <v>117.5288</v>
      </c>
      <c r="E4" s="1">
        <v>95.542820000000006</v>
      </c>
      <c r="F4" s="1">
        <v>94.746319999999997</v>
      </c>
      <c r="G4" s="1">
        <v>123.095</v>
      </c>
      <c r="H4" s="1">
        <v>91.28707</v>
      </c>
      <c r="I4" s="1">
        <v>89.996070000000003</v>
      </c>
      <c r="J4" s="1">
        <v>72.302070000000001</v>
      </c>
      <c r="K4" s="1">
        <v>73.034769999999995</v>
      </c>
      <c r="L4" s="1">
        <v>63.022590000000001</v>
      </c>
      <c r="M4" s="1">
        <v>55.20185</v>
      </c>
      <c r="N4" s="1">
        <v>44.43197</v>
      </c>
      <c r="O4" s="1"/>
      <c r="P4" s="1"/>
      <c r="Q4" s="1"/>
      <c r="R4" s="1"/>
      <c r="S4" s="1"/>
      <c r="T4" s="1"/>
      <c r="U4" s="7"/>
      <c r="V4" s="1"/>
      <c r="AK4" s="1"/>
      <c r="AL4" s="14"/>
      <c r="AM4" t="s">
        <v>6</v>
      </c>
      <c r="AN4" s="1">
        <v>168.02629399999998</v>
      </c>
      <c r="AO4" s="1">
        <v>101.7454137142857</v>
      </c>
      <c r="AP4" s="1">
        <v>94.130396285714284</v>
      </c>
      <c r="AQ4" s="1">
        <v>92.578054142857127</v>
      </c>
      <c r="AR4" s="1">
        <v>118.88841785714284</v>
      </c>
      <c r="AS4" s="1">
        <v>79.319288285714293</v>
      </c>
      <c r="AT4" s="1">
        <v>76.874512857142847</v>
      </c>
      <c r="AU4" s="1">
        <v>67.887805999999998</v>
      </c>
      <c r="AV4" s="1">
        <v>68.39919571428571</v>
      </c>
      <c r="AW4" s="1">
        <v>52.34981457142856</v>
      </c>
      <c r="AX4" s="1">
        <v>45.147036999999997</v>
      </c>
      <c r="AY4" s="1">
        <v>42.803673142857136</v>
      </c>
      <c r="AZ4" s="1"/>
      <c r="BA4" s="1"/>
      <c r="BB4" s="1"/>
      <c r="BC4" s="1"/>
      <c r="BD4" s="1"/>
      <c r="BE4" s="1"/>
      <c r="BF4" s="1"/>
      <c r="BG4" s="1"/>
      <c r="BN4" s="1">
        <v>81.845349999999996</v>
      </c>
      <c r="BO4" s="1">
        <v>54.561770000000003</v>
      </c>
      <c r="BP4" s="1">
        <v>51.525179999999999</v>
      </c>
      <c r="BQ4" s="1">
        <v>45.020359999999997</v>
      </c>
      <c r="BR4" s="1">
        <v>42.161850000000001</v>
      </c>
      <c r="BS4" s="1">
        <v>39.127814999999998</v>
      </c>
      <c r="BT4" s="1">
        <v>38.933814999999996</v>
      </c>
      <c r="BU4" s="1"/>
      <c r="BV4" s="1"/>
      <c r="BW4" s="1"/>
      <c r="BX4" s="1"/>
      <c r="BY4" s="1"/>
      <c r="BZ4" s="1"/>
      <c r="CA4" s="1"/>
      <c r="CB4" s="1"/>
    </row>
    <row r="5" spans="1:80" x14ac:dyDescent="0.3">
      <c r="A5" s="14"/>
      <c r="B5" t="s">
        <v>2</v>
      </c>
      <c r="C5" s="1">
        <v>7.4714150000000004</v>
      </c>
      <c r="D5" s="1">
        <v>40.753399999999999</v>
      </c>
      <c r="E5" s="1">
        <v>47.299909999999997</v>
      </c>
      <c r="F5" s="1">
        <v>52.185139999999997</v>
      </c>
      <c r="G5" s="1">
        <v>7.3926889999999998</v>
      </c>
      <c r="H5" s="1">
        <v>32.09657</v>
      </c>
      <c r="I5" s="1">
        <v>39.79083</v>
      </c>
      <c r="J5" s="1">
        <v>43.10172</v>
      </c>
      <c r="K5" s="1">
        <v>14.79617</v>
      </c>
      <c r="L5" s="1">
        <v>19.439160000000001</v>
      </c>
      <c r="M5" s="1">
        <v>27.406389999999998</v>
      </c>
      <c r="N5" s="1">
        <v>30.22315</v>
      </c>
      <c r="O5" s="1"/>
      <c r="P5" s="1"/>
      <c r="Q5" s="1"/>
      <c r="R5" s="1"/>
      <c r="S5" s="1">
        <v>131.57142857142858</v>
      </c>
      <c r="T5" s="1">
        <v>75.285714285714292</v>
      </c>
      <c r="U5" s="7">
        <v>23.571428571428573</v>
      </c>
      <c r="V5" s="1"/>
      <c r="AK5" s="1"/>
      <c r="AL5" s="14"/>
      <c r="AM5" t="s">
        <v>5</v>
      </c>
      <c r="AN5" s="1">
        <v>89.976701142857138</v>
      </c>
      <c r="AO5" s="1">
        <v>7.5521965714285697</v>
      </c>
      <c r="AP5" s="1">
        <v>4.3687648571428577</v>
      </c>
      <c r="AQ5" s="1">
        <v>2.9267107142857145</v>
      </c>
      <c r="AR5" s="1">
        <v>68.235589285714283</v>
      </c>
      <c r="AS5" s="1">
        <v>6.0742268571428566</v>
      </c>
      <c r="AT5" s="1">
        <v>4.5222857142857142</v>
      </c>
      <c r="AU5" s="1">
        <v>4.3972868571428574</v>
      </c>
      <c r="AV5" s="1">
        <v>40.413337142857145</v>
      </c>
      <c r="AW5" s="1">
        <v>5.9983964285714295</v>
      </c>
      <c r="AX5" s="1">
        <v>4.6129387142857139</v>
      </c>
      <c r="AY5" s="1">
        <v>3.6080885714285715</v>
      </c>
      <c r="AZ5" s="1"/>
      <c r="BA5" s="1"/>
      <c r="BB5" s="1"/>
      <c r="BC5" s="1"/>
      <c r="BD5" s="1"/>
      <c r="BE5" s="1"/>
      <c r="BF5" s="1"/>
      <c r="BG5" s="1"/>
      <c r="BN5" s="1">
        <v>11.514749999999999</v>
      </c>
      <c r="BO5" s="1">
        <v>22.261189999999999</v>
      </c>
      <c r="BP5" s="1">
        <v>26.023710000000001</v>
      </c>
      <c r="BQ5" s="1">
        <v>33.182825000000001</v>
      </c>
      <c r="BR5" s="1">
        <v>35.05912</v>
      </c>
      <c r="BS5" s="1">
        <v>40.397930000000002</v>
      </c>
      <c r="BT5" s="1">
        <v>43.406080000000003</v>
      </c>
      <c r="BU5" s="1"/>
      <c r="BV5" s="1"/>
      <c r="BW5" s="1"/>
      <c r="BX5" s="1"/>
      <c r="BY5" s="1"/>
      <c r="BZ5" s="1"/>
      <c r="CA5" s="1"/>
      <c r="CB5" s="1"/>
    </row>
    <row r="6" spans="1:80" x14ac:dyDescent="0.3">
      <c r="A6" s="14"/>
      <c r="B6" t="s">
        <v>3</v>
      </c>
      <c r="C6" s="1">
        <v>3.8120539999999998</v>
      </c>
      <c r="D6" s="1">
        <v>3.7917839999999998</v>
      </c>
      <c r="E6" s="1">
        <v>3.8483740000000002</v>
      </c>
      <c r="F6" s="1">
        <v>3.8405809999999998</v>
      </c>
      <c r="G6" s="1">
        <v>3.8167019999999998</v>
      </c>
      <c r="H6" s="1">
        <v>3.8136199999999998</v>
      </c>
      <c r="I6" s="1">
        <v>3.8226819999999999</v>
      </c>
      <c r="J6" s="1">
        <v>3.8190499999999998</v>
      </c>
      <c r="K6" s="1">
        <v>3.8455180000000002</v>
      </c>
      <c r="L6" s="1">
        <v>3.8119179999999999</v>
      </c>
      <c r="M6" s="1">
        <v>3.8012079999999999</v>
      </c>
      <c r="N6" s="1">
        <v>3.8452790000000001</v>
      </c>
      <c r="O6" s="1"/>
      <c r="P6" s="1"/>
      <c r="Q6" s="1"/>
      <c r="R6" s="1"/>
      <c r="S6" s="1">
        <v>266.42857142857144</v>
      </c>
      <c r="T6" s="1">
        <v>152.57142857142858</v>
      </c>
      <c r="U6" s="7">
        <v>41.285714285714285</v>
      </c>
      <c r="V6" s="1"/>
      <c r="AK6" s="1"/>
      <c r="AL6" s="14"/>
      <c r="AM6" t="s">
        <v>6</v>
      </c>
      <c r="AN6" s="1">
        <v>186.67007971428569</v>
      </c>
      <c r="AO6" s="1">
        <v>104.29059942857144</v>
      </c>
      <c r="AP6" s="1">
        <v>101.09819342857143</v>
      </c>
      <c r="AQ6" s="1">
        <v>99.656401285714281</v>
      </c>
      <c r="AR6" s="1">
        <v>164.95601785714285</v>
      </c>
      <c r="AS6" s="1">
        <v>102.82851400000001</v>
      </c>
      <c r="AT6" s="1">
        <v>101.27532285714285</v>
      </c>
      <c r="AU6" s="1">
        <v>101.15386028571427</v>
      </c>
      <c r="AV6" s="1">
        <v>137.16613857142858</v>
      </c>
      <c r="AW6" s="1">
        <v>102.75215742857144</v>
      </c>
      <c r="AX6" s="1">
        <v>101.37631557142858</v>
      </c>
      <c r="AY6" s="1">
        <v>100.36689171428573</v>
      </c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O6" s="7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</row>
    <row r="7" spans="1:80" x14ac:dyDescent="0.3">
      <c r="A7" s="14">
        <v>275</v>
      </c>
      <c r="B7" t="s">
        <v>0</v>
      </c>
      <c r="C7" s="1">
        <v>122.7979</v>
      </c>
      <c r="D7" s="1">
        <v>57.110849999999999</v>
      </c>
      <c r="E7" s="1">
        <v>52.315770000000001</v>
      </c>
      <c r="F7" s="1">
        <v>51.64584</v>
      </c>
      <c r="G7" s="1">
        <v>81.845349999999996</v>
      </c>
      <c r="H7" s="1">
        <v>42.161850000000001</v>
      </c>
      <c r="I7" s="1">
        <v>39.127814999999998</v>
      </c>
      <c r="J7" s="1">
        <v>38.933814999999996</v>
      </c>
      <c r="K7" s="1">
        <v>44.488630000000001</v>
      </c>
      <c r="L7" s="1">
        <v>31.222799999999999</v>
      </c>
      <c r="M7" s="1">
        <v>27.267230000000001</v>
      </c>
      <c r="N7" s="1">
        <v>27.111319999999999</v>
      </c>
      <c r="O7" s="1"/>
      <c r="P7" s="1"/>
      <c r="Q7" s="1"/>
      <c r="R7" s="1"/>
      <c r="S7" s="1">
        <v>394.71428571428572</v>
      </c>
      <c r="T7" s="1">
        <v>225.14285714285714</v>
      </c>
      <c r="U7" s="7">
        <v>61.571428571428569</v>
      </c>
      <c r="V7" s="1"/>
      <c r="AK7" s="1"/>
      <c r="AL7" s="14">
        <v>275</v>
      </c>
      <c r="AM7" t="s">
        <v>5</v>
      </c>
      <c r="AN7" s="1">
        <v>96.608001714285706</v>
      </c>
      <c r="AO7" s="1">
        <v>29.970200714285713</v>
      </c>
      <c r="AP7" s="1">
        <v>24.096736857142854</v>
      </c>
      <c r="AQ7" s="1">
        <v>3.3878891428571429</v>
      </c>
      <c r="AR7" s="1">
        <v>68.375624142857149</v>
      </c>
      <c r="AS7" s="1">
        <v>32.558542428571421</v>
      </c>
      <c r="AT7" s="1">
        <v>28.478707142857139</v>
      </c>
      <c r="AU7" s="1">
        <v>2.5193620000000005</v>
      </c>
      <c r="AV7" s="1">
        <v>46.120948999999996</v>
      </c>
      <c r="AW7" s="1">
        <v>31.047984428571429</v>
      </c>
      <c r="AX7" s="1">
        <v>24.837421714285714</v>
      </c>
      <c r="AY7" s="1">
        <v>1.5588865714285718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O7" s="7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</row>
    <row r="8" spans="1:80" x14ac:dyDescent="0.3">
      <c r="A8" s="14"/>
      <c r="B8" t="s">
        <v>1</v>
      </c>
      <c r="C8" s="4">
        <v>175.69829999999999</v>
      </c>
      <c r="D8" s="4">
        <v>118.831</v>
      </c>
      <c r="E8" s="4">
        <v>118.807</v>
      </c>
      <c r="F8" s="4">
        <v>94.313850000000002</v>
      </c>
      <c r="G8" s="4">
        <v>123.3539</v>
      </c>
      <c r="H8" s="4">
        <v>98.702309999999997</v>
      </c>
      <c r="I8" s="4">
        <v>94.870149999999995</v>
      </c>
      <c r="J8" s="4">
        <v>69.812830000000005</v>
      </c>
      <c r="K8" s="4">
        <v>74.950580000000002</v>
      </c>
      <c r="L8" s="4">
        <v>72.053730000000002</v>
      </c>
      <c r="M8" s="4">
        <v>64.444789999999998</v>
      </c>
      <c r="N8" s="4">
        <v>44.194330000000001</v>
      </c>
      <c r="O8" s="4"/>
      <c r="P8" s="4"/>
      <c r="Q8" s="1"/>
      <c r="R8" s="1"/>
      <c r="S8" s="1">
        <v>525.57142857142856</v>
      </c>
      <c r="T8" s="1">
        <v>311.57142857142856</v>
      </c>
      <c r="U8" s="7">
        <v>89.285714285714292</v>
      </c>
      <c r="V8" s="1"/>
      <c r="AK8" s="1"/>
      <c r="AL8" s="14"/>
      <c r="AM8" t="s">
        <v>6</v>
      </c>
      <c r="AN8" s="4">
        <v>170.70872314285717</v>
      </c>
      <c r="AO8" s="4">
        <v>97.525560714285717</v>
      </c>
      <c r="AP8" s="4">
        <v>94.984271142857139</v>
      </c>
      <c r="AQ8" s="4">
        <v>93.094195714285704</v>
      </c>
      <c r="AR8" s="4">
        <v>117.14081414285715</v>
      </c>
      <c r="AS8" s="4">
        <v>82.045552428571426</v>
      </c>
      <c r="AT8" s="4">
        <v>77.139665714285712</v>
      </c>
      <c r="AU8" s="4">
        <v>67.929640000000006</v>
      </c>
      <c r="AV8" s="4">
        <v>69.731510428571426</v>
      </c>
      <c r="AW8" s="4">
        <v>55.467758714285715</v>
      </c>
      <c r="AX8" s="4">
        <v>51.072297428571424</v>
      </c>
      <c r="AY8" s="4">
        <v>42.624904999999998</v>
      </c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1"/>
      <c r="BL8" s="1"/>
      <c r="BO8" s="7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</row>
    <row r="9" spans="1:80" x14ac:dyDescent="0.3">
      <c r="A9" s="14"/>
      <c r="B9" t="s">
        <v>2</v>
      </c>
      <c r="C9" s="4">
        <v>9.2866719999999994</v>
      </c>
      <c r="D9" s="4">
        <v>46.115769999999998</v>
      </c>
      <c r="E9" s="4">
        <v>50.474339999999998</v>
      </c>
      <c r="F9" s="4">
        <v>53.502890000000001</v>
      </c>
      <c r="G9" s="4">
        <v>11.514749999999999</v>
      </c>
      <c r="H9" s="4">
        <v>35.05912</v>
      </c>
      <c r="I9" s="4">
        <v>40.397930000000002</v>
      </c>
      <c r="J9" s="4">
        <v>43.406080000000003</v>
      </c>
      <c r="K9" s="4">
        <v>9.6642340000000004</v>
      </c>
      <c r="L9" s="4">
        <v>21.79147</v>
      </c>
      <c r="M9" s="4">
        <v>26.744299999999999</v>
      </c>
      <c r="N9" s="4">
        <v>30.3215</v>
      </c>
      <c r="O9" s="4"/>
      <c r="P9" s="4"/>
      <c r="Q9" s="1"/>
      <c r="R9" s="1"/>
      <c r="S9" s="1"/>
      <c r="T9" s="1"/>
      <c r="U9" s="7"/>
      <c r="V9" s="1"/>
      <c r="AK9" s="1"/>
      <c r="AL9" s="14"/>
      <c r="AM9" t="s">
        <v>5</v>
      </c>
      <c r="AN9" s="4">
        <v>84.646090285714294</v>
      </c>
      <c r="AO9" s="4">
        <v>6.302923428571428</v>
      </c>
      <c r="AP9" s="4">
        <v>3.7135382857142849</v>
      </c>
      <c r="AQ9" s="4">
        <v>3.065000285714286</v>
      </c>
      <c r="AR9" s="4">
        <v>61.558869857142852</v>
      </c>
      <c r="AS9" s="4">
        <v>4.4715434285714286</v>
      </c>
      <c r="AT9" s="4">
        <v>2.2442164285714283</v>
      </c>
      <c r="AU9" s="4">
        <v>2.2499697142857142</v>
      </c>
      <c r="AV9" s="4">
        <v>38.044028999999988</v>
      </c>
      <c r="AW9" s="4">
        <v>4.7153295714285708</v>
      </c>
      <c r="AX9" s="4">
        <v>2.4145225714285714</v>
      </c>
      <c r="AY9" s="4">
        <v>1.4018537142857146</v>
      </c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1"/>
      <c r="BL9" s="1"/>
      <c r="BO9" s="7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</row>
    <row r="10" spans="1:80" x14ac:dyDescent="0.3">
      <c r="A10" s="14"/>
      <c r="B10" t="s">
        <v>3</v>
      </c>
      <c r="C10" s="4">
        <v>3.847496</v>
      </c>
      <c r="D10" s="4">
        <v>3.8056109999999999</v>
      </c>
      <c r="E10" s="4">
        <v>3.8317489999999998</v>
      </c>
      <c r="F10" s="4">
        <v>3.8099440000000002</v>
      </c>
      <c r="G10" s="4">
        <v>3.8157510000000001</v>
      </c>
      <c r="H10" s="4">
        <v>3.8369</v>
      </c>
      <c r="I10" s="4">
        <v>3.8210030000000001</v>
      </c>
      <c r="J10" s="4">
        <v>3.8433920000000001</v>
      </c>
      <c r="K10" s="4">
        <v>3.8244630000000002</v>
      </c>
      <c r="L10" s="4">
        <v>3.8034219999999999</v>
      </c>
      <c r="M10" s="4">
        <v>3.8394650000000001</v>
      </c>
      <c r="N10" s="4">
        <v>3.8425449999999999</v>
      </c>
      <c r="O10" s="4"/>
      <c r="P10" s="4"/>
      <c r="Q10" s="1"/>
      <c r="R10" s="1"/>
      <c r="S10" s="1"/>
      <c r="T10" s="1"/>
      <c r="U10" s="7"/>
      <c r="V10" s="1"/>
      <c r="AK10" s="1"/>
      <c r="AL10" s="14"/>
      <c r="AM10" t="s">
        <v>6</v>
      </c>
      <c r="AN10" s="4">
        <v>181.38833742857145</v>
      </c>
      <c r="AO10" s="4">
        <v>103.06005642857143</v>
      </c>
      <c r="AP10" s="4">
        <v>100.46060971428572</v>
      </c>
      <c r="AQ10" s="4">
        <v>99.81147</v>
      </c>
      <c r="AR10" s="4">
        <v>158.40365700000001</v>
      </c>
      <c r="AS10" s="4">
        <v>101.2249852857143</v>
      </c>
      <c r="AT10" s="4">
        <v>98.999962857142847</v>
      </c>
      <c r="AU10" s="4">
        <v>99.008799999999994</v>
      </c>
      <c r="AV10" s="4">
        <v>134.8044032857143</v>
      </c>
      <c r="AW10" s="4">
        <v>101.46391871428571</v>
      </c>
      <c r="AX10" s="4">
        <v>99.163704571428553</v>
      </c>
      <c r="AY10" s="4">
        <v>98.150566428571409</v>
      </c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1"/>
      <c r="BL10" s="1"/>
      <c r="BO10" s="7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</row>
    <row r="11" spans="1:80" x14ac:dyDescent="0.3">
      <c r="A11" s="14">
        <v>413</v>
      </c>
      <c r="B11" t="s">
        <v>0</v>
      </c>
      <c r="C11" s="4">
        <v>104.9376</v>
      </c>
      <c r="D11" s="4">
        <v>52.702060000000003</v>
      </c>
      <c r="E11" s="4">
        <v>51.317489999999999</v>
      </c>
      <c r="F11" s="4">
        <v>51.043280000000003</v>
      </c>
      <c r="G11" s="4">
        <v>75.895960000000002</v>
      </c>
      <c r="H11" s="4">
        <v>40.88514</v>
      </c>
      <c r="I11" s="4">
        <v>39.29289</v>
      </c>
      <c r="J11" s="4">
        <v>39.122430000000001</v>
      </c>
      <c r="K11" s="4">
        <v>41.401949999999999</v>
      </c>
      <c r="L11" s="4">
        <v>28.333680000000001</v>
      </c>
      <c r="M11" s="4">
        <v>27.265000000000001</v>
      </c>
      <c r="N11" s="4">
        <v>27.13241</v>
      </c>
      <c r="O11" s="4"/>
      <c r="P11" s="4"/>
      <c r="Q11" s="1"/>
      <c r="R11" s="1"/>
      <c r="S11" s="1"/>
      <c r="T11" s="1"/>
      <c r="U11" s="7"/>
      <c r="V11" s="1"/>
      <c r="AK11" s="1"/>
      <c r="AL11" s="14">
        <v>413</v>
      </c>
      <c r="AM11" t="s">
        <v>5</v>
      </c>
      <c r="AN11" s="4">
        <v>97.46238857142859</v>
      </c>
      <c r="AO11" s="4">
        <v>26.840193857142857</v>
      </c>
      <c r="AP11" s="4">
        <v>20.114573857142858</v>
      </c>
      <c r="AQ11" s="4">
        <v>1.0365965714285719</v>
      </c>
      <c r="AR11" s="4">
        <v>71.714731428571426</v>
      </c>
      <c r="AS11" s="4">
        <v>23.463402000000002</v>
      </c>
      <c r="AT11" s="4">
        <v>21.437157857142857</v>
      </c>
      <c r="AU11" s="4">
        <v>1.7234888571428575</v>
      </c>
      <c r="AV11" s="4">
        <v>46.642732714285714</v>
      </c>
      <c r="AW11" s="4">
        <v>36.352439285714283</v>
      </c>
      <c r="AX11" s="4">
        <v>21.892056428571429</v>
      </c>
      <c r="AY11" s="4">
        <v>1.2103604285714289</v>
      </c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1"/>
      <c r="BL11" s="1"/>
      <c r="BO11" s="7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</row>
    <row r="12" spans="1:80" x14ac:dyDescent="0.3">
      <c r="A12" s="14"/>
      <c r="B12" t="s">
        <v>1</v>
      </c>
      <c r="C12" s="4">
        <v>175.78739999999999</v>
      </c>
      <c r="D12" s="4">
        <v>118.8274</v>
      </c>
      <c r="E12" s="4">
        <v>95.284130000000005</v>
      </c>
      <c r="F12" s="4">
        <v>92.939970000000002</v>
      </c>
      <c r="G12" s="4">
        <v>123.363</v>
      </c>
      <c r="H12" s="4">
        <v>81.46696</v>
      </c>
      <c r="I12" s="4">
        <v>80.47296</v>
      </c>
      <c r="J12" s="4">
        <v>70.85615</v>
      </c>
      <c r="K12" s="4">
        <v>73.011920000000003</v>
      </c>
      <c r="L12" s="4">
        <v>68.403930000000003</v>
      </c>
      <c r="M12" s="4">
        <v>68.389080000000007</v>
      </c>
      <c r="N12" s="4">
        <v>44.212620000000001</v>
      </c>
      <c r="O12" s="4"/>
      <c r="P12" s="4"/>
      <c r="Q12" s="1"/>
      <c r="R12" s="1"/>
      <c r="S12" s="1"/>
      <c r="T12" s="1"/>
      <c r="U12" s="7"/>
      <c r="V12" s="1"/>
      <c r="AK12" s="1"/>
      <c r="AL12" s="14"/>
      <c r="AM12" t="s">
        <v>6</v>
      </c>
      <c r="AN12" s="4">
        <v>172.05700285714283</v>
      </c>
      <c r="AO12" s="4">
        <v>94.238449571428561</v>
      </c>
      <c r="AP12" s="4">
        <v>93.536685285714285</v>
      </c>
      <c r="AQ12" s="4">
        <v>92.461564142857142</v>
      </c>
      <c r="AR12" s="4">
        <v>120.67794857142856</v>
      </c>
      <c r="AS12" s="4">
        <v>72.520504857142868</v>
      </c>
      <c r="AT12" s="4">
        <v>70.20038928571428</v>
      </c>
      <c r="AU12" s="4">
        <v>67.982043714285709</v>
      </c>
      <c r="AV12" s="4">
        <v>70.691301285714289</v>
      </c>
      <c r="AW12" s="4">
        <v>60.214509285714279</v>
      </c>
      <c r="AX12" s="4">
        <v>46.874982142857149</v>
      </c>
      <c r="AY12" s="4">
        <v>42.703804857142863</v>
      </c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1"/>
      <c r="BL12" s="1"/>
      <c r="BO12" s="7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</row>
    <row r="13" spans="1:80" x14ac:dyDescent="0.3">
      <c r="A13" s="14"/>
      <c r="B13" t="s">
        <v>2</v>
      </c>
      <c r="C13" s="4">
        <v>18.30706</v>
      </c>
      <c r="D13" s="4">
        <v>50.477409999999999</v>
      </c>
      <c r="E13" s="4">
        <v>54.850490000000001</v>
      </c>
      <c r="F13" s="4">
        <v>57.184530000000002</v>
      </c>
      <c r="G13" s="4">
        <v>16.961334999999998</v>
      </c>
      <c r="H13" s="4">
        <v>36.480629999999998</v>
      </c>
      <c r="I13" s="4">
        <v>43.856899999999996</v>
      </c>
      <c r="J13" s="4">
        <v>46.121839999999999</v>
      </c>
      <c r="K13" s="4">
        <v>16.530570000000001</v>
      </c>
      <c r="L13" s="4">
        <v>23.547029999999999</v>
      </c>
      <c r="M13" s="4">
        <v>28.302119999999999</v>
      </c>
      <c r="N13" s="4">
        <v>31.209160000000001</v>
      </c>
      <c r="O13" s="4"/>
      <c r="P13" s="4"/>
      <c r="Q13" s="1"/>
      <c r="R13" s="1"/>
      <c r="S13" s="1"/>
      <c r="T13" s="1"/>
      <c r="U13" s="7"/>
      <c r="V13" s="1"/>
      <c r="AK13" s="1"/>
      <c r="AL13" s="14"/>
      <c r="AM13" t="s">
        <v>5</v>
      </c>
      <c r="AN13" s="4">
        <v>81.312694285714272</v>
      </c>
      <c r="AO13" s="4">
        <v>2.2375548571428574</v>
      </c>
      <c r="AP13" s="4">
        <v>1.0294064285714288</v>
      </c>
      <c r="AQ13" s="4">
        <v>0.8512857142857152</v>
      </c>
      <c r="AR13" s="4">
        <v>58.510460000000002</v>
      </c>
      <c r="AS13" s="4">
        <v>3.6293532857142856</v>
      </c>
      <c r="AT13" s="4">
        <v>1.741583857142857</v>
      </c>
      <c r="AU13" s="4">
        <v>1.5963845714285712</v>
      </c>
      <c r="AV13" s="4">
        <v>35.052574142857139</v>
      </c>
      <c r="AW13" s="4">
        <v>2.7701194285714288</v>
      </c>
      <c r="AX13" s="4">
        <v>1.78293342857143</v>
      </c>
      <c r="AY13" s="4">
        <v>1.0195380000000003</v>
      </c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1"/>
      <c r="BL13" s="1"/>
      <c r="BO13" s="7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</row>
    <row r="14" spans="1:80" x14ac:dyDescent="0.3">
      <c r="A14" s="14"/>
      <c r="B14" t="s">
        <v>3</v>
      </c>
      <c r="C14" s="1">
        <v>3.8142230000000001</v>
      </c>
      <c r="D14" s="1">
        <v>3.8178719999999999</v>
      </c>
      <c r="E14" s="1">
        <v>3.840719</v>
      </c>
      <c r="F14" s="1">
        <v>3.8455949999999999</v>
      </c>
      <c r="G14" s="1">
        <v>3.803426</v>
      </c>
      <c r="H14" s="1">
        <v>3.7683789999999999</v>
      </c>
      <c r="I14" s="1">
        <v>3.8114789999999998</v>
      </c>
      <c r="J14" s="1">
        <v>3.8420670000000001</v>
      </c>
      <c r="K14" s="1">
        <v>3.8132470000000001</v>
      </c>
      <c r="L14" s="1">
        <v>3.8126030000000002</v>
      </c>
      <c r="M14" s="1">
        <v>3.8309299999999999</v>
      </c>
      <c r="N14" s="1">
        <v>3.8406380000000002</v>
      </c>
      <c r="O14" s="1"/>
      <c r="P14" s="1"/>
      <c r="Q14" s="1"/>
      <c r="R14" s="1"/>
      <c r="S14" s="1"/>
      <c r="T14" s="1"/>
      <c r="U14" s="7"/>
      <c r="V14" s="1"/>
      <c r="AK14" s="1"/>
      <c r="AL14" s="14"/>
      <c r="AM14" t="s">
        <v>6</v>
      </c>
      <c r="AN14" s="1">
        <v>178.06036</v>
      </c>
      <c r="AO14" s="1">
        <v>99.636270999999994</v>
      </c>
      <c r="AP14" s="1">
        <v>97.781449571428567</v>
      </c>
      <c r="AQ14" s="1">
        <v>97.599541285714281</v>
      </c>
      <c r="AR14" s="1">
        <v>155.26886285714286</v>
      </c>
      <c r="AS14" s="1">
        <v>100.38569771428571</v>
      </c>
      <c r="AT14" s="1">
        <v>98.482007857142861</v>
      </c>
      <c r="AU14" s="1">
        <v>98.344863714285708</v>
      </c>
      <c r="AV14" s="1">
        <v>131.80598842857145</v>
      </c>
      <c r="AW14" s="1">
        <v>99.517135000000025</v>
      </c>
      <c r="AX14" s="1">
        <v>98.52809642857143</v>
      </c>
      <c r="AY14" s="1">
        <v>97.774700571428568</v>
      </c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O14" s="7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</row>
    <row r="15" spans="1:80" x14ac:dyDescent="0.3">
      <c r="A15" s="14">
        <v>550</v>
      </c>
      <c r="B15" t="s">
        <v>0</v>
      </c>
      <c r="C15" s="1">
        <v>95.372619999999998</v>
      </c>
      <c r="D15" s="1">
        <v>52.409500000000001</v>
      </c>
      <c r="E15" s="1">
        <v>51.5608</v>
      </c>
      <c r="F15" s="1">
        <v>51.195889999999999</v>
      </c>
      <c r="G15" s="1">
        <v>71.859809999999996</v>
      </c>
      <c r="H15" s="1">
        <v>39.045490000000001</v>
      </c>
      <c r="I15" s="1">
        <v>38.535609999999998</v>
      </c>
      <c r="J15" s="1">
        <v>38.185839999999999</v>
      </c>
      <c r="K15" s="1">
        <v>40.384349999999998</v>
      </c>
      <c r="L15" s="1">
        <v>27.877780000000001</v>
      </c>
      <c r="M15" s="1">
        <v>26.67407</v>
      </c>
      <c r="N15" s="1">
        <v>26.44502</v>
      </c>
      <c r="U15" s="7"/>
      <c r="AL15" s="14">
        <v>550</v>
      </c>
      <c r="AM15" t="s">
        <v>5</v>
      </c>
      <c r="AN15" s="1">
        <v>97.823904285714292</v>
      </c>
      <c r="AO15" s="1">
        <v>26.807909714285717</v>
      </c>
      <c r="AP15" s="1">
        <v>20.113017857142857</v>
      </c>
      <c r="AQ15" s="1">
        <v>1.1459039999999996</v>
      </c>
      <c r="AR15" s="1">
        <v>72.283552857142851</v>
      </c>
      <c r="AS15" s="1">
        <v>25.222588000000002</v>
      </c>
      <c r="AT15" s="1">
        <v>19.702289</v>
      </c>
      <c r="AU15" s="1">
        <v>0.68991642857142865</v>
      </c>
      <c r="AV15" s="1">
        <v>46.195661000000008</v>
      </c>
      <c r="AW15" s="1">
        <v>29.76264342857143</v>
      </c>
      <c r="AX15" s="1">
        <v>25.150337000000004</v>
      </c>
      <c r="AY15" s="1">
        <v>0.69237785714285704</v>
      </c>
      <c r="BO15" s="7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</row>
    <row r="16" spans="1:80" x14ac:dyDescent="0.3">
      <c r="A16" s="14"/>
      <c r="B16" t="s">
        <v>1</v>
      </c>
      <c r="C16" s="1">
        <v>175.7303</v>
      </c>
      <c r="D16" s="1">
        <v>118.6031</v>
      </c>
      <c r="E16" s="1">
        <v>95.012209999999996</v>
      </c>
      <c r="F16" s="1">
        <v>92.917959999999994</v>
      </c>
      <c r="G16" s="1">
        <v>125.295</v>
      </c>
      <c r="H16" s="1">
        <v>92.373090000000005</v>
      </c>
      <c r="I16" s="1">
        <v>80.465159999999997</v>
      </c>
      <c r="J16" s="1">
        <v>67.994870000000006</v>
      </c>
      <c r="K16" s="1">
        <v>72.968429999999998</v>
      </c>
      <c r="L16" s="1">
        <v>68.011080000000007</v>
      </c>
      <c r="M16" s="1">
        <v>67.152659999999997</v>
      </c>
      <c r="N16" s="1">
        <v>42.788580000000003</v>
      </c>
      <c r="U16" s="7"/>
      <c r="AL16" s="14"/>
      <c r="AM16" t="s">
        <v>6</v>
      </c>
      <c r="AN16" s="1">
        <v>172.50018857142854</v>
      </c>
      <c r="AO16" s="1">
        <v>98.018433999999985</v>
      </c>
      <c r="AP16" s="1">
        <v>93.92884500000001</v>
      </c>
      <c r="AQ16" s="1">
        <v>92.884958857142848</v>
      </c>
      <c r="AR16" s="1">
        <v>121.80475571428572</v>
      </c>
      <c r="AS16" s="1">
        <v>74.166306571428564</v>
      </c>
      <c r="AT16" s="1">
        <v>69.840050428571431</v>
      </c>
      <c r="AU16" s="1">
        <v>67.63401128571428</v>
      </c>
      <c r="AV16" s="1">
        <v>70.108282428571428</v>
      </c>
      <c r="AW16" s="1">
        <v>53.764717714285716</v>
      </c>
      <c r="AX16" s="1">
        <v>51.500149857142858</v>
      </c>
      <c r="AY16" s="1">
        <v>42.422480142857147</v>
      </c>
      <c r="BN16" s="2">
        <f>($BN4-BN4)/($BN4-$BT4)</f>
        <v>0</v>
      </c>
      <c r="BO16" s="2">
        <f>($BN4-BO4)/($BN4-$BT4)</f>
        <v>0.63580992849591589</v>
      </c>
      <c r="BP16" s="2">
        <f t="shared" ref="BO16:BT17" si="0">($BN4-BP4)/($BN4-$BT4)</f>
        <v>0.70657388508707497</v>
      </c>
      <c r="BQ16" s="2">
        <f t="shared" si="0"/>
        <v>0.85816063210043636</v>
      </c>
      <c r="BR16" s="2">
        <f t="shared" si="0"/>
        <v>0.92477465557920491</v>
      </c>
      <c r="BS16" s="2">
        <f>($BN4-BS4)/($BN4-$BT4)</f>
        <v>0.99547907107028444</v>
      </c>
      <c r="BT16" s="2">
        <f t="shared" si="0"/>
        <v>1</v>
      </c>
      <c r="BU16" s="1"/>
      <c r="BV16" s="1"/>
      <c r="BW16" s="1"/>
      <c r="BX16" s="1"/>
      <c r="BY16" s="1"/>
      <c r="BZ16" s="1"/>
      <c r="CA16" s="1"/>
      <c r="CB16" s="1"/>
    </row>
    <row r="17" spans="1:80" x14ac:dyDescent="0.3">
      <c r="A17" s="14"/>
      <c r="B17" t="s">
        <v>2</v>
      </c>
      <c r="C17" s="1">
        <v>26.912759999999999</v>
      </c>
      <c r="D17" s="1">
        <v>50.31062</v>
      </c>
      <c r="E17" s="1">
        <v>53.626460000000002</v>
      </c>
      <c r="F17" s="1">
        <v>56.09</v>
      </c>
      <c r="G17" s="1">
        <v>21.179290000000002</v>
      </c>
      <c r="H17" s="1">
        <v>40.119410000000002</v>
      </c>
      <c r="I17" s="1">
        <v>44.300559999999997</v>
      </c>
      <c r="J17" s="1">
        <v>46.967759999999998</v>
      </c>
      <c r="K17" s="1">
        <v>18.882459999999998</v>
      </c>
      <c r="L17" s="1">
        <v>26.21622</v>
      </c>
      <c r="M17" s="1">
        <v>30.218389999999999</v>
      </c>
      <c r="N17" s="1">
        <v>31.921050000000001</v>
      </c>
      <c r="U17" s="7"/>
      <c r="AL17" s="14"/>
      <c r="AM17" t="s">
        <v>5</v>
      </c>
      <c r="AN17" s="1">
        <v>79.338405714285727</v>
      </c>
      <c r="AO17" s="1">
        <v>2.5801755714285712</v>
      </c>
      <c r="AP17" s="1">
        <v>1.5865451428571429</v>
      </c>
      <c r="AQ17" s="1">
        <v>0.99093971428571415</v>
      </c>
      <c r="AR17" s="1">
        <v>56.862825714285705</v>
      </c>
      <c r="AS17" s="1">
        <v>1.5581109999999998</v>
      </c>
      <c r="AT17" s="1">
        <v>1.5728234285714282</v>
      </c>
      <c r="AU17" s="1">
        <v>0.48770542857142879</v>
      </c>
      <c r="AV17" s="1">
        <v>33.74392528571429</v>
      </c>
      <c r="AW17" s="1">
        <v>1.7114625714285714</v>
      </c>
      <c r="AX17" s="1">
        <v>1.1053621428571427</v>
      </c>
      <c r="AY17" s="1">
        <v>0.52688085714285748</v>
      </c>
      <c r="BN17" s="2">
        <f>($BN5-BN5)/($BN5-$BT5)</f>
        <v>0</v>
      </c>
      <c r="BO17" s="2">
        <f t="shared" si="0"/>
        <v>0.33697058103252508</v>
      </c>
      <c r="BP17" s="2">
        <f t="shared" si="0"/>
        <v>0.45494998170349121</v>
      </c>
      <c r="BQ17" s="2">
        <f t="shared" si="0"/>
        <v>0.67943466139543252</v>
      </c>
      <c r="BR17" s="2">
        <f t="shared" si="0"/>
        <v>0.73826867678456809</v>
      </c>
      <c r="BS17" s="2">
        <f>($BN5-BS5)/($BN5-$BT5)</f>
        <v>0.90567499066360668</v>
      </c>
      <c r="BT17" s="2">
        <f t="shared" si="0"/>
        <v>1</v>
      </c>
      <c r="BU17" s="1"/>
      <c r="BV17" s="1"/>
      <c r="BW17" s="1"/>
      <c r="BX17" s="1"/>
      <c r="BY17" s="1"/>
      <c r="BZ17" s="1"/>
      <c r="CA17" s="1"/>
      <c r="CB17" s="1"/>
    </row>
    <row r="18" spans="1:80" x14ac:dyDescent="0.3">
      <c r="A18" s="14"/>
      <c r="B18" t="s">
        <v>3</v>
      </c>
      <c r="C18" s="1">
        <v>3.7921670000000001</v>
      </c>
      <c r="D18" s="6">
        <v>3.8215170000000001</v>
      </c>
      <c r="E18" s="6">
        <v>3.8417469999999998</v>
      </c>
      <c r="F18" s="6">
        <v>3.8441230000000002</v>
      </c>
      <c r="G18" s="6">
        <v>3.799026</v>
      </c>
      <c r="H18" s="6">
        <v>3.808236</v>
      </c>
      <c r="I18" s="6">
        <v>3.8285979999999999</v>
      </c>
      <c r="J18" s="6">
        <v>3.8405360000000002</v>
      </c>
      <c r="K18" s="6">
        <v>3.8067259999999998</v>
      </c>
      <c r="L18" s="6">
        <v>3.8214730000000001</v>
      </c>
      <c r="M18" s="6">
        <v>3.8381029999999998</v>
      </c>
      <c r="N18" s="6">
        <v>3.8425449999999999</v>
      </c>
      <c r="U18" s="7"/>
      <c r="AL18" s="14"/>
      <c r="AM18" t="s">
        <v>6</v>
      </c>
      <c r="AN18" s="1">
        <v>176.03836000000001</v>
      </c>
      <c r="AO18" s="6">
        <v>99.310973999999987</v>
      </c>
      <c r="AP18" s="6">
        <v>98.313712142857142</v>
      </c>
      <c r="AQ18" s="6">
        <v>97.722626000000005</v>
      </c>
      <c r="AR18" s="6">
        <v>153.61858428571426</v>
      </c>
      <c r="AS18" s="6">
        <v>98.289230857142869</v>
      </c>
      <c r="AT18" s="6">
        <v>98.329947571428562</v>
      </c>
      <c r="AU18" s="6">
        <v>97.215046999999998</v>
      </c>
      <c r="AV18" s="6">
        <v>130.49119957142858</v>
      </c>
      <c r="AW18" s="6">
        <v>98.45706057142857</v>
      </c>
      <c r="AX18" s="6">
        <v>97.846678428571437</v>
      </c>
      <c r="AY18" s="6">
        <v>97.30447728571427</v>
      </c>
      <c r="BO18" s="7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</row>
    <row r="20" spans="1:80" x14ac:dyDescent="0.3">
      <c r="C20" s="1">
        <f>ROUND(C3,1)</f>
        <v>122.6</v>
      </c>
      <c r="D20" s="1">
        <f t="shared" ref="D20:N20" si="1">ROUND(D3,1)</f>
        <v>62.9</v>
      </c>
      <c r="E20" s="1">
        <f t="shared" si="1"/>
        <v>55.6</v>
      </c>
      <c r="F20" s="1">
        <f t="shared" si="1"/>
        <v>54.5</v>
      </c>
      <c r="G20" s="1">
        <f t="shared" si="1"/>
        <v>88</v>
      </c>
      <c r="H20" s="1">
        <f t="shared" si="1"/>
        <v>43.3</v>
      </c>
      <c r="I20" s="1">
        <f t="shared" si="1"/>
        <v>40</v>
      </c>
      <c r="J20" s="1">
        <f t="shared" si="1"/>
        <v>38.6</v>
      </c>
      <c r="K20" s="1">
        <f t="shared" si="1"/>
        <v>46.4</v>
      </c>
      <c r="L20" s="1">
        <f t="shared" si="1"/>
        <v>31.1</v>
      </c>
      <c r="M20" s="1">
        <f t="shared" si="1"/>
        <v>29.3</v>
      </c>
      <c r="N20" s="1">
        <f t="shared" si="1"/>
        <v>27.9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N20" s="1">
        <f>ROUND(AN3,1)</f>
        <v>93.5</v>
      </c>
      <c r="AO20" s="1">
        <f t="shared" ref="AO20:AY20" si="2">ROUND(AO3,1)</f>
        <v>30.7</v>
      </c>
      <c r="AP20" s="1">
        <f t="shared" si="2"/>
        <v>21</v>
      </c>
      <c r="AQ20" s="1">
        <f t="shared" si="2"/>
        <v>3.2</v>
      </c>
      <c r="AR20" s="1">
        <f t="shared" si="2"/>
        <v>69.900000000000006</v>
      </c>
      <c r="AS20" s="1">
        <f t="shared" si="2"/>
        <v>32.299999999999997</v>
      </c>
      <c r="AT20" s="1">
        <f t="shared" si="2"/>
        <v>27.4</v>
      </c>
      <c r="AU20" s="1">
        <f t="shared" si="2"/>
        <v>4.7</v>
      </c>
      <c r="AV20" s="1">
        <f t="shared" si="2"/>
        <v>44.9</v>
      </c>
      <c r="AW20" s="1">
        <f t="shared" si="2"/>
        <v>28.4</v>
      </c>
      <c r="AX20" s="1">
        <f t="shared" si="2"/>
        <v>20.2</v>
      </c>
      <c r="AY20" s="1">
        <f t="shared" si="2"/>
        <v>3.7</v>
      </c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80" x14ac:dyDescent="0.3">
      <c r="C21" s="1">
        <f t="shared" ref="C21:N21" si="3">ROUND(C4,1)</f>
        <v>175.8</v>
      </c>
      <c r="D21" s="1">
        <f t="shared" si="3"/>
        <v>117.5</v>
      </c>
      <c r="E21" s="1">
        <f t="shared" si="3"/>
        <v>95.5</v>
      </c>
      <c r="F21" s="1">
        <f t="shared" si="3"/>
        <v>94.7</v>
      </c>
      <c r="G21" s="1">
        <f t="shared" si="3"/>
        <v>123.1</v>
      </c>
      <c r="H21" s="1">
        <f t="shared" si="3"/>
        <v>91.3</v>
      </c>
      <c r="I21" s="1">
        <f t="shared" si="3"/>
        <v>90</v>
      </c>
      <c r="J21" s="1">
        <f t="shared" si="3"/>
        <v>72.3</v>
      </c>
      <c r="K21" s="1">
        <f t="shared" si="3"/>
        <v>73</v>
      </c>
      <c r="L21" s="1">
        <f t="shared" si="3"/>
        <v>63</v>
      </c>
      <c r="M21" s="1">
        <f t="shared" si="3"/>
        <v>55.2</v>
      </c>
      <c r="N21" s="1">
        <f t="shared" si="3"/>
        <v>44.4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N21" s="1">
        <f t="shared" ref="AN21:AY21" si="4">ROUND(AN4,1)</f>
        <v>168</v>
      </c>
      <c r="AO21" s="1">
        <f t="shared" si="4"/>
        <v>101.7</v>
      </c>
      <c r="AP21" s="1">
        <f t="shared" si="4"/>
        <v>94.1</v>
      </c>
      <c r="AQ21" s="1">
        <f t="shared" si="4"/>
        <v>92.6</v>
      </c>
      <c r="AR21" s="1">
        <f t="shared" si="4"/>
        <v>118.9</v>
      </c>
      <c r="AS21" s="1">
        <f t="shared" si="4"/>
        <v>79.3</v>
      </c>
      <c r="AT21" s="1">
        <f t="shared" si="4"/>
        <v>76.900000000000006</v>
      </c>
      <c r="AU21" s="1">
        <f t="shared" si="4"/>
        <v>67.900000000000006</v>
      </c>
      <c r="AV21" s="1">
        <f t="shared" si="4"/>
        <v>68.400000000000006</v>
      </c>
      <c r="AW21" s="1">
        <f t="shared" si="4"/>
        <v>52.3</v>
      </c>
      <c r="AX21" s="1">
        <f t="shared" si="4"/>
        <v>45.1</v>
      </c>
      <c r="AY21" s="1">
        <f t="shared" si="4"/>
        <v>42.8</v>
      </c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80" x14ac:dyDescent="0.3">
      <c r="C22" s="1">
        <f t="shared" ref="C22:N22" si="5">ROUND(C5,1)</f>
        <v>7.5</v>
      </c>
      <c r="D22" s="1">
        <f t="shared" si="5"/>
        <v>40.799999999999997</v>
      </c>
      <c r="E22" s="1">
        <f t="shared" si="5"/>
        <v>47.3</v>
      </c>
      <c r="F22" s="1">
        <f t="shared" si="5"/>
        <v>52.2</v>
      </c>
      <c r="G22" s="1">
        <f t="shared" si="5"/>
        <v>7.4</v>
      </c>
      <c r="H22" s="1">
        <f t="shared" si="5"/>
        <v>32.1</v>
      </c>
      <c r="I22" s="1">
        <f t="shared" si="5"/>
        <v>39.799999999999997</v>
      </c>
      <c r="J22" s="1">
        <f t="shared" si="5"/>
        <v>43.1</v>
      </c>
      <c r="K22" s="1">
        <f t="shared" si="5"/>
        <v>14.8</v>
      </c>
      <c r="L22" s="1">
        <f t="shared" si="5"/>
        <v>19.399999999999999</v>
      </c>
      <c r="M22" s="1">
        <f t="shared" si="5"/>
        <v>27.4</v>
      </c>
      <c r="N22" s="1">
        <f t="shared" si="5"/>
        <v>30.2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N22" s="1">
        <f t="shared" ref="AN22:AY22" si="6">ROUND(AN5,1)</f>
        <v>90</v>
      </c>
      <c r="AO22" s="1">
        <f t="shared" si="6"/>
        <v>7.6</v>
      </c>
      <c r="AP22" s="1">
        <f t="shared" si="6"/>
        <v>4.4000000000000004</v>
      </c>
      <c r="AQ22" s="1">
        <f t="shared" si="6"/>
        <v>2.9</v>
      </c>
      <c r="AR22" s="1">
        <f t="shared" si="6"/>
        <v>68.2</v>
      </c>
      <c r="AS22" s="1">
        <f t="shared" si="6"/>
        <v>6.1</v>
      </c>
      <c r="AT22" s="1">
        <f t="shared" si="6"/>
        <v>4.5</v>
      </c>
      <c r="AU22" s="1">
        <f t="shared" si="6"/>
        <v>4.4000000000000004</v>
      </c>
      <c r="AV22" s="1">
        <f t="shared" si="6"/>
        <v>40.4</v>
      </c>
      <c r="AW22" s="1">
        <f t="shared" si="6"/>
        <v>6</v>
      </c>
      <c r="AX22" s="1">
        <f t="shared" si="6"/>
        <v>4.5999999999999996</v>
      </c>
      <c r="AY22" s="1">
        <f t="shared" si="6"/>
        <v>3.6</v>
      </c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80" x14ac:dyDescent="0.3">
      <c r="C23" s="1">
        <f t="shared" ref="C23:N23" si="7">ROUND(C6,1)</f>
        <v>3.8</v>
      </c>
      <c r="D23" s="1">
        <f t="shared" si="7"/>
        <v>3.8</v>
      </c>
      <c r="E23" s="1">
        <f t="shared" si="7"/>
        <v>3.8</v>
      </c>
      <c r="F23" s="1">
        <f t="shared" si="7"/>
        <v>3.8</v>
      </c>
      <c r="G23" s="1">
        <f t="shared" si="7"/>
        <v>3.8</v>
      </c>
      <c r="H23" s="1">
        <f t="shared" si="7"/>
        <v>3.8</v>
      </c>
      <c r="I23" s="1">
        <f t="shared" si="7"/>
        <v>3.8</v>
      </c>
      <c r="J23" s="1">
        <f t="shared" si="7"/>
        <v>3.8</v>
      </c>
      <c r="K23" s="1">
        <f t="shared" si="7"/>
        <v>3.8</v>
      </c>
      <c r="L23" s="1">
        <f t="shared" si="7"/>
        <v>3.8</v>
      </c>
      <c r="M23" s="1">
        <f t="shared" si="7"/>
        <v>3.8</v>
      </c>
      <c r="N23" s="1">
        <f t="shared" si="7"/>
        <v>3.8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N23" s="1">
        <f t="shared" ref="AN23:AY23" si="8">ROUND(AN6,1)</f>
        <v>186.7</v>
      </c>
      <c r="AO23" s="1">
        <f t="shared" si="8"/>
        <v>104.3</v>
      </c>
      <c r="AP23" s="1">
        <f t="shared" si="8"/>
        <v>101.1</v>
      </c>
      <c r="AQ23" s="1">
        <f t="shared" si="8"/>
        <v>99.7</v>
      </c>
      <c r="AR23" s="1">
        <f t="shared" si="8"/>
        <v>165</v>
      </c>
      <c r="AS23" s="1">
        <f t="shared" si="8"/>
        <v>102.8</v>
      </c>
      <c r="AT23" s="1">
        <f t="shared" si="8"/>
        <v>101.3</v>
      </c>
      <c r="AU23" s="1">
        <f t="shared" si="8"/>
        <v>101.2</v>
      </c>
      <c r="AV23" s="1">
        <f t="shared" si="8"/>
        <v>137.19999999999999</v>
      </c>
      <c r="AW23" s="1">
        <f t="shared" si="8"/>
        <v>102.8</v>
      </c>
      <c r="AX23" s="1">
        <f t="shared" si="8"/>
        <v>101.4</v>
      </c>
      <c r="AY23" s="1">
        <f t="shared" si="8"/>
        <v>100.4</v>
      </c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80" x14ac:dyDescent="0.3">
      <c r="C24" s="1">
        <f t="shared" ref="C24:N24" si="9">ROUND(C7,1)</f>
        <v>122.8</v>
      </c>
      <c r="D24" s="1">
        <f t="shared" si="9"/>
        <v>57.1</v>
      </c>
      <c r="E24" s="1">
        <f t="shared" si="9"/>
        <v>52.3</v>
      </c>
      <c r="F24" s="1">
        <f t="shared" si="9"/>
        <v>51.6</v>
      </c>
      <c r="G24" s="1">
        <f t="shared" si="9"/>
        <v>81.8</v>
      </c>
      <c r="H24" s="1">
        <f t="shared" si="9"/>
        <v>42.2</v>
      </c>
      <c r="I24" s="1">
        <f t="shared" si="9"/>
        <v>39.1</v>
      </c>
      <c r="J24" s="1">
        <f t="shared" si="9"/>
        <v>38.9</v>
      </c>
      <c r="K24" s="1">
        <f t="shared" si="9"/>
        <v>44.5</v>
      </c>
      <c r="L24" s="1">
        <f t="shared" si="9"/>
        <v>31.2</v>
      </c>
      <c r="M24" s="1">
        <f t="shared" si="9"/>
        <v>27.3</v>
      </c>
      <c r="N24" s="1">
        <f t="shared" si="9"/>
        <v>27.1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N24" s="1">
        <f t="shared" ref="AN24:AY24" si="10">ROUND(AN7,1)</f>
        <v>96.6</v>
      </c>
      <c r="AO24" s="1">
        <f t="shared" si="10"/>
        <v>30</v>
      </c>
      <c r="AP24" s="1">
        <f t="shared" si="10"/>
        <v>24.1</v>
      </c>
      <c r="AQ24" s="1">
        <f t="shared" si="10"/>
        <v>3.4</v>
      </c>
      <c r="AR24" s="1">
        <f t="shared" si="10"/>
        <v>68.400000000000006</v>
      </c>
      <c r="AS24" s="1">
        <f t="shared" si="10"/>
        <v>32.6</v>
      </c>
      <c r="AT24" s="1">
        <f t="shared" si="10"/>
        <v>28.5</v>
      </c>
      <c r="AU24" s="1">
        <f t="shared" si="10"/>
        <v>2.5</v>
      </c>
      <c r="AV24" s="1">
        <f t="shared" si="10"/>
        <v>46.1</v>
      </c>
      <c r="AW24" s="1">
        <f t="shared" si="10"/>
        <v>31</v>
      </c>
      <c r="AX24" s="1">
        <f t="shared" si="10"/>
        <v>24.8</v>
      </c>
      <c r="AY24" s="1">
        <f t="shared" si="10"/>
        <v>1.6</v>
      </c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80" x14ac:dyDescent="0.3">
      <c r="C25" s="1">
        <f t="shared" ref="C25:N25" si="11">ROUND(C8,1)</f>
        <v>175.7</v>
      </c>
      <c r="D25" s="1">
        <f t="shared" si="11"/>
        <v>118.8</v>
      </c>
      <c r="E25" s="1">
        <f t="shared" si="11"/>
        <v>118.8</v>
      </c>
      <c r="F25" s="1">
        <f t="shared" si="11"/>
        <v>94.3</v>
      </c>
      <c r="G25" s="1">
        <f t="shared" si="11"/>
        <v>123.4</v>
      </c>
      <c r="H25" s="1">
        <f t="shared" si="11"/>
        <v>98.7</v>
      </c>
      <c r="I25" s="1">
        <f t="shared" si="11"/>
        <v>94.9</v>
      </c>
      <c r="J25" s="1">
        <f t="shared" si="11"/>
        <v>69.8</v>
      </c>
      <c r="K25" s="1">
        <f t="shared" si="11"/>
        <v>75</v>
      </c>
      <c r="L25" s="1">
        <f t="shared" si="11"/>
        <v>72.099999999999994</v>
      </c>
      <c r="M25" s="1">
        <f t="shared" si="11"/>
        <v>64.400000000000006</v>
      </c>
      <c r="N25" s="1">
        <f t="shared" si="11"/>
        <v>44.2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N25" s="1">
        <f t="shared" ref="AN25:AY25" si="12">ROUND(AN8,1)</f>
        <v>170.7</v>
      </c>
      <c r="AO25" s="1">
        <f t="shared" si="12"/>
        <v>97.5</v>
      </c>
      <c r="AP25" s="1">
        <f t="shared" si="12"/>
        <v>95</v>
      </c>
      <c r="AQ25" s="1">
        <f t="shared" si="12"/>
        <v>93.1</v>
      </c>
      <c r="AR25" s="1">
        <f t="shared" si="12"/>
        <v>117.1</v>
      </c>
      <c r="AS25" s="1">
        <f t="shared" si="12"/>
        <v>82</v>
      </c>
      <c r="AT25" s="1">
        <f t="shared" si="12"/>
        <v>77.099999999999994</v>
      </c>
      <c r="AU25" s="1">
        <f t="shared" si="12"/>
        <v>67.900000000000006</v>
      </c>
      <c r="AV25" s="1">
        <f t="shared" si="12"/>
        <v>69.7</v>
      </c>
      <c r="AW25" s="1">
        <f t="shared" si="12"/>
        <v>55.5</v>
      </c>
      <c r="AX25" s="1">
        <f t="shared" si="12"/>
        <v>51.1</v>
      </c>
      <c r="AY25" s="1">
        <f t="shared" si="12"/>
        <v>42.6</v>
      </c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80" x14ac:dyDescent="0.3">
      <c r="C26" s="1">
        <f t="shared" ref="C26:N26" si="13">ROUND(C9,1)</f>
        <v>9.3000000000000007</v>
      </c>
      <c r="D26" s="1">
        <f t="shared" si="13"/>
        <v>46.1</v>
      </c>
      <c r="E26" s="1">
        <f t="shared" si="13"/>
        <v>50.5</v>
      </c>
      <c r="F26" s="1">
        <f t="shared" si="13"/>
        <v>53.5</v>
      </c>
      <c r="G26" s="1">
        <f t="shared" si="13"/>
        <v>11.5</v>
      </c>
      <c r="H26" s="1">
        <f t="shared" si="13"/>
        <v>35.1</v>
      </c>
      <c r="I26" s="1">
        <f t="shared" si="13"/>
        <v>40.4</v>
      </c>
      <c r="J26" s="1">
        <f t="shared" si="13"/>
        <v>43.4</v>
      </c>
      <c r="K26" s="1">
        <f t="shared" si="13"/>
        <v>9.6999999999999993</v>
      </c>
      <c r="L26" s="1">
        <f t="shared" si="13"/>
        <v>21.8</v>
      </c>
      <c r="M26" s="1">
        <f t="shared" si="13"/>
        <v>26.7</v>
      </c>
      <c r="N26" s="1">
        <f t="shared" si="13"/>
        <v>30.3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N26" s="1">
        <f t="shared" ref="AN26:AY26" si="14">ROUND(AN9,1)</f>
        <v>84.6</v>
      </c>
      <c r="AO26" s="1">
        <f t="shared" si="14"/>
        <v>6.3</v>
      </c>
      <c r="AP26" s="1">
        <f t="shared" si="14"/>
        <v>3.7</v>
      </c>
      <c r="AQ26" s="1">
        <f t="shared" si="14"/>
        <v>3.1</v>
      </c>
      <c r="AR26" s="1">
        <f t="shared" si="14"/>
        <v>61.6</v>
      </c>
      <c r="AS26" s="1">
        <f t="shared" si="14"/>
        <v>4.5</v>
      </c>
      <c r="AT26" s="1">
        <f t="shared" si="14"/>
        <v>2.2000000000000002</v>
      </c>
      <c r="AU26" s="1">
        <f t="shared" si="14"/>
        <v>2.2000000000000002</v>
      </c>
      <c r="AV26" s="1">
        <f t="shared" si="14"/>
        <v>38</v>
      </c>
      <c r="AW26" s="1">
        <f t="shared" si="14"/>
        <v>4.7</v>
      </c>
      <c r="AX26" s="1">
        <f t="shared" si="14"/>
        <v>2.4</v>
      </c>
      <c r="AY26" s="1">
        <f t="shared" si="14"/>
        <v>1.4</v>
      </c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80" x14ac:dyDescent="0.3">
      <c r="C27" s="1">
        <f t="shared" ref="C27:N27" si="15">ROUND(C10,1)</f>
        <v>3.8</v>
      </c>
      <c r="D27" s="1">
        <f t="shared" si="15"/>
        <v>3.8</v>
      </c>
      <c r="E27" s="1">
        <f t="shared" si="15"/>
        <v>3.8</v>
      </c>
      <c r="F27" s="1">
        <f t="shared" si="15"/>
        <v>3.8</v>
      </c>
      <c r="G27" s="1">
        <f t="shared" si="15"/>
        <v>3.8</v>
      </c>
      <c r="H27" s="1">
        <f t="shared" si="15"/>
        <v>3.8</v>
      </c>
      <c r="I27" s="1">
        <f t="shared" si="15"/>
        <v>3.8</v>
      </c>
      <c r="J27" s="1">
        <f t="shared" si="15"/>
        <v>3.8</v>
      </c>
      <c r="K27" s="1">
        <f t="shared" si="15"/>
        <v>3.8</v>
      </c>
      <c r="L27" s="1">
        <f t="shared" si="15"/>
        <v>3.8</v>
      </c>
      <c r="M27" s="1">
        <f t="shared" si="15"/>
        <v>3.8</v>
      </c>
      <c r="N27" s="1">
        <f t="shared" si="15"/>
        <v>3.8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N27" s="1">
        <f t="shared" ref="AN27:AY27" si="16">ROUND(AN10,1)</f>
        <v>181.4</v>
      </c>
      <c r="AO27" s="1">
        <f t="shared" si="16"/>
        <v>103.1</v>
      </c>
      <c r="AP27" s="1">
        <f t="shared" si="16"/>
        <v>100.5</v>
      </c>
      <c r="AQ27" s="1">
        <f t="shared" si="16"/>
        <v>99.8</v>
      </c>
      <c r="AR27" s="1">
        <f t="shared" si="16"/>
        <v>158.4</v>
      </c>
      <c r="AS27" s="1">
        <f t="shared" si="16"/>
        <v>101.2</v>
      </c>
      <c r="AT27" s="1">
        <f t="shared" si="16"/>
        <v>99</v>
      </c>
      <c r="AU27" s="1">
        <f t="shared" si="16"/>
        <v>99</v>
      </c>
      <c r="AV27" s="1">
        <f t="shared" si="16"/>
        <v>134.80000000000001</v>
      </c>
      <c r="AW27" s="1">
        <f t="shared" si="16"/>
        <v>101.5</v>
      </c>
      <c r="AX27" s="1">
        <f t="shared" si="16"/>
        <v>99.2</v>
      </c>
      <c r="AY27" s="1">
        <f t="shared" si="16"/>
        <v>98.2</v>
      </c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80" x14ac:dyDescent="0.3">
      <c r="C28" s="1">
        <f t="shared" ref="C28:N28" si="17">ROUND(C11,1)</f>
        <v>104.9</v>
      </c>
      <c r="D28" s="1">
        <f t="shared" si="17"/>
        <v>52.7</v>
      </c>
      <c r="E28" s="1">
        <f t="shared" si="17"/>
        <v>51.3</v>
      </c>
      <c r="F28" s="1">
        <f t="shared" si="17"/>
        <v>51</v>
      </c>
      <c r="G28" s="1">
        <f t="shared" si="17"/>
        <v>75.900000000000006</v>
      </c>
      <c r="H28" s="1">
        <f t="shared" si="17"/>
        <v>40.9</v>
      </c>
      <c r="I28" s="1">
        <f t="shared" si="17"/>
        <v>39.299999999999997</v>
      </c>
      <c r="J28" s="1">
        <f t="shared" si="17"/>
        <v>39.1</v>
      </c>
      <c r="K28" s="1">
        <f t="shared" si="17"/>
        <v>41.4</v>
      </c>
      <c r="L28" s="1">
        <f t="shared" si="17"/>
        <v>28.3</v>
      </c>
      <c r="M28" s="1">
        <f t="shared" si="17"/>
        <v>27.3</v>
      </c>
      <c r="N28" s="1">
        <f t="shared" si="17"/>
        <v>27.1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N28" s="1">
        <f t="shared" ref="AN28:AY28" si="18">ROUND(AN11,1)</f>
        <v>97.5</v>
      </c>
      <c r="AO28" s="1">
        <f t="shared" si="18"/>
        <v>26.8</v>
      </c>
      <c r="AP28" s="1">
        <f t="shared" si="18"/>
        <v>20.100000000000001</v>
      </c>
      <c r="AQ28" s="1">
        <f t="shared" si="18"/>
        <v>1</v>
      </c>
      <c r="AR28" s="1">
        <f t="shared" si="18"/>
        <v>71.7</v>
      </c>
      <c r="AS28" s="1">
        <f t="shared" si="18"/>
        <v>23.5</v>
      </c>
      <c r="AT28" s="1">
        <f t="shared" si="18"/>
        <v>21.4</v>
      </c>
      <c r="AU28" s="1">
        <f t="shared" si="18"/>
        <v>1.7</v>
      </c>
      <c r="AV28" s="1">
        <f t="shared" si="18"/>
        <v>46.6</v>
      </c>
      <c r="AW28" s="1">
        <f t="shared" si="18"/>
        <v>36.4</v>
      </c>
      <c r="AX28" s="1">
        <f t="shared" si="18"/>
        <v>21.9</v>
      </c>
      <c r="AY28" s="1">
        <f t="shared" si="18"/>
        <v>1.2</v>
      </c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  <row r="29" spans="1:80" x14ac:dyDescent="0.3">
      <c r="C29" s="1">
        <f t="shared" ref="C29:N29" si="19">ROUND(C12,1)</f>
        <v>175.8</v>
      </c>
      <c r="D29" s="1">
        <f t="shared" si="19"/>
        <v>118.8</v>
      </c>
      <c r="E29" s="1">
        <f t="shared" si="19"/>
        <v>95.3</v>
      </c>
      <c r="F29" s="1">
        <f t="shared" si="19"/>
        <v>92.9</v>
      </c>
      <c r="G29" s="1">
        <f t="shared" si="19"/>
        <v>123.4</v>
      </c>
      <c r="H29" s="1">
        <f t="shared" si="19"/>
        <v>81.5</v>
      </c>
      <c r="I29" s="1">
        <f t="shared" si="19"/>
        <v>80.5</v>
      </c>
      <c r="J29" s="1">
        <f t="shared" si="19"/>
        <v>70.900000000000006</v>
      </c>
      <c r="K29" s="1">
        <f t="shared" si="19"/>
        <v>73</v>
      </c>
      <c r="L29" s="1">
        <f t="shared" si="19"/>
        <v>68.400000000000006</v>
      </c>
      <c r="M29" s="1">
        <f t="shared" si="19"/>
        <v>68.400000000000006</v>
      </c>
      <c r="N29" s="1">
        <f t="shared" si="19"/>
        <v>44.2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N29" s="1">
        <f t="shared" ref="AN29:AY29" si="20">ROUND(AN12,1)</f>
        <v>172.1</v>
      </c>
      <c r="AO29" s="1">
        <f t="shared" si="20"/>
        <v>94.2</v>
      </c>
      <c r="AP29" s="1">
        <f t="shared" si="20"/>
        <v>93.5</v>
      </c>
      <c r="AQ29" s="1">
        <f t="shared" si="20"/>
        <v>92.5</v>
      </c>
      <c r="AR29" s="1">
        <f t="shared" si="20"/>
        <v>120.7</v>
      </c>
      <c r="AS29" s="1">
        <f t="shared" si="20"/>
        <v>72.5</v>
      </c>
      <c r="AT29" s="1">
        <f t="shared" si="20"/>
        <v>70.2</v>
      </c>
      <c r="AU29" s="1">
        <f t="shared" si="20"/>
        <v>68</v>
      </c>
      <c r="AV29" s="1">
        <f t="shared" si="20"/>
        <v>70.7</v>
      </c>
      <c r="AW29" s="1">
        <f t="shared" si="20"/>
        <v>60.2</v>
      </c>
      <c r="AX29" s="1">
        <f t="shared" si="20"/>
        <v>46.9</v>
      </c>
      <c r="AY29" s="1">
        <f t="shared" si="20"/>
        <v>42.7</v>
      </c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</row>
    <row r="30" spans="1:80" x14ac:dyDescent="0.3">
      <c r="C30" s="1">
        <f t="shared" ref="C30:N30" si="21">ROUND(C13,1)</f>
        <v>18.3</v>
      </c>
      <c r="D30" s="1">
        <f t="shared" si="21"/>
        <v>50.5</v>
      </c>
      <c r="E30" s="1">
        <f t="shared" si="21"/>
        <v>54.9</v>
      </c>
      <c r="F30" s="1">
        <f t="shared" si="21"/>
        <v>57.2</v>
      </c>
      <c r="G30" s="1">
        <f t="shared" si="21"/>
        <v>17</v>
      </c>
      <c r="H30" s="1">
        <f t="shared" si="21"/>
        <v>36.5</v>
      </c>
      <c r="I30" s="1">
        <f t="shared" si="21"/>
        <v>43.9</v>
      </c>
      <c r="J30" s="1">
        <f t="shared" si="21"/>
        <v>46.1</v>
      </c>
      <c r="K30" s="1">
        <f t="shared" si="21"/>
        <v>16.5</v>
      </c>
      <c r="L30" s="1">
        <f t="shared" si="21"/>
        <v>23.5</v>
      </c>
      <c r="M30" s="1">
        <f t="shared" si="21"/>
        <v>28.3</v>
      </c>
      <c r="N30" s="1">
        <f t="shared" si="21"/>
        <v>31.2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N30" s="1">
        <f t="shared" ref="AN30:AY30" si="22">ROUND(AN13,1)</f>
        <v>81.3</v>
      </c>
      <c r="AO30" s="1">
        <f t="shared" si="22"/>
        <v>2.2000000000000002</v>
      </c>
      <c r="AP30" s="1">
        <f t="shared" si="22"/>
        <v>1</v>
      </c>
      <c r="AQ30" s="1">
        <f t="shared" si="22"/>
        <v>0.9</v>
      </c>
      <c r="AR30" s="1">
        <f t="shared" si="22"/>
        <v>58.5</v>
      </c>
      <c r="AS30" s="1">
        <f t="shared" si="22"/>
        <v>3.6</v>
      </c>
      <c r="AT30" s="1">
        <f t="shared" si="22"/>
        <v>1.7</v>
      </c>
      <c r="AU30" s="1">
        <f t="shared" si="22"/>
        <v>1.6</v>
      </c>
      <c r="AV30" s="1">
        <f t="shared" si="22"/>
        <v>35.1</v>
      </c>
      <c r="AW30" s="1">
        <f t="shared" si="22"/>
        <v>2.8</v>
      </c>
      <c r="AX30" s="1">
        <f t="shared" si="22"/>
        <v>1.8</v>
      </c>
      <c r="AY30" s="1">
        <f t="shared" si="22"/>
        <v>1</v>
      </c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</row>
    <row r="31" spans="1:80" x14ac:dyDescent="0.3">
      <c r="C31" s="1">
        <f t="shared" ref="C31:N31" si="23">ROUND(C14,1)</f>
        <v>3.8</v>
      </c>
      <c r="D31" s="1">
        <f t="shared" si="23"/>
        <v>3.8</v>
      </c>
      <c r="E31" s="1">
        <f t="shared" si="23"/>
        <v>3.8</v>
      </c>
      <c r="F31" s="1">
        <f t="shared" si="23"/>
        <v>3.8</v>
      </c>
      <c r="G31" s="1">
        <f t="shared" si="23"/>
        <v>3.8</v>
      </c>
      <c r="H31" s="1">
        <f t="shared" si="23"/>
        <v>3.8</v>
      </c>
      <c r="I31" s="1">
        <f t="shared" si="23"/>
        <v>3.8</v>
      </c>
      <c r="J31" s="1">
        <f t="shared" si="23"/>
        <v>3.8</v>
      </c>
      <c r="K31" s="1">
        <f t="shared" si="23"/>
        <v>3.8</v>
      </c>
      <c r="L31" s="1">
        <f t="shared" si="23"/>
        <v>3.8</v>
      </c>
      <c r="M31" s="1">
        <f t="shared" si="23"/>
        <v>3.8</v>
      </c>
      <c r="N31" s="1">
        <f t="shared" si="23"/>
        <v>3.8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N31" s="1">
        <f t="shared" ref="AN31:AY31" si="24">ROUND(AN14,1)</f>
        <v>178.1</v>
      </c>
      <c r="AO31" s="1">
        <f t="shared" si="24"/>
        <v>99.6</v>
      </c>
      <c r="AP31" s="1">
        <f t="shared" si="24"/>
        <v>97.8</v>
      </c>
      <c r="AQ31" s="1">
        <f t="shared" si="24"/>
        <v>97.6</v>
      </c>
      <c r="AR31" s="1">
        <f t="shared" si="24"/>
        <v>155.30000000000001</v>
      </c>
      <c r="AS31" s="1">
        <f t="shared" si="24"/>
        <v>100.4</v>
      </c>
      <c r="AT31" s="1">
        <f t="shared" si="24"/>
        <v>98.5</v>
      </c>
      <c r="AU31" s="1">
        <f t="shared" si="24"/>
        <v>98.3</v>
      </c>
      <c r="AV31" s="1">
        <f t="shared" si="24"/>
        <v>131.80000000000001</v>
      </c>
      <c r="AW31" s="1">
        <f t="shared" si="24"/>
        <v>99.5</v>
      </c>
      <c r="AX31" s="1">
        <f t="shared" si="24"/>
        <v>98.5</v>
      </c>
      <c r="AY31" s="1">
        <f t="shared" si="24"/>
        <v>97.8</v>
      </c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</row>
    <row r="32" spans="1:80" x14ac:dyDescent="0.3">
      <c r="C32" s="1">
        <f t="shared" ref="C32:N32" si="25">ROUND(C15,1)</f>
        <v>95.4</v>
      </c>
      <c r="D32" s="1">
        <f t="shared" si="25"/>
        <v>52.4</v>
      </c>
      <c r="E32" s="1">
        <f t="shared" si="25"/>
        <v>51.6</v>
      </c>
      <c r="F32" s="1">
        <f t="shared" si="25"/>
        <v>51.2</v>
      </c>
      <c r="G32" s="1">
        <f t="shared" si="25"/>
        <v>71.900000000000006</v>
      </c>
      <c r="H32" s="1">
        <f t="shared" si="25"/>
        <v>39</v>
      </c>
      <c r="I32" s="1">
        <f t="shared" si="25"/>
        <v>38.5</v>
      </c>
      <c r="J32" s="1">
        <f t="shared" si="25"/>
        <v>38.200000000000003</v>
      </c>
      <c r="K32" s="1">
        <f t="shared" si="25"/>
        <v>40.4</v>
      </c>
      <c r="L32" s="1">
        <f t="shared" si="25"/>
        <v>27.9</v>
      </c>
      <c r="M32" s="1">
        <f t="shared" si="25"/>
        <v>26.7</v>
      </c>
      <c r="N32" s="1">
        <f t="shared" si="25"/>
        <v>26.4</v>
      </c>
      <c r="AN32" s="1">
        <f t="shared" ref="AN32:AY32" si="26">ROUND(AN15,1)</f>
        <v>97.8</v>
      </c>
      <c r="AO32" s="1">
        <f t="shared" si="26"/>
        <v>26.8</v>
      </c>
      <c r="AP32" s="1">
        <f t="shared" si="26"/>
        <v>20.100000000000001</v>
      </c>
      <c r="AQ32" s="1">
        <f t="shared" si="26"/>
        <v>1.1000000000000001</v>
      </c>
      <c r="AR32" s="1">
        <f t="shared" si="26"/>
        <v>72.3</v>
      </c>
      <c r="AS32" s="1">
        <f t="shared" si="26"/>
        <v>25.2</v>
      </c>
      <c r="AT32" s="1">
        <f t="shared" si="26"/>
        <v>19.7</v>
      </c>
      <c r="AU32" s="1">
        <f t="shared" si="26"/>
        <v>0.7</v>
      </c>
      <c r="AV32" s="1">
        <f t="shared" si="26"/>
        <v>46.2</v>
      </c>
      <c r="AW32" s="1">
        <f t="shared" si="26"/>
        <v>29.8</v>
      </c>
      <c r="AX32" s="1">
        <f t="shared" si="26"/>
        <v>25.2</v>
      </c>
      <c r="AY32" s="1">
        <f t="shared" si="26"/>
        <v>0.7</v>
      </c>
    </row>
    <row r="33" spans="3:64" x14ac:dyDescent="0.3">
      <c r="C33" s="1">
        <f t="shared" ref="C33:N33" si="27">ROUND(C16,1)</f>
        <v>175.7</v>
      </c>
      <c r="D33" s="1">
        <f t="shared" si="27"/>
        <v>118.6</v>
      </c>
      <c r="E33" s="1">
        <f t="shared" si="27"/>
        <v>95</v>
      </c>
      <c r="F33" s="1">
        <f t="shared" si="27"/>
        <v>92.9</v>
      </c>
      <c r="G33" s="1">
        <f t="shared" si="27"/>
        <v>125.3</v>
      </c>
      <c r="H33" s="1">
        <f t="shared" si="27"/>
        <v>92.4</v>
      </c>
      <c r="I33" s="1">
        <f t="shared" si="27"/>
        <v>80.5</v>
      </c>
      <c r="J33" s="1">
        <f t="shared" si="27"/>
        <v>68</v>
      </c>
      <c r="K33" s="1">
        <f t="shared" si="27"/>
        <v>73</v>
      </c>
      <c r="L33" s="1">
        <f t="shared" si="27"/>
        <v>68</v>
      </c>
      <c r="M33" s="1">
        <f t="shared" si="27"/>
        <v>67.2</v>
      </c>
      <c r="N33" s="1">
        <f t="shared" si="27"/>
        <v>42.8</v>
      </c>
      <c r="AN33" s="1">
        <f t="shared" ref="AN33:AY33" si="28">ROUND(AN16,1)</f>
        <v>172.5</v>
      </c>
      <c r="AO33" s="1">
        <f t="shared" si="28"/>
        <v>98</v>
      </c>
      <c r="AP33" s="1">
        <f t="shared" si="28"/>
        <v>93.9</v>
      </c>
      <c r="AQ33" s="1">
        <f t="shared" si="28"/>
        <v>92.9</v>
      </c>
      <c r="AR33" s="1">
        <f t="shared" si="28"/>
        <v>121.8</v>
      </c>
      <c r="AS33" s="1">
        <f t="shared" si="28"/>
        <v>74.2</v>
      </c>
      <c r="AT33" s="1">
        <f t="shared" si="28"/>
        <v>69.8</v>
      </c>
      <c r="AU33" s="1">
        <f t="shared" si="28"/>
        <v>67.599999999999994</v>
      </c>
      <c r="AV33" s="1">
        <f t="shared" si="28"/>
        <v>70.099999999999994</v>
      </c>
      <c r="AW33" s="1">
        <f t="shared" si="28"/>
        <v>53.8</v>
      </c>
      <c r="AX33" s="1">
        <f t="shared" si="28"/>
        <v>51.5</v>
      </c>
      <c r="AY33" s="1">
        <f t="shared" si="28"/>
        <v>42.4</v>
      </c>
    </row>
    <row r="34" spans="3:64" x14ac:dyDescent="0.3">
      <c r="C34" s="1">
        <f t="shared" ref="C34:N34" si="29">ROUND(C17,1)</f>
        <v>26.9</v>
      </c>
      <c r="D34" s="1">
        <f t="shared" si="29"/>
        <v>50.3</v>
      </c>
      <c r="E34" s="1">
        <f t="shared" si="29"/>
        <v>53.6</v>
      </c>
      <c r="F34" s="1">
        <f t="shared" si="29"/>
        <v>56.1</v>
      </c>
      <c r="G34" s="1">
        <f t="shared" si="29"/>
        <v>21.2</v>
      </c>
      <c r="H34" s="1">
        <f t="shared" si="29"/>
        <v>40.1</v>
      </c>
      <c r="I34" s="1">
        <f t="shared" si="29"/>
        <v>44.3</v>
      </c>
      <c r="J34" s="1">
        <f t="shared" si="29"/>
        <v>47</v>
      </c>
      <c r="K34" s="1">
        <f t="shared" si="29"/>
        <v>18.899999999999999</v>
      </c>
      <c r="L34" s="1">
        <f t="shared" si="29"/>
        <v>26.2</v>
      </c>
      <c r="M34" s="1">
        <f t="shared" si="29"/>
        <v>30.2</v>
      </c>
      <c r="N34" s="1">
        <f t="shared" si="29"/>
        <v>31.9</v>
      </c>
      <c r="AN34" s="1">
        <f t="shared" ref="AN34:AY34" si="30">ROUND(AN17,1)</f>
        <v>79.3</v>
      </c>
      <c r="AO34" s="1">
        <f t="shared" si="30"/>
        <v>2.6</v>
      </c>
      <c r="AP34" s="1">
        <f t="shared" si="30"/>
        <v>1.6</v>
      </c>
      <c r="AQ34" s="1">
        <f t="shared" si="30"/>
        <v>1</v>
      </c>
      <c r="AR34" s="1">
        <f t="shared" si="30"/>
        <v>56.9</v>
      </c>
      <c r="AS34" s="1">
        <f t="shared" si="30"/>
        <v>1.6</v>
      </c>
      <c r="AT34" s="1">
        <f t="shared" si="30"/>
        <v>1.6</v>
      </c>
      <c r="AU34" s="1">
        <f t="shared" si="30"/>
        <v>0.5</v>
      </c>
      <c r="AV34" s="1">
        <f t="shared" si="30"/>
        <v>33.700000000000003</v>
      </c>
      <c r="AW34" s="1">
        <f t="shared" si="30"/>
        <v>1.7</v>
      </c>
      <c r="AX34" s="1">
        <f t="shared" si="30"/>
        <v>1.1000000000000001</v>
      </c>
      <c r="AY34" s="1">
        <f t="shared" si="30"/>
        <v>0.5</v>
      </c>
    </row>
    <row r="35" spans="3:64" x14ac:dyDescent="0.3">
      <c r="C35" s="1">
        <f t="shared" ref="C35:N35" si="31">ROUND(C18,1)</f>
        <v>3.8</v>
      </c>
      <c r="D35" s="1">
        <f t="shared" si="31"/>
        <v>3.8</v>
      </c>
      <c r="E35" s="1">
        <f t="shared" si="31"/>
        <v>3.8</v>
      </c>
      <c r="F35" s="1">
        <f t="shared" si="31"/>
        <v>3.8</v>
      </c>
      <c r="G35" s="1">
        <f t="shared" si="31"/>
        <v>3.8</v>
      </c>
      <c r="H35" s="1">
        <f t="shared" si="31"/>
        <v>3.8</v>
      </c>
      <c r="I35" s="1">
        <f t="shared" si="31"/>
        <v>3.8</v>
      </c>
      <c r="J35" s="1">
        <f t="shared" si="31"/>
        <v>3.8</v>
      </c>
      <c r="K35" s="1">
        <f t="shared" si="31"/>
        <v>3.8</v>
      </c>
      <c r="L35" s="1">
        <f t="shared" si="31"/>
        <v>3.8</v>
      </c>
      <c r="M35" s="1">
        <f t="shared" si="31"/>
        <v>3.8</v>
      </c>
      <c r="N35" s="1">
        <f t="shared" si="31"/>
        <v>3.8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N35" s="1">
        <f t="shared" ref="AN35:AY35" si="32">ROUND(AN18,1)</f>
        <v>176</v>
      </c>
      <c r="AO35" s="1">
        <f t="shared" si="32"/>
        <v>99.3</v>
      </c>
      <c r="AP35" s="1">
        <f t="shared" si="32"/>
        <v>98.3</v>
      </c>
      <c r="AQ35" s="1">
        <f t="shared" si="32"/>
        <v>97.7</v>
      </c>
      <c r="AR35" s="1">
        <f t="shared" si="32"/>
        <v>153.6</v>
      </c>
      <c r="AS35" s="1">
        <f t="shared" si="32"/>
        <v>98.3</v>
      </c>
      <c r="AT35" s="1">
        <f t="shared" si="32"/>
        <v>98.3</v>
      </c>
      <c r="AU35" s="1">
        <f t="shared" si="32"/>
        <v>97.2</v>
      </c>
      <c r="AV35" s="1">
        <f t="shared" si="32"/>
        <v>130.5</v>
      </c>
      <c r="AW35" s="1">
        <f t="shared" si="32"/>
        <v>98.5</v>
      </c>
      <c r="AX35" s="1">
        <f t="shared" si="32"/>
        <v>97.8</v>
      </c>
      <c r="AY35" s="1">
        <f t="shared" si="32"/>
        <v>97.3</v>
      </c>
      <c r="BD35" s="2"/>
      <c r="BE35" s="2"/>
      <c r="BF35" s="2"/>
      <c r="BG35" s="2"/>
      <c r="BH35" s="2"/>
      <c r="BI35" s="2"/>
      <c r="BJ35" s="2"/>
      <c r="BK35" s="2"/>
      <c r="BL35" s="2"/>
    </row>
    <row r="36" spans="3:64" x14ac:dyDescent="0.3"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BD36" s="2"/>
      <c r="BE36" s="2"/>
      <c r="BF36" s="2"/>
      <c r="BG36" s="2"/>
      <c r="BH36" s="2"/>
      <c r="BI36" s="2"/>
      <c r="BJ36" s="2"/>
      <c r="BK36" s="2"/>
      <c r="BL36" s="2"/>
    </row>
    <row r="37" spans="3:64" x14ac:dyDescent="0.3"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BD37" s="2"/>
      <c r="BE37" s="2"/>
      <c r="BF37" s="2"/>
      <c r="BG37" s="2"/>
      <c r="BH37" s="2"/>
      <c r="BI37" s="2"/>
      <c r="BJ37" s="2"/>
      <c r="BK37" s="2"/>
      <c r="BL37" s="2"/>
    </row>
    <row r="38" spans="3:64" x14ac:dyDescent="0.3"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BD38" s="2"/>
      <c r="BE38" s="2"/>
      <c r="BF38" s="2"/>
      <c r="BG38" s="2"/>
      <c r="BH38" s="2"/>
      <c r="BI38" s="2"/>
      <c r="BJ38" s="2"/>
      <c r="BK38" s="2"/>
      <c r="BL38" s="2"/>
    </row>
    <row r="39" spans="3:64" x14ac:dyDescent="0.3"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BD39" s="2"/>
      <c r="BE39" s="2"/>
      <c r="BF39" s="2"/>
      <c r="BG39" s="2"/>
      <c r="BH39" s="2"/>
      <c r="BI39" s="2"/>
      <c r="BJ39" s="2"/>
      <c r="BK39" s="2"/>
      <c r="BL39" s="2"/>
    </row>
    <row r="40" spans="3:64" x14ac:dyDescent="0.3"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BD40" s="2"/>
      <c r="BE40" s="2"/>
      <c r="BF40" s="2"/>
      <c r="BG40" s="2"/>
      <c r="BH40" s="2"/>
      <c r="BI40" s="2"/>
      <c r="BJ40" s="2"/>
      <c r="BK40" s="2"/>
      <c r="BL40" s="2"/>
    </row>
    <row r="41" spans="3:64" x14ac:dyDescent="0.3"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BD41" s="2"/>
      <c r="BE41" s="2"/>
      <c r="BF41" s="2"/>
      <c r="BG41" s="2"/>
      <c r="BH41" s="2"/>
      <c r="BI41" s="2"/>
      <c r="BJ41" s="2"/>
      <c r="BK41" s="2"/>
      <c r="BL41" s="2"/>
    </row>
    <row r="42" spans="3:64" x14ac:dyDescent="0.3"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BD42" s="2"/>
      <c r="BE42" s="2"/>
      <c r="BF42" s="2"/>
      <c r="BG42" s="2"/>
      <c r="BH42" s="2"/>
      <c r="BI42" s="2"/>
      <c r="BJ42" s="2"/>
      <c r="BK42" s="2"/>
      <c r="BL42" s="2"/>
    </row>
    <row r="43" spans="3:64" x14ac:dyDescent="0.3"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BD43" s="2"/>
      <c r="BE43" s="2"/>
      <c r="BF43" s="2"/>
      <c r="BG43" s="2"/>
      <c r="BH43" s="2"/>
      <c r="BI43" s="2"/>
      <c r="BJ43" s="2"/>
      <c r="BK43" s="2"/>
      <c r="BL43" s="2"/>
    </row>
    <row r="44" spans="3:64" x14ac:dyDescent="0.3"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BD44" s="2"/>
      <c r="BE44" s="2"/>
      <c r="BF44" s="2"/>
      <c r="BG44" s="2"/>
      <c r="BH44" s="2"/>
      <c r="BI44" s="2"/>
      <c r="BJ44" s="2"/>
      <c r="BK44" s="2"/>
      <c r="BL44" s="2"/>
    </row>
    <row r="45" spans="3:64" x14ac:dyDescent="0.3"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BD45" s="2"/>
      <c r="BE45" s="2"/>
      <c r="BF45" s="2"/>
      <c r="BG45" s="2"/>
      <c r="BH45" s="2"/>
      <c r="BI45" s="2"/>
      <c r="BJ45" s="2"/>
      <c r="BK45" s="2"/>
      <c r="BL45" s="2"/>
    </row>
    <row r="46" spans="3:64" x14ac:dyDescent="0.3">
      <c r="C46" s="11"/>
      <c r="D46" s="12">
        <f>(C20-D20)/C20</f>
        <v>0.48694942903752036</v>
      </c>
      <c r="E46" s="12">
        <f>(C20-E20)/C20</f>
        <v>0.5464926590538336</v>
      </c>
      <c r="F46" s="12">
        <f>(C20-F20)/C20</f>
        <v>0.55546492659053837</v>
      </c>
      <c r="G46" s="12"/>
      <c r="H46" s="12">
        <f>(G20-H20)/G20</f>
        <v>0.50795454545454544</v>
      </c>
      <c r="I46" s="12">
        <f>(G20-I20)/G20</f>
        <v>0.54545454545454541</v>
      </c>
      <c r="J46" s="12">
        <f>(G20-J20)/G20</f>
        <v>0.5613636363636364</v>
      </c>
      <c r="K46" s="12"/>
      <c r="L46" s="12">
        <f>(K20-L20)/K20</f>
        <v>0.32974137931034475</v>
      </c>
      <c r="M46" s="12">
        <f>(K20-M20)/K20</f>
        <v>0.36853448275862066</v>
      </c>
      <c r="N46" s="12">
        <f>(K20-N20)/K20</f>
        <v>0.39870689655172414</v>
      </c>
      <c r="O46" s="11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1"/>
      <c r="AK46" s="11"/>
      <c r="AL46" s="11"/>
      <c r="AM46" s="11"/>
      <c r="AN46" s="11"/>
      <c r="AO46" s="12">
        <f>(AN20-AO20)/AN20</f>
        <v>0.67165775401069516</v>
      </c>
      <c r="AP46" s="12">
        <f>(AN20-AP20)/AN20</f>
        <v>0.77540106951871657</v>
      </c>
      <c r="AQ46" s="12">
        <f>(AN20-AQ20)/AN20</f>
        <v>0.96577540106951865</v>
      </c>
      <c r="AR46" s="12"/>
      <c r="AS46" s="12">
        <f>(AR20-AS20)/AR20</f>
        <v>0.53791130185979974</v>
      </c>
      <c r="AT46" s="12">
        <f>(AR20-AT20)/AR20</f>
        <v>0.6080114449213162</v>
      </c>
      <c r="AU46" s="12">
        <f>(AR20-AU20)/AR20</f>
        <v>0.93276108726752505</v>
      </c>
      <c r="AV46" s="12"/>
      <c r="AW46" s="12">
        <f>(AV20-AW20)/AV20</f>
        <v>0.36748329621380849</v>
      </c>
      <c r="AX46" s="12">
        <f>(AV20-AX20)/AV20</f>
        <v>0.55011135857461024</v>
      </c>
      <c r="AY46" s="12">
        <f>(AV20-AY20)/AV20</f>
        <v>0.91759465478841862</v>
      </c>
      <c r="AZ46" s="11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</row>
    <row r="47" spans="3:64" x14ac:dyDescent="0.3">
      <c r="C47" s="11"/>
      <c r="D47" s="12">
        <f>(C21-D21)/C21</f>
        <v>0.33162684869169518</v>
      </c>
      <c r="E47" s="12">
        <f>(C21-E21)/C21</f>
        <v>0.45676905574516502</v>
      </c>
      <c r="F47" s="12">
        <f>(C21-F21)/C21</f>
        <v>0.46131968145620023</v>
      </c>
      <c r="G47" s="12"/>
      <c r="H47" s="12">
        <f>(G21-H21)/G21</f>
        <v>0.25832656376929325</v>
      </c>
      <c r="I47" s="12">
        <f>(G21-I21)/G21</f>
        <v>0.26888708367181152</v>
      </c>
      <c r="J47" s="12">
        <f>(G21-J21)/G21</f>
        <v>0.41267262388302195</v>
      </c>
      <c r="K47" s="12"/>
      <c r="L47" s="12">
        <f>(K21-L21)/K21</f>
        <v>0.13698630136986301</v>
      </c>
      <c r="M47" s="12">
        <f>(K21-M21)/K21</f>
        <v>0.24383561643835613</v>
      </c>
      <c r="N47" s="12">
        <f>(K21-N21)/K21</f>
        <v>0.39178082191780822</v>
      </c>
      <c r="O47" s="11"/>
      <c r="P47" s="12"/>
      <c r="Q47" s="12"/>
      <c r="R47" s="12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2">
        <f>(AN21-AO21)/AN21</f>
        <v>0.39464285714285713</v>
      </c>
      <c r="AP47" s="12">
        <f>(AN21-AP21)/AN21</f>
        <v>0.43988095238095243</v>
      </c>
      <c r="AQ47" s="12">
        <f>(AN21-AQ21)/AN21</f>
        <v>0.44880952380952382</v>
      </c>
      <c r="AR47" s="12"/>
      <c r="AS47" s="12">
        <f>(AR21-AS21)/AR21</f>
        <v>0.33305298570227088</v>
      </c>
      <c r="AT47" s="12">
        <f>(AR21-AT21)/AR21</f>
        <v>0.35323801513877207</v>
      </c>
      <c r="AU47" s="12">
        <f>(AR21-AU21)/AR21</f>
        <v>0.42893187552565176</v>
      </c>
      <c r="AV47" s="12"/>
      <c r="AW47" s="12">
        <f>(AV21-AW21)/AV21</f>
        <v>0.23538011695906444</v>
      </c>
      <c r="AX47" s="12">
        <f>(AV21-AX21)/AV21</f>
        <v>0.34064327485380119</v>
      </c>
      <c r="AY47" s="12">
        <f>(AV21-AY21)/AV21</f>
        <v>0.37426900584795331</v>
      </c>
      <c r="AZ47" s="11"/>
      <c r="BA47" s="2"/>
      <c r="BB47" s="2"/>
      <c r="BC47" s="2"/>
    </row>
    <row r="48" spans="3:64" x14ac:dyDescent="0.3">
      <c r="C48" s="11"/>
      <c r="D48" s="12">
        <f>(D22-C22)/C22</f>
        <v>4.4399999999999995</v>
      </c>
      <c r="E48" s="12">
        <f>(E22-C22)/C22</f>
        <v>5.3066666666666666</v>
      </c>
      <c r="F48" s="12">
        <f>(F22-C22)/C22</f>
        <v>5.96</v>
      </c>
      <c r="G48" s="12"/>
      <c r="H48" s="12">
        <f>(H22-G22)/G22</f>
        <v>3.3378378378378382</v>
      </c>
      <c r="I48" s="12">
        <f>(I22-G22)/G22</f>
        <v>4.3783783783783781</v>
      </c>
      <c r="J48" s="12">
        <f>(J22-G22)/G22</f>
        <v>4.8243243243243246</v>
      </c>
      <c r="K48" s="12"/>
      <c r="L48" s="12">
        <f>(L22-K22)/K22</f>
        <v>0.31081081081081063</v>
      </c>
      <c r="M48" s="12">
        <f>(M22-K22)/K22</f>
        <v>0.8513513513513512</v>
      </c>
      <c r="N48" s="12">
        <f>(N22-K22)/K22</f>
        <v>1.0405405405405403</v>
      </c>
      <c r="O48" s="11"/>
      <c r="P48" s="12"/>
      <c r="Q48" s="12"/>
      <c r="R48" s="12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2">
        <f>-(AO22-AN22)/AN22</f>
        <v>0.91555555555555557</v>
      </c>
      <c r="AP48" s="12">
        <f>-(AP22-AN22)/AN22</f>
        <v>0.95111111111111102</v>
      </c>
      <c r="AQ48" s="12">
        <f>-(AQ22-AN22)/AN22</f>
        <v>0.96777777777777774</v>
      </c>
      <c r="AR48" s="12"/>
      <c r="AS48" s="12">
        <f>-(AS22-AR22)/AR22</f>
        <v>0.91055718475073311</v>
      </c>
      <c r="AT48" s="12">
        <f>-(AT22-AR22)/AR22</f>
        <v>0.93401759530791784</v>
      </c>
      <c r="AU48" s="12">
        <f>-(AU22-AR22)/AR22</f>
        <v>0.93548387096774199</v>
      </c>
      <c r="AV48" s="12"/>
      <c r="AW48" s="12">
        <f>-(AW22-AV22)/AV22</f>
        <v>0.85148514851485146</v>
      </c>
      <c r="AX48" s="12">
        <f>-(AX22-AV22)/AV22</f>
        <v>0.88613861386138615</v>
      </c>
      <c r="AY48" s="12">
        <f>-(AY22-AV22)/AV22</f>
        <v>0.91089108910891081</v>
      </c>
      <c r="AZ48" s="11"/>
      <c r="BA48" s="2"/>
      <c r="BB48" s="2"/>
      <c r="BC48" s="2"/>
    </row>
    <row r="49" spans="3:72" x14ac:dyDescent="0.3">
      <c r="C49" s="11"/>
      <c r="D49" s="12">
        <f>(D23-C23)/C23</f>
        <v>0</v>
      </c>
      <c r="E49" s="12">
        <f>(E23-C23)/C23</f>
        <v>0</v>
      </c>
      <c r="F49" s="12">
        <f>(F23-C23)/C23</f>
        <v>0</v>
      </c>
      <c r="G49" s="12"/>
      <c r="H49" s="12">
        <f>(H23-G23)/G23</f>
        <v>0</v>
      </c>
      <c r="I49" s="12">
        <f>(I23-G23)/G23</f>
        <v>0</v>
      </c>
      <c r="J49" s="12">
        <f>(J23-G23)/G23</f>
        <v>0</v>
      </c>
      <c r="K49" s="12"/>
      <c r="L49" s="12">
        <f>(L23-K23)/K23</f>
        <v>0</v>
      </c>
      <c r="M49" s="12">
        <f>(M23-K23)/K23</f>
        <v>0</v>
      </c>
      <c r="N49" s="12">
        <f>(N23-K23)/K23</f>
        <v>0</v>
      </c>
      <c r="O49" s="11"/>
      <c r="P49" s="12"/>
      <c r="Q49" s="12"/>
      <c r="R49" s="12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1"/>
      <c r="AK49" s="13"/>
      <c r="AL49" s="13"/>
      <c r="AM49" s="13"/>
      <c r="AN49" s="11"/>
      <c r="AO49" s="12">
        <f>-(AO23-AN23)/AN23</f>
        <v>0.44134975897161222</v>
      </c>
      <c r="AP49" s="12">
        <f>-(AP23-AN23)/AN23</f>
        <v>0.45848955543652919</v>
      </c>
      <c r="AQ49" s="12">
        <f>-(AQ23-AN23)/AN23</f>
        <v>0.46598821638993032</v>
      </c>
      <c r="AR49" s="12"/>
      <c r="AS49" s="12">
        <f>-(AS23-AR23)/AR23</f>
        <v>0.37696969696969701</v>
      </c>
      <c r="AT49" s="12">
        <f>-(AT23-AR23)/AR23</f>
        <v>0.3860606060606061</v>
      </c>
      <c r="AU49" s="12">
        <f>-(AU23-AR23)/AR23</f>
        <v>0.38666666666666666</v>
      </c>
      <c r="AV49" s="12"/>
      <c r="AW49" s="12">
        <f>-(AW23-AV23)/AV23</f>
        <v>0.2507288629737609</v>
      </c>
      <c r="AX49" s="12">
        <f>-(AX23-AV23)/AV23</f>
        <v>0.26093294460641392</v>
      </c>
      <c r="AY49" s="12">
        <f>-(AY23-AV23)/AV23</f>
        <v>0.26822157434402322</v>
      </c>
      <c r="AZ49" s="11"/>
      <c r="BA49" s="2"/>
      <c r="BB49" s="2"/>
      <c r="BC49" s="2"/>
      <c r="BD49" s="3"/>
      <c r="BE49" s="3"/>
      <c r="BF49" s="3"/>
      <c r="BG49" s="3"/>
      <c r="BH49" s="3"/>
      <c r="BI49" s="3"/>
      <c r="BJ49" s="3"/>
      <c r="BK49" s="3"/>
      <c r="BL49" s="3"/>
      <c r="BN49" s="3"/>
      <c r="BO49" s="3"/>
      <c r="BP49" s="3"/>
      <c r="BR49" s="3"/>
      <c r="BS49" s="3"/>
      <c r="BT49" s="3"/>
    </row>
    <row r="50" spans="3:72" x14ac:dyDescent="0.3">
      <c r="D50" s="12">
        <f>(C24-D24)/C24</f>
        <v>0.53501628664495104</v>
      </c>
      <c r="E50" s="12">
        <f>(C24-E24)/C24</f>
        <v>0.57410423452768733</v>
      </c>
      <c r="F50" s="12">
        <f>(C24-F24)/C24</f>
        <v>0.57980456026058624</v>
      </c>
      <c r="G50" s="12"/>
      <c r="H50" s="12">
        <f>(G24-H24)/G24</f>
        <v>0.48410757946210264</v>
      </c>
      <c r="I50" s="12">
        <f>(G24-I24)/G24</f>
        <v>0.52200488997555006</v>
      </c>
      <c r="J50" s="12">
        <f>(G24-J24)/G24</f>
        <v>0.52444987775061125</v>
      </c>
      <c r="K50" s="12"/>
      <c r="L50" s="12">
        <f>(K24-L24)/K24</f>
        <v>0.29887640449438202</v>
      </c>
      <c r="M50" s="12">
        <f>(K24-M24)/K24</f>
        <v>0.38651685393258428</v>
      </c>
      <c r="N50" s="12">
        <f>(K24-N24)/K24</f>
        <v>0.39101123595505616</v>
      </c>
      <c r="P50" s="2"/>
      <c r="Q50" s="2"/>
      <c r="R50" s="2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K50" s="3"/>
      <c r="AL50" s="3"/>
      <c r="AM50" s="3"/>
      <c r="AO50" s="12">
        <f>(AN24-AO24)/AN24</f>
        <v>0.68944099378881984</v>
      </c>
      <c r="AP50" s="12">
        <f>(AN24-AP24)/AN24</f>
        <v>0.75051759834368537</v>
      </c>
      <c r="AQ50" s="12">
        <f>(AN24-AQ24)/AN24</f>
        <v>0.96480331262939956</v>
      </c>
      <c r="AR50" s="12"/>
      <c r="AS50" s="12">
        <f>(AR24-AS24)/AR24</f>
        <v>0.52339181286549707</v>
      </c>
      <c r="AT50" s="12">
        <f>(AR24-AT24)/AR24</f>
        <v>0.58333333333333337</v>
      </c>
      <c r="AU50" s="12">
        <f>(AR24-AU24)/AR24</f>
        <v>0.96345029239766078</v>
      </c>
      <c r="AV50" s="12"/>
      <c r="AW50" s="12">
        <f>(AV24-AW24)/AV24</f>
        <v>0.32754880694143168</v>
      </c>
      <c r="AX50" s="12">
        <f>(AV24-AX24)/AV24</f>
        <v>0.46203904555314534</v>
      </c>
      <c r="AY50" s="12">
        <f>(AV24-AY24)/AV24</f>
        <v>0.96529284164858997</v>
      </c>
      <c r="BA50" s="2"/>
      <c r="BB50" s="2"/>
      <c r="BC50" s="2"/>
      <c r="BD50" s="3"/>
      <c r="BE50" s="3"/>
      <c r="BF50" s="3"/>
      <c r="BG50" s="3"/>
      <c r="BH50" s="3"/>
      <c r="BI50" s="3"/>
      <c r="BJ50" s="3"/>
      <c r="BK50" s="3"/>
      <c r="BL50" s="3"/>
      <c r="BN50" s="3"/>
      <c r="BO50" s="3"/>
      <c r="BP50" s="3"/>
      <c r="BR50" s="3"/>
      <c r="BS50" s="3"/>
      <c r="BT50" s="3"/>
    </row>
    <row r="51" spans="3:72" x14ac:dyDescent="0.3">
      <c r="D51" s="12">
        <f>(C25-D25)/C25</f>
        <v>0.32384746727376207</v>
      </c>
      <c r="E51" s="12">
        <f>(C25-E25)/C25</f>
        <v>0.32384746727376207</v>
      </c>
      <c r="F51" s="12">
        <f>(C25-F25)/C25</f>
        <v>0.46328969834945927</v>
      </c>
      <c r="G51" s="12"/>
      <c r="H51" s="12">
        <f>(G25-H25)/G25</f>
        <v>0.20016207455429499</v>
      </c>
      <c r="I51" s="12">
        <f>(G25-I25)/G25</f>
        <v>0.23095623987034034</v>
      </c>
      <c r="J51" s="12">
        <f>(G25-J25)/G25</f>
        <v>0.43435980551053488</v>
      </c>
      <c r="K51" s="12"/>
      <c r="L51" s="12">
        <f>(K25-L25)/K25</f>
        <v>3.8666666666666745E-2</v>
      </c>
      <c r="M51" s="12">
        <f>(K25-M25)/K25</f>
        <v>0.14133333333333326</v>
      </c>
      <c r="N51" s="12">
        <f>(K25-N25)/K25</f>
        <v>0.41066666666666662</v>
      </c>
      <c r="P51" s="2"/>
      <c r="Q51" s="2"/>
      <c r="R51" s="2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K51" s="3"/>
      <c r="AL51" s="3"/>
      <c r="AM51" s="3"/>
      <c r="AO51" s="12">
        <f>(AN25-AO25)/AN25</f>
        <v>0.42882249560632685</v>
      </c>
      <c r="AP51" s="12">
        <f>(AN25-AP25)/AN25</f>
        <v>0.44346807264206206</v>
      </c>
      <c r="AQ51" s="12">
        <f>(AN25-AQ25)/AN25</f>
        <v>0.45459871118922085</v>
      </c>
      <c r="AR51" s="12"/>
      <c r="AS51" s="12">
        <f>(AR25-AS25)/AR25</f>
        <v>0.29974380871050382</v>
      </c>
      <c r="AT51" s="12">
        <f>(AR25-AT25)/AR25</f>
        <v>0.34158838599487618</v>
      </c>
      <c r="AU51" s="12">
        <f>(AR25-AU25)/AR25</f>
        <v>0.42015371477369762</v>
      </c>
      <c r="AV51" s="12"/>
      <c r="AW51" s="12">
        <f>(AV25-AW25)/AV25</f>
        <v>0.20373027259684365</v>
      </c>
      <c r="AX51" s="12">
        <f>(AV25-AX25)/AV25</f>
        <v>0.26685796269727402</v>
      </c>
      <c r="AY51" s="12">
        <f>(AV25-AY25)/AV25</f>
        <v>0.38880918220946914</v>
      </c>
      <c r="BA51" s="2"/>
      <c r="BB51" s="2"/>
      <c r="BC51" s="2"/>
      <c r="BD51" s="3"/>
      <c r="BE51" s="3"/>
      <c r="BF51" s="3"/>
      <c r="BG51" s="3"/>
      <c r="BH51" s="3"/>
      <c r="BI51" s="3"/>
      <c r="BJ51" s="3"/>
      <c r="BK51" s="3"/>
      <c r="BL51" s="3"/>
      <c r="BN51" s="3"/>
      <c r="BO51" s="3"/>
      <c r="BP51" s="3"/>
      <c r="BR51" s="3"/>
      <c r="BS51" s="3"/>
      <c r="BT51" s="3"/>
    </row>
    <row r="52" spans="3:72" x14ac:dyDescent="0.3">
      <c r="D52" s="12">
        <f>(D26-C26)/C26</f>
        <v>3.9569892473118276</v>
      </c>
      <c r="E52" s="12">
        <f>(E26-C26)/C26</f>
        <v>4.43010752688172</v>
      </c>
      <c r="F52" s="12">
        <f>(F26-C26)/C26</f>
        <v>4.752688172043011</v>
      </c>
      <c r="G52" s="12"/>
      <c r="H52" s="12">
        <f>(H26-G26)/G26</f>
        <v>2.0521739130434784</v>
      </c>
      <c r="I52" s="12">
        <f>(I26-G26)/G26</f>
        <v>2.5130434782608693</v>
      </c>
      <c r="J52" s="12">
        <f>(J26-G26)/G26</f>
        <v>2.7739130434782608</v>
      </c>
      <c r="K52" s="12"/>
      <c r="L52" s="12">
        <f>(L26-K26)/K26</f>
        <v>1.2474226804123714</v>
      </c>
      <c r="M52" s="12">
        <f>(M26-K26)/K26</f>
        <v>1.7525773195876291</v>
      </c>
      <c r="N52" s="12">
        <f>(N26-K26)/K26</f>
        <v>2.123711340206186</v>
      </c>
      <c r="P52" s="2"/>
      <c r="Q52" s="2"/>
      <c r="R52" s="2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K52" s="3"/>
      <c r="AL52" s="3"/>
      <c r="AM52" s="3"/>
      <c r="AO52" s="12">
        <f>-(AO26-AN26)/AN26</f>
        <v>0.92553191489361708</v>
      </c>
      <c r="AP52" s="12">
        <f>-(AP26-AN26)/AN26</f>
        <v>0.95626477541371158</v>
      </c>
      <c r="AQ52" s="12">
        <f>-(AQ26-AN26)/AN26</f>
        <v>0.96335697399527198</v>
      </c>
      <c r="AR52" s="12"/>
      <c r="AS52" s="12">
        <f>-(AS26-AR26)/AR26</f>
        <v>0.92694805194805197</v>
      </c>
      <c r="AT52" s="12">
        <f>-(AT26-AR26)/AR26</f>
        <v>0.96428571428571419</v>
      </c>
      <c r="AU52" s="12">
        <f>-(AU26-AR26)/AR26</f>
        <v>0.96428571428571419</v>
      </c>
      <c r="AV52" s="12"/>
      <c r="AW52" s="12">
        <f>-(AW26-AV26)/AV26</f>
        <v>0.87631578947368416</v>
      </c>
      <c r="AX52" s="12">
        <f>-(AX26-AV26)/AV26</f>
        <v>0.93684210526315792</v>
      </c>
      <c r="AY52" s="12">
        <f>-(AY26-AV26)/AV26</f>
        <v>0.9631578947368421</v>
      </c>
      <c r="BA52" s="2"/>
      <c r="BB52" s="2"/>
      <c r="BC52" s="2"/>
      <c r="BD52" s="3"/>
      <c r="BE52" s="3"/>
      <c r="BF52" s="3"/>
      <c r="BG52" s="3"/>
      <c r="BH52" s="3"/>
      <c r="BI52" s="3"/>
      <c r="BJ52" s="3"/>
      <c r="BK52" s="3"/>
      <c r="BL52" s="3"/>
      <c r="BN52" s="3"/>
      <c r="BO52" s="3"/>
      <c r="BP52" s="3"/>
      <c r="BR52" s="3"/>
      <c r="BS52" s="3"/>
      <c r="BT52" s="3"/>
    </row>
    <row r="53" spans="3:72" x14ac:dyDescent="0.3">
      <c r="D53" s="12">
        <f>(D27-C27)/C27</f>
        <v>0</v>
      </c>
      <c r="E53" s="12">
        <f>(E27-C27)/C27</f>
        <v>0</v>
      </c>
      <c r="F53" s="12">
        <f>(F27-C27)/C27</f>
        <v>0</v>
      </c>
      <c r="G53" s="12"/>
      <c r="H53" s="12">
        <f>(H27-G27)/G27</f>
        <v>0</v>
      </c>
      <c r="I53" s="12">
        <f>(I27-G27)/G27</f>
        <v>0</v>
      </c>
      <c r="J53" s="12">
        <f>(J27-G27)/G27</f>
        <v>0</v>
      </c>
      <c r="K53" s="12"/>
      <c r="L53" s="12">
        <f>(L27-K27)/K27</f>
        <v>0</v>
      </c>
      <c r="M53" s="12">
        <f>(M27-K27)/K27</f>
        <v>0</v>
      </c>
      <c r="N53" s="12">
        <f>(N27-K27)/K27</f>
        <v>0</v>
      </c>
      <c r="P53" s="2"/>
      <c r="Q53" s="2"/>
      <c r="R53" s="2"/>
      <c r="AO53" s="12">
        <f>-(AO27-AN27)/AN27</f>
        <v>0.43164277839029774</v>
      </c>
      <c r="AP53" s="12">
        <f>-(AP27-AN27)/AN27</f>
        <v>0.4459757442116869</v>
      </c>
      <c r="AQ53" s="12">
        <f>-(AQ27-AN27)/AN27</f>
        <v>0.44983461962513788</v>
      </c>
      <c r="AR53" s="12"/>
      <c r="AS53" s="12">
        <f>-(AS27-AR27)/AR27</f>
        <v>0.3611111111111111</v>
      </c>
      <c r="AT53" s="12">
        <f>-(AT27-AR27)/AR27</f>
        <v>0.375</v>
      </c>
      <c r="AU53" s="12">
        <f>-(AU27-AR27)/AR27</f>
        <v>0.375</v>
      </c>
      <c r="AV53" s="12"/>
      <c r="AW53" s="12">
        <f>-(AW27-AV27)/AV27</f>
        <v>0.24703264094955496</v>
      </c>
      <c r="AX53" s="12">
        <f>-(AX27-AV27)/AV27</f>
        <v>0.26409495548961426</v>
      </c>
      <c r="AY53" s="12">
        <f>-(AY27-AV27)/AV27</f>
        <v>0.27151335311572705</v>
      </c>
      <c r="BA53" s="2"/>
      <c r="BB53" s="2"/>
      <c r="BC53" s="2"/>
    </row>
    <row r="54" spans="3:72" x14ac:dyDescent="0.3">
      <c r="D54" s="12">
        <f>(C28-D28)/C28</f>
        <v>0.49761677788369874</v>
      </c>
      <c r="E54" s="12">
        <f>(C28-E28)/C28</f>
        <v>0.51096282173498575</v>
      </c>
      <c r="F54" s="12">
        <f>(C28-F28)/C28</f>
        <v>0.51382268827454725</v>
      </c>
      <c r="G54" s="12"/>
      <c r="H54" s="12">
        <f>(G28-H28)/G28</f>
        <v>0.46113306982872204</v>
      </c>
      <c r="I54" s="12">
        <f>(G28-I28)/G28</f>
        <v>0.48221343873517797</v>
      </c>
      <c r="J54" s="12">
        <f>(G28-J28)/G28</f>
        <v>0.48484848484848486</v>
      </c>
      <c r="K54" s="12"/>
      <c r="L54" s="12">
        <f>(K28-L28)/K28</f>
        <v>0.31642512077294682</v>
      </c>
      <c r="M54" s="12">
        <f>(K28-M28)/K28</f>
        <v>0.34057971014492749</v>
      </c>
      <c r="N54" s="12">
        <f>(K28-N28)/K28</f>
        <v>0.3454106280193236</v>
      </c>
      <c r="P54" s="2"/>
      <c r="Q54" s="2"/>
      <c r="R54" s="2"/>
      <c r="AO54" s="12">
        <f>(AN28-AO28)/AN28</f>
        <v>0.72512820512820519</v>
      </c>
      <c r="AP54" s="12">
        <f>(AN28-AP28)/AN28</f>
        <v>0.79384615384615387</v>
      </c>
      <c r="AQ54" s="12">
        <f>(AN28-AQ28)/AN28</f>
        <v>0.98974358974358978</v>
      </c>
      <c r="AR54" s="12"/>
      <c r="AS54" s="12">
        <f>(AR28-AS28)/AR28</f>
        <v>0.6722454672245467</v>
      </c>
      <c r="AT54" s="12">
        <f>(AR28-AT28)/AR28</f>
        <v>0.70153417015341701</v>
      </c>
      <c r="AU54" s="12">
        <f>(AR28-AU28)/AR28</f>
        <v>0.97629009762900976</v>
      </c>
      <c r="AV54" s="12"/>
      <c r="AW54" s="12">
        <f>(AV28-AW28)/AV28</f>
        <v>0.21888412017167388</v>
      </c>
      <c r="AX54" s="12">
        <f>(AV28-AX28)/AV28</f>
        <v>0.53004291845493567</v>
      </c>
      <c r="AY54" s="12">
        <f>(AV28-AY28)/AV28</f>
        <v>0.97424892703862653</v>
      </c>
      <c r="BA54" s="2"/>
      <c r="BB54" s="2"/>
      <c r="BC54" s="2"/>
    </row>
    <row r="55" spans="3:72" x14ac:dyDescent="0.3">
      <c r="D55" s="12">
        <f>(C29-D29)/C29</f>
        <v>0.32423208191126285</v>
      </c>
      <c r="E55" s="12">
        <f>(C29-E29)/C29</f>
        <v>0.45790671217292384</v>
      </c>
      <c r="F55" s="12">
        <f>(C29-F29)/C29</f>
        <v>0.47155858930602956</v>
      </c>
      <c r="G55" s="12"/>
      <c r="H55" s="12">
        <f>(G29-H29)/G29</f>
        <v>0.33954619124797408</v>
      </c>
      <c r="I55" s="12">
        <f>(G29-I29)/G29</f>
        <v>0.3476499189627229</v>
      </c>
      <c r="J55" s="12">
        <f>(G29-J29)/G29</f>
        <v>0.42544570502431117</v>
      </c>
      <c r="K55" s="12"/>
      <c r="L55" s="12">
        <f>(K29-L29)/K29</f>
        <v>6.3013698630136908E-2</v>
      </c>
      <c r="M55" s="12">
        <f>(K29-M29)/K29</f>
        <v>6.3013698630136908E-2</v>
      </c>
      <c r="N55" s="12">
        <f>(K29-N29)/K29</f>
        <v>0.39452054794520541</v>
      </c>
      <c r="P55" s="2"/>
      <c r="Q55" s="2"/>
      <c r="R55" s="2"/>
      <c r="AO55" s="12">
        <f>(AN29-AO29)/AN29</f>
        <v>0.45264381173736196</v>
      </c>
      <c r="AP55" s="12">
        <f>(AN29-AP29)/AN29</f>
        <v>0.45671121441022661</v>
      </c>
      <c r="AQ55" s="12">
        <f>(AN29-AQ29)/AN29</f>
        <v>0.46252178965717605</v>
      </c>
      <c r="AR55" s="12"/>
      <c r="AS55" s="12">
        <f>(AR29-AS29)/AR29</f>
        <v>0.39933719966859987</v>
      </c>
      <c r="AT55" s="12">
        <f>(AR29-AT29)/AR29</f>
        <v>0.41839270919635457</v>
      </c>
      <c r="AU55" s="12">
        <f>(AR29-AU29)/AR29</f>
        <v>0.43661971830985918</v>
      </c>
      <c r="AV55" s="12"/>
      <c r="AW55" s="12">
        <f>(AV29-AW29)/AV29</f>
        <v>0.14851485148514851</v>
      </c>
      <c r="AX55" s="12">
        <f>(AV29-AX29)/AV29</f>
        <v>0.33663366336633666</v>
      </c>
      <c r="AY55" s="12">
        <f>(AV29-AY29)/AV29</f>
        <v>0.396039603960396</v>
      </c>
      <c r="BA55" s="2"/>
      <c r="BB55" s="2"/>
      <c r="BC55" s="2"/>
    </row>
    <row r="56" spans="3:72" x14ac:dyDescent="0.3">
      <c r="D56" s="12">
        <f>(D30-C30)/C30</f>
        <v>1.7595628415300548</v>
      </c>
      <c r="E56" s="12">
        <f>(E30-C30)/C30</f>
        <v>1.9999999999999996</v>
      </c>
      <c r="F56" s="12">
        <f>(F30-C30)/C30</f>
        <v>2.12568306010929</v>
      </c>
      <c r="G56" s="12"/>
      <c r="H56" s="12">
        <f>(H30-G30)/G30</f>
        <v>1.1470588235294117</v>
      </c>
      <c r="I56" s="12">
        <f>(I30-G30)/G30</f>
        <v>1.5823529411764705</v>
      </c>
      <c r="J56" s="12">
        <f>(J30-G30)/G30</f>
        <v>1.7117647058823531</v>
      </c>
      <c r="K56" s="12"/>
      <c r="L56" s="12">
        <f>(L30-K30)/K30</f>
        <v>0.42424242424242425</v>
      </c>
      <c r="M56" s="12">
        <f>(M30-K30)/K30</f>
        <v>0.7151515151515152</v>
      </c>
      <c r="N56" s="12">
        <f>(N30-K30)/K30</f>
        <v>0.89090909090909087</v>
      </c>
      <c r="P56" s="2"/>
      <c r="Q56" s="2"/>
      <c r="R56" s="2"/>
      <c r="AO56" s="12">
        <f>-(AO30-AN30)/AN30</f>
        <v>0.9729397293972939</v>
      </c>
      <c r="AP56" s="12">
        <f>-(AP30-AN30)/AN30</f>
        <v>0.98769987699876993</v>
      </c>
      <c r="AQ56" s="12">
        <f>-(AQ30-AN30)/AN30</f>
        <v>0.98892988929889292</v>
      </c>
      <c r="AR56" s="12"/>
      <c r="AS56" s="12">
        <f>-(AS30-AR30)/AR30</f>
        <v>0.93846153846153846</v>
      </c>
      <c r="AT56" s="12">
        <f>-(AT30-AR30)/AR30</f>
        <v>0.97094017094017093</v>
      </c>
      <c r="AU56" s="12">
        <f>-(AU30-AR30)/AR30</f>
        <v>0.97264957264957264</v>
      </c>
      <c r="AV56" s="12"/>
      <c r="AW56" s="12">
        <f>-(AW30-AV30)/AV30</f>
        <v>0.92022792022792033</v>
      </c>
      <c r="AX56" s="12">
        <f>-(AX30-AV30)/AV30</f>
        <v>0.94871794871794879</v>
      </c>
      <c r="AY56" s="12">
        <f>-(AY30-AV30)/AV30</f>
        <v>0.97150997150997154</v>
      </c>
      <c r="BA56" s="2"/>
      <c r="BB56" s="2"/>
      <c r="BC56" s="2"/>
    </row>
    <row r="57" spans="3:72" x14ac:dyDescent="0.3">
      <c r="D57" s="12">
        <f>(D31-C31)/C31</f>
        <v>0</v>
      </c>
      <c r="E57" s="12">
        <f>(E31-C31)/C31</f>
        <v>0</v>
      </c>
      <c r="F57" s="12">
        <f>(F31-C31)/C31</f>
        <v>0</v>
      </c>
      <c r="G57" s="12"/>
      <c r="H57" s="12">
        <f>(H31-G31)/G31</f>
        <v>0</v>
      </c>
      <c r="I57" s="12">
        <f>(I31-G31)/G31</f>
        <v>0</v>
      </c>
      <c r="J57" s="12">
        <f>(J31-G31)/G31</f>
        <v>0</v>
      </c>
      <c r="K57" s="12"/>
      <c r="L57" s="12">
        <f>(L31-K31)/K31</f>
        <v>0</v>
      </c>
      <c r="M57" s="12">
        <f>(M31-K31)/K31</f>
        <v>0</v>
      </c>
      <c r="N57" s="12">
        <f>(N31-K31)/K31</f>
        <v>0</v>
      </c>
      <c r="P57" s="2"/>
      <c r="Q57" s="2"/>
      <c r="R57" s="2"/>
      <c r="AO57" s="12">
        <f>-(AO31-AN31)/AN31</f>
        <v>0.4407636159460977</v>
      </c>
      <c r="AP57" s="12">
        <f>-(AP31-AN31)/AN31</f>
        <v>0.45087029758562608</v>
      </c>
      <c r="AQ57" s="12">
        <f>-(AQ31-AN31)/AN31</f>
        <v>0.45199326221224034</v>
      </c>
      <c r="AR57" s="12"/>
      <c r="AS57" s="12">
        <f>-(AS31-AR31)/AR31</f>
        <v>0.3535093367675467</v>
      </c>
      <c r="AT57" s="12">
        <f>-(AT31-AR31)/AR31</f>
        <v>0.36574372182871867</v>
      </c>
      <c r="AU57" s="12">
        <f>-(AU31-AR31)/AR31</f>
        <v>0.36703155183515784</v>
      </c>
      <c r="AV57" s="12"/>
      <c r="AW57" s="12">
        <f>-(AW31-AV31)/AV31</f>
        <v>0.24506828528072844</v>
      </c>
      <c r="AX57" s="12">
        <f>-(AX31-AV31)/AV31</f>
        <v>0.25265553869499247</v>
      </c>
      <c r="AY57" s="12">
        <f>-(AY31-AV31)/AV31</f>
        <v>0.25796661608497734</v>
      </c>
      <c r="BA57" s="2"/>
      <c r="BB57" s="2"/>
      <c r="BC57" s="2"/>
    </row>
    <row r="58" spans="3:72" x14ac:dyDescent="0.3">
      <c r="D58" s="12">
        <f>(C32-D32)/C32</f>
        <v>0.4507337526205451</v>
      </c>
      <c r="E58" s="12">
        <f>(C32-E32)/C32</f>
        <v>0.45911949685534592</v>
      </c>
      <c r="F58" s="12">
        <f>(C32-F32)/C32</f>
        <v>0.46331236897274636</v>
      </c>
      <c r="G58" s="11"/>
      <c r="H58" s="12">
        <f>(G32-H32)/G32</f>
        <v>0.45757997218358837</v>
      </c>
      <c r="I58" s="12">
        <f>(G32-I32)/G32</f>
        <v>0.46453407510431161</v>
      </c>
      <c r="J58" s="12">
        <f>(G32-J32)/G32</f>
        <v>0.46870653685674546</v>
      </c>
      <c r="K58" s="11"/>
      <c r="L58" s="12">
        <f>(K32-L32)/K32</f>
        <v>0.3094059405940594</v>
      </c>
      <c r="M58" s="12">
        <f>(K32-M32)/K32</f>
        <v>0.33910891089108908</v>
      </c>
      <c r="N58" s="12">
        <f>(K32-N32)/K32</f>
        <v>0.34653465346534656</v>
      </c>
      <c r="AO58" s="12">
        <f>(AN32-AO32)/AN32</f>
        <v>0.72597137014314927</v>
      </c>
      <c r="AP58" s="12">
        <f>(AN32-AP32)/AN32</f>
        <v>0.79447852760736182</v>
      </c>
      <c r="AQ58" s="12">
        <f>(AN32-AQ32)/AN32</f>
        <v>0.98875255623721892</v>
      </c>
      <c r="AR58" s="11"/>
      <c r="AS58" s="12">
        <f>(AR32-AS32)/AR32</f>
        <v>0.65145228215767625</v>
      </c>
      <c r="AT58" s="12">
        <f>(AR32-AT32)/AR32</f>
        <v>0.72752420470262791</v>
      </c>
      <c r="AU58" s="12">
        <f>(AR32-AU32)/AR32</f>
        <v>0.99031811894882427</v>
      </c>
      <c r="AV58" s="11"/>
      <c r="AW58" s="12">
        <f>(AV32-AW32)/AV32</f>
        <v>0.354978354978355</v>
      </c>
      <c r="AX58" s="12">
        <f>(AV32-AX32)/AV32</f>
        <v>0.45454545454545459</v>
      </c>
      <c r="AY58" s="12">
        <f>(AV32-AY32)/AV32</f>
        <v>0.98484848484848475</v>
      </c>
    </row>
    <row r="59" spans="3:72" x14ac:dyDescent="0.3">
      <c r="D59" s="12">
        <f>(C33-D33)/C33</f>
        <v>0.32498577120091066</v>
      </c>
      <c r="E59" s="12">
        <f>(C33-E33)/C33</f>
        <v>0.45930563460443935</v>
      </c>
      <c r="F59" s="12">
        <f>(C33-F33)/C33</f>
        <v>0.4712578258394991</v>
      </c>
      <c r="G59" s="11"/>
      <c r="H59" s="12">
        <f>(G33-H33)/G33</f>
        <v>0.26256983240223458</v>
      </c>
      <c r="I59" s="12">
        <f>(G33-I33)/G33</f>
        <v>0.35754189944134079</v>
      </c>
      <c r="J59" s="12">
        <f>(G33-J33)/G33</f>
        <v>0.45730247406225061</v>
      </c>
      <c r="K59" s="11"/>
      <c r="L59" s="12">
        <f>(K33-L33)/K33</f>
        <v>6.8493150684931503E-2</v>
      </c>
      <c r="M59" s="12">
        <f>(K33-M33)/K33</f>
        <v>7.9452054794520513E-2</v>
      </c>
      <c r="N59" s="12">
        <f>(K33-N33)/K33</f>
        <v>0.41369863013698632</v>
      </c>
      <c r="AO59" s="12">
        <f>(AN33-AO33)/AN33</f>
        <v>0.43188405797101448</v>
      </c>
      <c r="AP59" s="12">
        <f>(AN33-AP33)/AN33</f>
        <v>0.45565217391304347</v>
      </c>
      <c r="AQ59" s="12">
        <f>(AN33-AQ33)/AN33</f>
        <v>0.46144927536231883</v>
      </c>
      <c r="AR59" s="11"/>
      <c r="AS59" s="12">
        <f>(AR33-AS33)/AR33</f>
        <v>0.39080459770114939</v>
      </c>
      <c r="AT59" s="12">
        <f>(AR33-AT33)/AR33</f>
        <v>0.42692939244663386</v>
      </c>
      <c r="AU59" s="12">
        <f>(AR33-AU33)/AR33</f>
        <v>0.44499178981937604</v>
      </c>
      <c r="AV59" s="11"/>
      <c r="AW59" s="12">
        <f>(AV33-AW33)/AV33</f>
        <v>0.23252496433666189</v>
      </c>
      <c r="AX59" s="12">
        <f>(AV33-AX33)/AV33</f>
        <v>0.26533523537803133</v>
      </c>
      <c r="AY59" s="12">
        <f>(AV33-AY33)/AV33</f>
        <v>0.39514978601997142</v>
      </c>
    </row>
    <row r="60" spans="3:72" x14ac:dyDescent="0.3">
      <c r="D60" s="12">
        <f>(D34-C34)/C34</f>
        <v>0.86988847583643125</v>
      </c>
      <c r="E60" s="12">
        <f>(E34-C34)/C34</f>
        <v>0.99256505576208198</v>
      </c>
      <c r="F60" s="12">
        <f>(F34-C34)/C34</f>
        <v>1.0855018587360596</v>
      </c>
      <c r="G60" s="11"/>
      <c r="H60" s="12">
        <f>(H34-G34)/G34</f>
        <v>0.89150943396226423</v>
      </c>
      <c r="I60" s="12">
        <f>(I34-G34)/G34</f>
        <v>1.0896226415094339</v>
      </c>
      <c r="J60" s="12">
        <f>(J34-G34)/G34</f>
        <v>1.2169811320754718</v>
      </c>
      <c r="K60" s="11"/>
      <c r="L60" s="12">
        <f>(L34-K34)/K34</f>
        <v>0.38624338624338633</v>
      </c>
      <c r="M60" s="12">
        <f>(M34-K34)/K34</f>
        <v>0.59788359788359802</v>
      </c>
      <c r="N60" s="12">
        <f>(N34-K34)/K34</f>
        <v>0.6878306878306879</v>
      </c>
      <c r="P60" s="3">
        <f>MAX(D46,H46,L46,D50,H50,L50,D54,H54,L54,D58,H58,L58)</f>
        <v>0.53501628664495104</v>
      </c>
      <c r="Q60" s="3">
        <f t="shared" ref="Q60:R60" si="33">MAX(E46,I46,M46,E50,I50,M50,E54,I54,M54,E58,I58,M58)</f>
        <v>0.57410423452768733</v>
      </c>
      <c r="R60" s="3">
        <f t="shared" si="33"/>
        <v>0.57980456026058624</v>
      </c>
      <c r="T60" s="3">
        <f>MIN(H46,L46,D46,H50,L50,D50,H54,L54,D54,H58,L58,D58)</f>
        <v>0.29887640449438202</v>
      </c>
      <c r="U60" s="3">
        <f t="shared" ref="U60" si="34">MIN(I46,M46,E46,I50,M50,E50,I54,M54,E54,I58,M58,E58)</f>
        <v>0.33910891089108908</v>
      </c>
      <c r="V60" s="3">
        <f>MIN(J46,N46,F46,J50,N50,F50,J54,N54,F54,J58,N58,F58)</f>
        <v>0.3454106280193236</v>
      </c>
      <c r="X60" s="3">
        <f>MEDIAN(L46,D46,H46,L50,D50,H50,L54,D54,H54,L58,D58,H58)</f>
        <v>0.45935652100615521</v>
      </c>
      <c r="Y60" s="3">
        <f t="shared" ref="Y60:Z60" si="35">MEDIAN(M46,E46,I46,M50,E50,I50,M54,E54,I54,M58,E58,I58)</f>
        <v>0.47337375691974481</v>
      </c>
      <c r="Z60" s="3">
        <f t="shared" si="35"/>
        <v>0.47677751085261516</v>
      </c>
      <c r="AO60" s="12">
        <f>-(AO34-AN34)/AN34</f>
        <v>0.96721311475409844</v>
      </c>
      <c r="AP60" s="12">
        <f>-(AP34-AN34)/AN34</f>
        <v>0.9798234552332914</v>
      </c>
      <c r="AQ60" s="12">
        <f>-(AQ34-AN34)/AN34</f>
        <v>0.98738965952080704</v>
      </c>
      <c r="AR60" s="11"/>
      <c r="AS60" s="12">
        <f>-(AS34-AR34)/AR34</f>
        <v>0.97188049209138838</v>
      </c>
      <c r="AT60" s="12">
        <f>-(AT34-AR34)/AR34</f>
        <v>0.97188049209138838</v>
      </c>
      <c r="AU60" s="12">
        <f>-(AU34-AR34)/AR34</f>
        <v>0.99121265377855883</v>
      </c>
      <c r="AV60" s="11"/>
      <c r="AW60" s="12">
        <f>-(AW34-AV34)/AV34</f>
        <v>0.94955489614243316</v>
      </c>
      <c r="AX60" s="12">
        <f>-(AX34-AV34)/AV34</f>
        <v>0.96735905044510384</v>
      </c>
      <c r="AY60" s="12">
        <f>-(AY34-AV34)/AV34</f>
        <v>0.98516320474777452</v>
      </c>
      <c r="BA60" s="3">
        <f>MAX(AO46,AS46,AW46,AO50,AS50,AW50,AO54,AS54,AW54,AO58,AS58,AW58)</f>
        <v>0.72597137014314927</v>
      </c>
      <c r="BB60" s="3">
        <f t="shared" ref="BB60:BB63" si="36">MAX(AP46,AT46,AX46,AP50,AT50,AX50,AP54,AT54,AX54,AP58,AT58,AX58)</f>
        <v>0.79447852760736182</v>
      </c>
      <c r="BC60" s="3">
        <f t="shared" ref="BC60:BC62" si="37">MAX(AQ46,AU46,AY46,AQ50,AU50,AY50,AQ54,AU54,AY54,AQ58,AU58,AY58)</f>
        <v>0.99031811894882427</v>
      </c>
      <c r="BE60" s="3">
        <f>MIN(AS46,AW46,AO46,AS50,AW50,AO50,AS54,AW54,AO54,AS58,AW58,AO58)</f>
        <v>0.21888412017167388</v>
      </c>
      <c r="BF60" s="3">
        <f t="shared" ref="BF60:BF63" si="38">MIN(AT46,AX46,AP46,AT50,AX50,AP50,AT54,AX54,AP54,AT58,AX58,AP58)</f>
        <v>0.45454545454545459</v>
      </c>
      <c r="BG60" s="3">
        <f>MIN(AU46,AY46,AQ46,AU50,AY50,AQ50,AU54,AY54,AQ54,AU58,AY58,AQ58)</f>
        <v>0.91759465478841862</v>
      </c>
      <c r="BI60" s="3">
        <f>AVERAGE(AW46,AO46,AS46,AW50,AO50,AS50,AW54,AO54,AS54,AW58,AO58,AS58)</f>
        <v>0.53884114712363818</v>
      </c>
      <c r="BJ60" s="3">
        <f t="shared" ref="BJ60:BK60" si="39">AVERAGE(AX46,AP46,AT46,AX50,AP50,AT50,AX54,AP54,AT54,AX58,AP58,AT58)</f>
        <v>0.6442821066295632</v>
      </c>
      <c r="BK60" s="3">
        <f t="shared" si="39"/>
        <v>0.96782328035390552</v>
      </c>
    </row>
    <row r="61" spans="3:72" x14ac:dyDescent="0.3">
      <c r="D61" s="12">
        <f>(D35-C35)/C35</f>
        <v>0</v>
      </c>
      <c r="E61" s="12">
        <f>(E35-C35)/C35</f>
        <v>0</v>
      </c>
      <c r="F61" s="12">
        <f>(F35-C35)/C35</f>
        <v>0</v>
      </c>
      <c r="G61" s="11"/>
      <c r="H61" s="12">
        <f>(H35-G35)/G35</f>
        <v>0</v>
      </c>
      <c r="I61" s="12">
        <f>(I35-G35)/G35</f>
        <v>0</v>
      </c>
      <c r="J61" s="12">
        <f>(J35-G35)/G35</f>
        <v>0</v>
      </c>
      <c r="K61" s="11"/>
      <c r="L61" s="12">
        <f>(L35-K35)/K35</f>
        <v>0</v>
      </c>
      <c r="M61" s="12">
        <f>(M35-K35)/K35</f>
        <v>0</v>
      </c>
      <c r="N61" s="12">
        <f>(N35-K35)/K35</f>
        <v>0</v>
      </c>
      <c r="P61" s="3">
        <f t="shared" ref="P61:P63" si="40">MAX(D47,H47,L47,D51,H51,L51,D55,H55,L55,D59,H59,L59)</f>
        <v>0.33954619124797408</v>
      </c>
      <c r="Q61" s="3">
        <f t="shared" ref="Q61:Q63" si="41">MAX(E47,I47,M47,E51,I51,M51,E55,I55,M55,E59,I59,M59)</f>
        <v>0.45930563460443935</v>
      </c>
      <c r="R61" s="3">
        <f t="shared" ref="R61:R62" si="42">MAX(F47,J47,N47,F51,J51,N51,F55,J55,N55,F59,J59,N59)</f>
        <v>0.47155858930602956</v>
      </c>
      <c r="T61" s="3">
        <f t="shared" ref="T61:T63" si="43">MIN(H47,L47,D47,H51,L51,D51,H55,L55,D55,H59,L59,D59)</f>
        <v>3.8666666666666745E-2</v>
      </c>
      <c r="U61" s="3">
        <f t="shared" ref="U61:V63" si="44">MIN(I47,M47,E47,I51,M51,E51,I55,M55,E55,I59,M59,E59)</f>
        <v>6.3013698630136908E-2</v>
      </c>
      <c r="V61" s="3">
        <f t="shared" si="44"/>
        <v>0.39178082191780822</v>
      </c>
      <c r="X61" s="3">
        <f t="shared" ref="X61:X63" si="45">MEDIAN(L47,D47,H47,L51,D51,H51,L55,D55,H55,L59,D59,H59)</f>
        <v>0.26044819808576392</v>
      </c>
      <c r="Y61" s="3">
        <f t="shared" ref="Y61:Y63" si="46">MEDIAN(M47,E47,I47,M51,E51,I51,M55,E55,I55,M59,E59,I59)</f>
        <v>0.2963672754727868</v>
      </c>
      <c r="Z61" s="3">
        <f t="shared" ref="Z61:Z63" si="47">MEDIAN(N47,F47,J47,N51,F51,J51,N55,F55,J55,N59,F59,J59)</f>
        <v>0.42990275526742305</v>
      </c>
      <c r="AO61" s="12">
        <f>-(AO35-AN35)/AN35</f>
        <v>0.43579545454545454</v>
      </c>
      <c r="AP61" s="12">
        <f>-(AP35-AN35)/AN35</f>
        <v>0.44147727272727272</v>
      </c>
      <c r="AQ61" s="12">
        <f>-(AQ35-AN35)/AN35</f>
        <v>0.44488636363636364</v>
      </c>
      <c r="AR61" s="11"/>
      <c r="AS61" s="12">
        <f>-(AS35-AR35)/AR35</f>
        <v>0.36002604166666669</v>
      </c>
      <c r="AT61" s="12">
        <f>-(AT35-AR35)/AR35</f>
        <v>0.36002604166666669</v>
      </c>
      <c r="AU61" s="12">
        <f>-(AU35-AR35)/AR35</f>
        <v>0.36718749999999994</v>
      </c>
      <c r="AV61" s="11"/>
      <c r="AW61" s="12">
        <f>-(AW35-AV35)/AV35</f>
        <v>0.24521072796934865</v>
      </c>
      <c r="AX61" s="12">
        <f>-(AX35-AV35)/AV35</f>
        <v>0.2505747126436782</v>
      </c>
      <c r="AY61" s="12">
        <f>-(AY35-AV35)/AV35</f>
        <v>0.25440613026819925</v>
      </c>
      <c r="BA61" s="3">
        <f t="shared" ref="BA61:BA63" si="48">MAX(AO47,AS47,AW47,AO51,AS51,AW51,AO55,AS55,AW55,AO59,AS59,AW59)</f>
        <v>0.45264381173736196</v>
      </c>
      <c r="BB61" s="3">
        <f t="shared" si="36"/>
        <v>0.45671121441022661</v>
      </c>
      <c r="BC61" s="3">
        <f t="shared" si="37"/>
        <v>0.46252178965717605</v>
      </c>
      <c r="BE61" s="3">
        <f t="shared" ref="BE61:BE63" si="49">MIN(AS47,AW47,AO47,AS51,AW51,AO51,AS55,AW55,AO55,AS59,AW59,AO59)</f>
        <v>0.14851485148514851</v>
      </c>
      <c r="BF61" s="3">
        <f t="shared" si="38"/>
        <v>0.26533523537803133</v>
      </c>
      <c r="BG61" s="3">
        <f t="shared" ref="BG61:BG63" si="50">MIN(AU47,AY47,AQ47,AU51,AY51,AQ51,AU55,AY55,AQ55,AU59,AY59,AQ59)</f>
        <v>0.37426900584795331</v>
      </c>
      <c r="BI61" s="3">
        <f t="shared" ref="BI61:BI63" si="51">AVERAGE(AW47,AO47,AS47,AW51,AO51,AS51,AW55,AO55,AS55,AW59,AO59,AS59)</f>
        <v>0.32925683496815022</v>
      </c>
      <c r="BJ61" s="3">
        <f t="shared" ref="BJ61:BJ63" si="52">AVERAGE(AX47,AP47,AT47,AX51,AP51,AT51,AX55,AP55,AT55,AX59,AP59,AT59)</f>
        <v>0.3787775877015303</v>
      </c>
      <c r="BK61" s="3">
        <f t="shared" ref="BK61:BK63" si="53">AVERAGE(AY47,AQ47,AU47,AY51,AQ51,AU51,AY55,AQ55,AU55,AY59,AQ59,AU59)</f>
        <v>0.4260286647070512</v>
      </c>
    </row>
    <row r="62" spans="3:72" x14ac:dyDescent="0.3">
      <c r="P62" s="3">
        <f t="shared" si="40"/>
        <v>4.4399999999999995</v>
      </c>
      <c r="Q62" s="3">
        <f t="shared" si="41"/>
        <v>5.3066666666666666</v>
      </c>
      <c r="R62" s="3">
        <f t="shared" si="42"/>
        <v>5.96</v>
      </c>
      <c r="T62" s="3">
        <f t="shared" si="43"/>
        <v>0.31081081081081063</v>
      </c>
      <c r="U62" s="3">
        <f t="shared" si="44"/>
        <v>0.59788359788359802</v>
      </c>
      <c r="V62" s="3">
        <f t="shared" ref="V62:V63" si="54">MIN(J48,N48,F48,J52,N52,F52,J56,N56,F56,J60,N60,F60)</f>
        <v>0.6878306878306879</v>
      </c>
      <c r="X62" s="3">
        <f t="shared" si="45"/>
        <v>1.1972407519708916</v>
      </c>
      <c r="Y62" s="3">
        <f t="shared" si="46"/>
        <v>1.6674651303820498</v>
      </c>
      <c r="Z62" s="3">
        <f t="shared" si="47"/>
        <v>1.9177380230442695</v>
      </c>
      <c r="BA62" s="3">
        <f t="shared" si="48"/>
        <v>0.9729397293972939</v>
      </c>
      <c r="BB62" s="3">
        <f t="shared" si="36"/>
        <v>0.98769987699876993</v>
      </c>
      <c r="BC62" s="3">
        <f t="shared" si="37"/>
        <v>0.99121265377855883</v>
      </c>
      <c r="BE62" s="3">
        <f t="shared" si="49"/>
        <v>0.85148514851485146</v>
      </c>
      <c r="BF62" s="3">
        <f t="shared" si="38"/>
        <v>0.88613861386138615</v>
      </c>
      <c r="BG62" s="3">
        <f t="shared" si="50"/>
        <v>0.91089108910891081</v>
      </c>
      <c r="BI62" s="3">
        <f t="shared" si="51"/>
        <v>0.92722261135093043</v>
      </c>
      <c r="BJ62" s="3">
        <f t="shared" si="52"/>
        <v>0.95459007580580602</v>
      </c>
      <c r="BK62" s="3">
        <f t="shared" si="53"/>
        <v>0.96681735603148633</v>
      </c>
    </row>
    <row r="63" spans="3:72" x14ac:dyDescent="0.3">
      <c r="P63" s="3">
        <f t="shared" si="40"/>
        <v>0</v>
      </c>
      <c r="Q63" s="3">
        <f t="shared" si="41"/>
        <v>0</v>
      </c>
      <c r="R63" s="3">
        <f>MAX(F49,J49,N49,F53,J53,N53,F57,J57,N57,F61,J61,N61)</f>
        <v>0</v>
      </c>
      <c r="T63" s="3">
        <f t="shared" si="43"/>
        <v>0</v>
      </c>
      <c r="U63" s="3">
        <f t="shared" si="44"/>
        <v>0</v>
      </c>
      <c r="V63" s="3">
        <f t="shared" si="54"/>
        <v>0</v>
      </c>
      <c r="X63" s="3">
        <f t="shared" si="45"/>
        <v>0</v>
      </c>
      <c r="Y63" s="3">
        <f t="shared" si="46"/>
        <v>0</v>
      </c>
      <c r="Z63" s="3">
        <f t="shared" si="47"/>
        <v>0</v>
      </c>
      <c r="BA63" s="3">
        <f t="shared" si="48"/>
        <v>0.44134975897161222</v>
      </c>
      <c r="BB63" s="3">
        <f t="shared" si="36"/>
        <v>0.45848955543652919</v>
      </c>
      <c r="BC63" s="3">
        <f>MAX(AQ49,AU49,AY49,AQ53,AU53,AY53,AQ57,AU57,AY57,AQ61,AU61,AY61)</f>
        <v>0.46598821638993032</v>
      </c>
      <c r="BE63" s="3">
        <f t="shared" si="49"/>
        <v>0.24506828528072844</v>
      </c>
      <c r="BF63" s="3">
        <f t="shared" si="38"/>
        <v>0.2505747126436782</v>
      </c>
      <c r="BG63" s="3">
        <f t="shared" si="50"/>
        <v>0.25440613026819925</v>
      </c>
      <c r="BI63" s="3">
        <f t="shared" si="51"/>
        <v>0.34910069262848969</v>
      </c>
      <c r="BJ63" s="3">
        <f t="shared" si="52"/>
        <v>0.35932511591265043</v>
      </c>
      <c r="BK63" s="3">
        <f t="shared" si="53"/>
        <v>0.36339132118153522</v>
      </c>
    </row>
  </sheetData>
  <mergeCells count="15">
    <mergeCell ref="A15:A18"/>
    <mergeCell ref="A11:A14"/>
    <mergeCell ref="AL15:AL18"/>
    <mergeCell ref="C1:F1"/>
    <mergeCell ref="G1:J1"/>
    <mergeCell ref="K1:N1"/>
    <mergeCell ref="A3:A6"/>
    <mergeCell ref="A7:A10"/>
    <mergeCell ref="O1:R1"/>
    <mergeCell ref="AL11:AL14"/>
    <mergeCell ref="AN1:AQ1"/>
    <mergeCell ref="AR1:AU1"/>
    <mergeCell ref="AV1:AY1"/>
    <mergeCell ref="AL3:AL6"/>
    <mergeCell ref="AL7:AL10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2021-06-09T09:57:35Z</dcterms:modified>
</cp:coreProperties>
</file>