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613"/>
  <workbookPr/>
  <mc:AlternateContent xmlns:mc="http://schemas.openxmlformats.org/markup-compatibility/2006">
    <mc:Choice Requires="x15">
      <x15ac:absPath xmlns:x15ac="http://schemas.microsoft.com/office/spreadsheetml/2010/11/ac" url="/Volumes/LaCie/HKU/Research/Data/Chapter 2/Chapter 2 Datasets/"/>
    </mc:Choice>
  </mc:AlternateContent>
  <xr:revisionPtr revIDLastSave="0" documentId="13_ncr:1_{6F6A082F-F822-4845-A38D-D2D870BA3ED4}" xr6:coauthVersionLast="47" xr6:coauthVersionMax="47" xr10:uidLastSave="{00000000-0000-0000-0000-000000000000}"/>
  <bookViews>
    <workbookView xWindow="36460" yWindow="2960" windowWidth="26840" windowHeight="17960" activeTab="1" xr2:uid="{00000000-000D-0000-FFFF-FFFF00000000}"/>
  </bookViews>
  <sheets>
    <sheet name="Fossil Raw Data" sheetId="1" r:id="rId1"/>
    <sheet name="Melanosome shape data" sheetId="2" r:id="rId2"/>
  </sheets>
  <definedNames>
    <definedName name="_xlnm._FilterDatabase" localSheetId="1" hidden="1">'Melanosome shape data'!$A$2:$J$354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uri="GoogleSheetsCustomDataVersion1">
      <go:sheetsCustomData xmlns:go="http://customooxmlschemas.google.com/" r:id="rId6" roundtripDataSignature="AMtx7mi0o52OC500Q1cwCil5ua5KREZ0MQ=="/>
    </ext>
  </extLst>
</workbook>
</file>

<file path=xl/calcChain.xml><?xml version="1.0" encoding="utf-8"?>
<calcChain xmlns="http://schemas.openxmlformats.org/spreadsheetml/2006/main">
  <c r="D307" i="2" l="1"/>
  <c r="D306" i="2"/>
  <c r="D305" i="2"/>
  <c r="D304" i="2"/>
  <c r="D303" i="2"/>
  <c r="D302" i="2"/>
  <c r="D301" i="2"/>
  <c r="D300" i="2"/>
  <c r="D299" i="2"/>
  <c r="D298" i="2"/>
  <c r="D297" i="2"/>
  <c r="D296" i="2"/>
  <c r="D295" i="2"/>
  <c r="D294" i="2"/>
  <c r="D293" i="2"/>
  <c r="D292" i="2"/>
  <c r="D291" i="2"/>
  <c r="D290" i="2"/>
  <c r="D289" i="2"/>
  <c r="D288" i="2"/>
  <c r="D287" i="2"/>
  <c r="D286" i="2"/>
  <c r="D285" i="2"/>
  <c r="D284" i="2"/>
  <c r="D283" i="2"/>
  <c r="D282" i="2"/>
  <c r="D281" i="2"/>
  <c r="D280" i="2"/>
  <c r="D279" i="2"/>
  <c r="D278" i="2"/>
  <c r="D277" i="2"/>
  <c r="D276" i="2"/>
  <c r="D275" i="2"/>
  <c r="D274" i="2"/>
  <c r="D273" i="2"/>
  <c r="D272" i="2"/>
  <c r="D271" i="2"/>
  <c r="D270" i="2"/>
  <c r="D269" i="2"/>
  <c r="D268" i="2"/>
  <c r="D267" i="2"/>
  <c r="D266" i="2"/>
  <c r="D265" i="2"/>
  <c r="D264" i="2"/>
  <c r="D263" i="2"/>
  <c r="D262" i="2"/>
  <c r="D261" i="2"/>
  <c r="D260" i="2"/>
  <c r="D259" i="2"/>
  <c r="D258" i="2"/>
  <c r="D257" i="2"/>
  <c r="D256" i="2"/>
  <c r="D255" i="2"/>
  <c r="D254" i="2"/>
  <c r="D253" i="2"/>
  <c r="D252" i="2"/>
  <c r="D251" i="2"/>
  <c r="D250" i="2"/>
  <c r="D249" i="2"/>
  <c r="D248" i="2"/>
  <c r="D247" i="2"/>
  <c r="D246" i="2"/>
  <c r="D245" i="2"/>
  <c r="D244" i="2"/>
  <c r="D243" i="2"/>
  <c r="D242" i="2"/>
  <c r="D241" i="2"/>
  <c r="D240" i="2"/>
  <c r="D239" i="2"/>
  <c r="D238" i="2"/>
  <c r="D237" i="2"/>
  <c r="D236" i="2"/>
  <c r="C352" i="2"/>
  <c r="B352" i="2"/>
  <c r="C351" i="2"/>
  <c r="B351" i="2"/>
  <c r="D351" i="2" s="1"/>
  <c r="D350" i="2"/>
  <c r="D349" i="2"/>
  <c r="D348" i="2"/>
  <c r="D347" i="2"/>
  <c r="D346" i="2"/>
  <c r="D345" i="2"/>
  <c r="D344" i="2"/>
  <c r="D343" i="2"/>
  <c r="D342" i="2"/>
  <c r="D341" i="2"/>
  <c r="D340" i="2"/>
  <c r="D339" i="2"/>
  <c r="D338" i="2"/>
  <c r="D337" i="2"/>
  <c r="D336" i="2"/>
  <c r="D335" i="2"/>
  <c r="D334" i="2"/>
  <c r="D333" i="2"/>
  <c r="D332" i="2"/>
  <c r="D331" i="2"/>
  <c r="D330" i="2"/>
  <c r="D329" i="2"/>
  <c r="D328" i="2"/>
  <c r="D327" i="2"/>
  <c r="D326" i="2"/>
  <c r="K67" i="1"/>
  <c r="J67" i="1"/>
  <c r="K66" i="1"/>
  <c r="J66" i="1"/>
  <c r="K65" i="1"/>
  <c r="J65" i="1"/>
  <c r="K64" i="1"/>
  <c r="J64" i="1"/>
  <c r="L63" i="1"/>
  <c r="L62" i="1"/>
  <c r="L61" i="1"/>
  <c r="L60" i="1"/>
  <c r="L59" i="1"/>
  <c r="L58" i="1"/>
  <c r="AU57" i="1"/>
  <c r="AT57" i="1"/>
  <c r="AM57" i="1"/>
  <c r="AL57" i="1"/>
  <c r="AI57" i="1"/>
  <c r="AH57" i="1"/>
  <c r="L57" i="1"/>
  <c r="AU56" i="1"/>
  <c r="AT56" i="1"/>
  <c r="AM56" i="1"/>
  <c r="AL56" i="1"/>
  <c r="AI56" i="1"/>
  <c r="AH56" i="1"/>
  <c r="L56" i="1"/>
  <c r="AU55" i="1"/>
  <c r="AT55" i="1"/>
  <c r="AM55" i="1"/>
  <c r="AL55" i="1"/>
  <c r="AI55" i="1"/>
  <c r="AH55" i="1"/>
  <c r="L55" i="1"/>
  <c r="AU54" i="1"/>
  <c r="AT54" i="1"/>
  <c r="AM54" i="1"/>
  <c r="AL54" i="1"/>
  <c r="AI54" i="1"/>
  <c r="AH54" i="1"/>
  <c r="L54" i="1"/>
  <c r="AV53" i="1"/>
  <c r="AN53" i="1"/>
  <c r="AJ53" i="1"/>
  <c r="L53" i="1"/>
  <c r="AV52" i="1"/>
  <c r="AN52" i="1"/>
  <c r="AJ52" i="1"/>
  <c r="L52" i="1"/>
  <c r="AV51" i="1"/>
  <c r="AN51" i="1"/>
  <c r="AJ51" i="1"/>
  <c r="L51" i="1"/>
  <c r="AV50" i="1"/>
  <c r="AN50" i="1"/>
  <c r="AJ50" i="1"/>
  <c r="L50" i="1"/>
  <c r="AV49" i="1"/>
  <c r="AN49" i="1"/>
  <c r="AJ49" i="1"/>
  <c r="L49" i="1"/>
  <c r="AV48" i="1"/>
  <c r="AN48" i="1"/>
  <c r="AJ48" i="1"/>
  <c r="L48" i="1"/>
  <c r="AV47" i="1"/>
  <c r="AQ47" i="1"/>
  <c r="AP47" i="1"/>
  <c r="AN47" i="1"/>
  <c r="AJ47" i="1"/>
  <c r="AA47" i="1"/>
  <c r="Z47" i="1"/>
  <c r="W47" i="1"/>
  <c r="V47" i="1"/>
  <c r="S47" i="1"/>
  <c r="R47" i="1"/>
  <c r="L47" i="1"/>
  <c r="C47" i="1"/>
  <c r="B47" i="1"/>
  <c r="AV46" i="1"/>
  <c r="AQ46" i="1"/>
  <c r="AP46" i="1"/>
  <c r="AN46" i="1"/>
  <c r="AJ46" i="1"/>
  <c r="AA46" i="1"/>
  <c r="Z46" i="1"/>
  <c r="W46" i="1"/>
  <c r="V46" i="1"/>
  <c r="S46" i="1"/>
  <c r="R46" i="1"/>
  <c r="L46" i="1"/>
  <c r="C46" i="1"/>
  <c r="B46" i="1"/>
  <c r="AV45" i="1"/>
  <c r="AQ45" i="1"/>
  <c r="AP45" i="1"/>
  <c r="AN45" i="1"/>
  <c r="AJ45" i="1"/>
  <c r="AA45" i="1"/>
  <c r="Z45" i="1"/>
  <c r="W45" i="1"/>
  <c r="V45" i="1"/>
  <c r="S45" i="1"/>
  <c r="R45" i="1"/>
  <c r="L45" i="1"/>
  <c r="C45" i="1"/>
  <c r="B45" i="1"/>
  <c r="AV44" i="1"/>
  <c r="AQ44" i="1"/>
  <c r="AP44" i="1"/>
  <c r="AN44" i="1"/>
  <c r="AJ44" i="1"/>
  <c r="AA44" i="1"/>
  <c r="Z44" i="1"/>
  <c r="W44" i="1"/>
  <c r="V44" i="1"/>
  <c r="S44" i="1"/>
  <c r="R44" i="1"/>
  <c r="L44" i="1"/>
  <c r="C44" i="1"/>
  <c r="B44" i="1"/>
  <c r="AV43" i="1"/>
  <c r="AR43" i="1"/>
  <c r="AN43" i="1"/>
  <c r="AJ43" i="1"/>
  <c r="AB43" i="1"/>
  <c r="X43" i="1"/>
  <c r="T43" i="1"/>
  <c r="L43" i="1"/>
  <c r="D43" i="1"/>
  <c r="AV42" i="1"/>
  <c r="AR42" i="1"/>
  <c r="AN42" i="1"/>
  <c r="AJ42" i="1"/>
  <c r="AB42" i="1"/>
  <c r="X42" i="1"/>
  <c r="T42" i="1"/>
  <c r="L42" i="1"/>
  <c r="G42" i="1"/>
  <c r="G67" i="1" s="1"/>
  <c r="F42" i="1"/>
  <c r="D42" i="1"/>
  <c r="AY41" i="1"/>
  <c r="AX41" i="1"/>
  <c r="AV41" i="1"/>
  <c r="AR41" i="1"/>
  <c r="AN41" i="1"/>
  <c r="AJ41" i="1"/>
  <c r="AB41" i="1"/>
  <c r="X41" i="1"/>
  <c r="T41" i="1"/>
  <c r="L41" i="1"/>
  <c r="G41" i="1"/>
  <c r="F41" i="1"/>
  <c r="D41" i="1"/>
  <c r="AY40" i="1"/>
  <c r="AX40" i="1"/>
  <c r="AV40" i="1"/>
  <c r="AR40" i="1"/>
  <c r="AN40" i="1"/>
  <c r="AJ40" i="1"/>
  <c r="AB40" i="1"/>
  <c r="X40" i="1"/>
  <c r="T40" i="1"/>
  <c r="L40" i="1"/>
  <c r="G40" i="1"/>
  <c r="F40" i="1"/>
  <c r="F67" i="1" s="1"/>
  <c r="D40" i="1"/>
  <c r="AY39" i="1"/>
  <c r="AX39" i="1"/>
  <c r="AV39" i="1"/>
  <c r="AR39" i="1"/>
  <c r="AN39" i="1"/>
  <c r="AJ39" i="1"/>
  <c r="AE39" i="1"/>
  <c r="AD39" i="1"/>
  <c r="AB39" i="1"/>
  <c r="X39" i="1"/>
  <c r="T39" i="1"/>
  <c r="O39" i="1"/>
  <c r="N39" i="1"/>
  <c r="L39" i="1"/>
  <c r="G39" i="1"/>
  <c r="G66" i="1" s="1"/>
  <c r="F39" i="1"/>
  <c r="D39" i="1"/>
  <c r="AY38" i="1"/>
  <c r="AX38" i="1"/>
  <c r="AV38" i="1"/>
  <c r="AR38" i="1"/>
  <c r="AN38" i="1"/>
  <c r="AJ38" i="1"/>
  <c r="AE38" i="1"/>
  <c r="AD38" i="1"/>
  <c r="AB38" i="1"/>
  <c r="X38" i="1"/>
  <c r="T38" i="1"/>
  <c r="O38" i="1"/>
  <c r="N38" i="1"/>
  <c r="L38" i="1"/>
  <c r="H38" i="1"/>
  <c r="D38" i="1"/>
  <c r="AZ37" i="1"/>
  <c r="AV37" i="1"/>
  <c r="AR37" i="1"/>
  <c r="AN37" i="1"/>
  <c r="AJ37" i="1"/>
  <c r="AE37" i="1"/>
  <c r="AD37" i="1"/>
  <c r="AB37" i="1"/>
  <c r="X37" i="1"/>
  <c r="T37" i="1"/>
  <c r="O37" i="1"/>
  <c r="N37" i="1"/>
  <c r="L37" i="1"/>
  <c r="H37" i="1"/>
  <c r="D37" i="1"/>
  <c r="AZ36" i="1"/>
  <c r="AV36" i="1"/>
  <c r="AR36" i="1"/>
  <c r="AN36" i="1"/>
  <c r="AJ36" i="1"/>
  <c r="AE36" i="1"/>
  <c r="AD36" i="1"/>
  <c r="AB36" i="1"/>
  <c r="X36" i="1"/>
  <c r="T36" i="1"/>
  <c r="O36" i="1"/>
  <c r="N36" i="1"/>
  <c r="L36" i="1"/>
  <c r="H36" i="1"/>
  <c r="D36" i="1"/>
  <c r="AZ35" i="1"/>
  <c r="AV35" i="1"/>
  <c r="AR35" i="1"/>
  <c r="AN35" i="1"/>
  <c r="AJ35" i="1"/>
  <c r="AF35" i="1"/>
  <c r="AB35" i="1"/>
  <c r="X35" i="1"/>
  <c r="T35" i="1"/>
  <c r="P35" i="1"/>
  <c r="L35" i="1"/>
  <c r="H35" i="1"/>
  <c r="D35" i="1"/>
  <c r="AZ34" i="1"/>
  <c r="AV34" i="1"/>
  <c r="AR34" i="1"/>
  <c r="AN34" i="1"/>
  <c r="AJ34" i="1"/>
  <c r="AF34" i="1"/>
  <c r="AB34" i="1"/>
  <c r="X34" i="1"/>
  <c r="T34" i="1"/>
  <c r="P34" i="1"/>
  <c r="L34" i="1"/>
  <c r="H34" i="1"/>
  <c r="D34" i="1"/>
  <c r="AZ33" i="1"/>
  <c r="AV33" i="1"/>
  <c r="AR33" i="1"/>
  <c r="AN33" i="1"/>
  <c r="AJ33" i="1"/>
  <c r="AF33" i="1"/>
  <c r="AB33" i="1"/>
  <c r="X33" i="1"/>
  <c r="T33" i="1"/>
  <c r="P33" i="1"/>
  <c r="L33" i="1"/>
  <c r="H33" i="1"/>
  <c r="D33" i="1"/>
  <c r="D46" i="1" s="1"/>
  <c r="AZ32" i="1"/>
  <c r="AV32" i="1"/>
  <c r="AR32" i="1"/>
  <c r="AN32" i="1"/>
  <c r="AJ32" i="1"/>
  <c r="AF32" i="1"/>
  <c r="AB32" i="1"/>
  <c r="X32" i="1"/>
  <c r="T32" i="1"/>
  <c r="P32" i="1"/>
  <c r="L32" i="1"/>
  <c r="H32" i="1"/>
  <c r="D32" i="1"/>
  <c r="AZ31" i="1"/>
  <c r="AV31" i="1"/>
  <c r="AR31" i="1"/>
  <c r="AN31" i="1"/>
  <c r="AJ31" i="1"/>
  <c r="AF31" i="1"/>
  <c r="AB31" i="1"/>
  <c r="X31" i="1"/>
  <c r="T31" i="1"/>
  <c r="P31" i="1"/>
  <c r="L31" i="1"/>
  <c r="H31" i="1"/>
  <c r="D31" i="1"/>
  <c r="AZ30" i="1"/>
  <c r="AV30" i="1"/>
  <c r="AR30" i="1"/>
  <c r="AN30" i="1"/>
  <c r="AJ30" i="1"/>
  <c r="AF30" i="1"/>
  <c r="AB30" i="1"/>
  <c r="X30" i="1"/>
  <c r="T30" i="1"/>
  <c r="P30" i="1"/>
  <c r="L30" i="1"/>
  <c r="H30" i="1"/>
  <c r="D30" i="1"/>
  <c r="AZ29" i="1"/>
  <c r="AV29" i="1"/>
  <c r="AR29" i="1"/>
  <c r="AN29" i="1"/>
  <c r="AJ29" i="1"/>
  <c r="AF29" i="1"/>
  <c r="AB29" i="1"/>
  <c r="X29" i="1"/>
  <c r="T29" i="1"/>
  <c r="T44" i="1" s="1"/>
  <c r="P29" i="1"/>
  <c r="L29" i="1"/>
  <c r="H29" i="1"/>
  <c r="D29" i="1"/>
  <c r="AZ28" i="1"/>
  <c r="AV28" i="1"/>
  <c r="AR28" i="1"/>
  <c r="AN28" i="1"/>
  <c r="AJ28" i="1"/>
  <c r="AF28" i="1"/>
  <c r="AB28" i="1"/>
  <c r="X28" i="1"/>
  <c r="T28" i="1"/>
  <c r="P28" i="1"/>
  <c r="L28" i="1"/>
  <c r="H28" i="1"/>
  <c r="D28" i="1"/>
  <c r="AZ27" i="1"/>
  <c r="AV27" i="1"/>
  <c r="AR27" i="1"/>
  <c r="AN27" i="1"/>
  <c r="AJ27" i="1"/>
  <c r="AF27" i="1"/>
  <c r="AB27" i="1"/>
  <c r="X27" i="1"/>
  <c r="T27" i="1"/>
  <c r="P27" i="1"/>
  <c r="L27" i="1"/>
  <c r="H27" i="1"/>
  <c r="D27" i="1"/>
  <c r="AZ26" i="1"/>
  <c r="AV26" i="1"/>
  <c r="AR26" i="1"/>
  <c r="AN26" i="1"/>
  <c r="AJ26" i="1"/>
  <c r="AF26" i="1"/>
  <c r="AB26" i="1"/>
  <c r="X26" i="1"/>
  <c r="T26" i="1"/>
  <c r="P26" i="1"/>
  <c r="L26" i="1"/>
  <c r="H26" i="1"/>
  <c r="D26" i="1"/>
  <c r="BK25" i="1"/>
  <c r="BJ25" i="1"/>
  <c r="AZ25" i="1"/>
  <c r="AV25" i="1"/>
  <c r="AR25" i="1"/>
  <c r="AN25" i="1"/>
  <c r="AJ25" i="1"/>
  <c r="AF25" i="1"/>
  <c r="AB25" i="1"/>
  <c r="X25" i="1"/>
  <c r="T25" i="1"/>
  <c r="P25" i="1"/>
  <c r="L25" i="1"/>
  <c r="H25" i="1"/>
  <c r="D25" i="1"/>
  <c r="BP24" i="1"/>
  <c r="BO24" i="1"/>
  <c r="BN24" i="1"/>
  <c r="BK24" i="1"/>
  <c r="C353" i="2" s="1"/>
  <c r="BJ24" i="1"/>
  <c r="B353" i="2" s="1"/>
  <c r="BG24" i="1"/>
  <c r="BF24" i="1"/>
  <c r="AZ24" i="1"/>
  <c r="AV24" i="1"/>
  <c r="AR24" i="1"/>
  <c r="AN24" i="1"/>
  <c r="AJ24" i="1"/>
  <c r="AF24" i="1"/>
  <c r="AB24" i="1"/>
  <c r="X24" i="1"/>
  <c r="T24" i="1"/>
  <c r="P24" i="1"/>
  <c r="L24" i="1"/>
  <c r="H24" i="1"/>
  <c r="D24" i="1"/>
  <c r="BO23" i="1"/>
  <c r="C354" i="2" s="1"/>
  <c r="BN23" i="1"/>
  <c r="B354" i="2" s="1"/>
  <c r="BK23" i="1"/>
  <c r="BJ23" i="1"/>
  <c r="BG23" i="1"/>
  <c r="BF23" i="1"/>
  <c r="AZ23" i="1"/>
  <c r="AV23" i="1"/>
  <c r="AR23" i="1"/>
  <c r="AN23" i="1"/>
  <c r="AJ23" i="1"/>
  <c r="AF23" i="1"/>
  <c r="AF38" i="1" s="1"/>
  <c r="AB23" i="1"/>
  <c r="X23" i="1"/>
  <c r="T23" i="1"/>
  <c r="P23" i="1"/>
  <c r="L23" i="1"/>
  <c r="H23" i="1"/>
  <c r="D23" i="1"/>
  <c r="BO22" i="1"/>
  <c r="BN22" i="1"/>
  <c r="BK22" i="1"/>
  <c r="BJ22" i="1"/>
  <c r="BG22" i="1"/>
  <c r="BF22" i="1"/>
  <c r="AZ22" i="1"/>
  <c r="AV22" i="1"/>
  <c r="AR22" i="1"/>
  <c r="AN22" i="1"/>
  <c r="AJ22" i="1"/>
  <c r="AF22" i="1"/>
  <c r="AB22" i="1"/>
  <c r="X22" i="1"/>
  <c r="T22" i="1"/>
  <c r="P22" i="1"/>
  <c r="L22" i="1"/>
  <c r="H22" i="1"/>
  <c r="D22" i="1"/>
  <c r="BO21" i="1"/>
  <c r="BN21" i="1"/>
  <c r="BL21" i="1"/>
  <c r="BG21" i="1"/>
  <c r="BF21" i="1"/>
  <c r="AZ21" i="1"/>
  <c r="AV21" i="1"/>
  <c r="AR21" i="1"/>
  <c r="AN21" i="1"/>
  <c r="AJ21" i="1"/>
  <c r="AF21" i="1"/>
  <c r="AB21" i="1"/>
  <c r="X21" i="1"/>
  <c r="T21" i="1"/>
  <c r="P21" i="1"/>
  <c r="L21" i="1"/>
  <c r="H21" i="1"/>
  <c r="D21" i="1"/>
  <c r="BP20" i="1"/>
  <c r="BL20" i="1"/>
  <c r="BH20" i="1"/>
  <c r="AZ20" i="1"/>
  <c r="AV20" i="1"/>
  <c r="AR20" i="1"/>
  <c r="AN20" i="1"/>
  <c r="AJ20" i="1"/>
  <c r="AF20" i="1"/>
  <c r="AB20" i="1"/>
  <c r="X20" i="1"/>
  <c r="T20" i="1"/>
  <c r="P20" i="1"/>
  <c r="L20" i="1"/>
  <c r="H20" i="1"/>
  <c r="D20" i="1"/>
  <c r="BP19" i="1"/>
  <c r="BL19" i="1"/>
  <c r="BH19" i="1"/>
  <c r="AZ19" i="1"/>
  <c r="AV19" i="1"/>
  <c r="AR19" i="1"/>
  <c r="AN19" i="1"/>
  <c r="AJ19" i="1"/>
  <c r="AF19" i="1"/>
  <c r="AB19" i="1"/>
  <c r="X19" i="1"/>
  <c r="T19" i="1"/>
  <c r="P19" i="1"/>
  <c r="L19" i="1"/>
  <c r="H19" i="1"/>
  <c r="D19" i="1"/>
  <c r="BP18" i="1"/>
  <c r="BL18" i="1"/>
  <c r="BH18" i="1"/>
  <c r="AZ18" i="1"/>
  <c r="AV18" i="1"/>
  <c r="AR18" i="1"/>
  <c r="AN18" i="1"/>
  <c r="AJ18" i="1"/>
  <c r="AF18" i="1"/>
  <c r="AB18" i="1"/>
  <c r="X18" i="1"/>
  <c r="T18" i="1"/>
  <c r="P18" i="1"/>
  <c r="L18" i="1"/>
  <c r="H18" i="1"/>
  <c r="D18" i="1"/>
  <c r="BP17" i="1"/>
  <c r="BL17" i="1"/>
  <c r="BH17" i="1"/>
  <c r="AZ17" i="1"/>
  <c r="AV17" i="1"/>
  <c r="AR17" i="1"/>
  <c r="AN17" i="1"/>
  <c r="AJ17" i="1"/>
  <c r="AF17" i="1"/>
  <c r="AB17" i="1"/>
  <c r="X17" i="1"/>
  <c r="T17" i="1"/>
  <c r="P17" i="1"/>
  <c r="L17" i="1"/>
  <c r="H17" i="1"/>
  <c r="D17" i="1"/>
  <c r="BP16" i="1"/>
  <c r="BL16" i="1"/>
  <c r="BH16" i="1"/>
  <c r="AZ16" i="1"/>
  <c r="AV16" i="1"/>
  <c r="AR16" i="1"/>
  <c r="AN16" i="1"/>
  <c r="AJ16" i="1"/>
  <c r="AF16" i="1"/>
  <c r="AB16" i="1"/>
  <c r="X16" i="1"/>
  <c r="T16" i="1"/>
  <c r="P16" i="1"/>
  <c r="L16" i="1"/>
  <c r="H16" i="1"/>
  <c r="D16" i="1"/>
  <c r="BP15" i="1"/>
  <c r="BL15" i="1"/>
  <c r="BH15" i="1"/>
  <c r="AZ15" i="1"/>
  <c r="AV15" i="1"/>
  <c r="AR15" i="1"/>
  <c r="AN15" i="1"/>
  <c r="AJ15" i="1"/>
  <c r="AF15" i="1"/>
  <c r="AB15" i="1"/>
  <c r="X15" i="1"/>
  <c r="T15" i="1"/>
  <c r="P15" i="1"/>
  <c r="L15" i="1"/>
  <c r="H15" i="1"/>
  <c r="D15" i="1"/>
  <c r="BP14" i="1"/>
  <c r="BL14" i="1"/>
  <c r="BH14" i="1"/>
  <c r="AZ14" i="1"/>
  <c r="AV14" i="1"/>
  <c r="AR14" i="1"/>
  <c r="AN14" i="1"/>
  <c r="AJ14" i="1"/>
  <c r="AF14" i="1"/>
  <c r="AB14" i="1"/>
  <c r="X14" i="1"/>
  <c r="T14" i="1"/>
  <c r="P14" i="1"/>
  <c r="L14" i="1"/>
  <c r="H14" i="1"/>
  <c r="D14" i="1"/>
  <c r="BP13" i="1"/>
  <c r="BL13" i="1"/>
  <c r="BH13" i="1"/>
  <c r="AZ13" i="1"/>
  <c r="AV13" i="1"/>
  <c r="AR13" i="1"/>
  <c r="AN13" i="1"/>
  <c r="AJ13" i="1"/>
  <c r="AF13" i="1"/>
  <c r="AB13" i="1"/>
  <c r="X13" i="1"/>
  <c r="T13" i="1"/>
  <c r="P13" i="1"/>
  <c r="L13" i="1"/>
  <c r="H13" i="1"/>
  <c r="D13" i="1"/>
  <c r="BP12" i="1"/>
  <c r="BL12" i="1"/>
  <c r="BH12" i="1"/>
  <c r="AZ12" i="1"/>
  <c r="AV12" i="1"/>
  <c r="AR12" i="1"/>
  <c r="AN12" i="1"/>
  <c r="AJ12" i="1"/>
  <c r="AF12" i="1"/>
  <c r="AB12" i="1"/>
  <c r="X12" i="1"/>
  <c r="T12" i="1"/>
  <c r="P12" i="1"/>
  <c r="L12" i="1"/>
  <c r="H12" i="1"/>
  <c r="D12" i="1"/>
  <c r="BP11" i="1"/>
  <c r="BL11" i="1"/>
  <c r="BH11" i="1"/>
  <c r="AZ11" i="1"/>
  <c r="AV11" i="1"/>
  <c r="AR11" i="1"/>
  <c r="AN11" i="1"/>
  <c r="AJ11" i="1"/>
  <c r="AF11" i="1"/>
  <c r="AB11" i="1"/>
  <c r="X11" i="1"/>
  <c r="T11" i="1"/>
  <c r="P11" i="1"/>
  <c r="L11" i="1"/>
  <c r="H11" i="1"/>
  <c r="D11" i="1"/>
  <c r="BP10" i="1"/>
  <c r="BL10" i="1"/>
  <c r="BH10" i="1"/>
  <c r="AZ10" i="1"/>
  <c r="AV10" i="1"/>
  <c r="AR10" i="1"/>
  <c r="AN10" i="1"/>
  <c r="AJ10" i="1"/>
  <c r="AF10" i="1"/>
  <c r="AB10" i="1"/>
  <c r="X10" i="1"/>
  <c r="T10" i="1"/>
  <c r="P10" i="1"/>
  <c r="L10" i="1"/>
  <c r="H10" i="1"/>
  <c r="D10" i="1"/>
  <c r="BP9" i="1"/>
  <c r="BL9" i="1"/>
  <c r="BH9" i="1"/>
  <c r="AZ9" i="1"/>
  <c r="AV9" i="1"/>
  <c r="AR9" i="1"/>
  <c r="AN9" i="1"/>
  <c r="AJ9" i="1"/>
  <c r="AF9" i="1"/>
  <c r="AB9" i="1"/>
  <c r="X9" i="1"/>
  <c r="T9" i="1"/>
  <c r="P9" i="1"/>
  <c r="L9" i="1"/>
  <c r="H9" i="1"/>
  <c r="D9" i="1"/>
  <c r="BP8" i="1"/>
  <c r="BL8" i="1"/>
  <c r="BH8" i="1"/>
  <c r="AZ8" i="1"/>
  <c r="AV8" i="1"/>
  <c r="AR8" i="1"/>
  <c r="AN8" i="1"/>
  <c r="AJ8" i="1"/>
  <c r="AF8" i="1"/>
  <c r="AB8" i="1"/>
  <c r="X8" i="1"/>
  <c r="T8" i="1"/>
  <c r="P8" i="1"/>
  <c r="L8" i="1"/>
  <c r="H8" i="1"/>
  <c r="D8" i="1"/>
  <c r="BP7" i="1"/>
  <c r="BL7" i="1"/>
  <c r="BH7" i="1"/>
  <c r="AZ7" i="1"/>
  <c r="AV7" i="1"/>
  <c r="AR7" i="1"/>
  <c r="AN7" i="1"/>
  <c r="AJ7" i="1"/>
  <c r="AF7" i="1"/>
  <c r="AB7" i="1"/>
  <c r="X7" i="1"/>
  <c r="T7" i="1"/>
  <c r="P7" i="1"/>
  <c r="L7" i="1"/>
  <c r="H7" i="1"/>
  <c r="D7" i="1"/>
  <c r="BP6" i="1"/>
  <c r="BP23" i="1" s="1"/>
  <c r="BL6" i="1"/>
  <c r="BL22" i="1" s="1"/>
  <c r="BH6" i="1"/>
  <c r="BH24" i="1" s="1"/>
  <c r="AZ6" i="1"/>
  <c r="AV6" i="1"/>
  <c r="AR6" i="1"/>
  <c r="AN6" i="1"/>
  <c r="AJ6" i="1"/>
  <c r="AF6" i="1"/>
  <c r="AB6" i="1"/>
  <c r="X6" i="1"/>
  <c r="T6" i="1"/>
  <c r="T46" i="1" s="1"/>
  <c r="P6" i="1"/>
  <c r="P39" i="1" s="1"/>
  <c r="L6" i="1"/>
  <c r="H6" i="1"/>
  <c r="H42" i="1" s="1"/>
  <c r="D6" i="1"/>
  <c r="BP5" i="1"/>
  <c r="BL5" i="1"/>
  <c r="BH5" i="1"/>
  <c r="AZ5" i="1"/>
  <c r="AV5" i="1"/>
  <c r="AR5" i="1"/>
  <c r="AN5" i="1"/>
  <c r="AJ5" i="1"/>
  <c r="AJ54" i="1" s="1"/>
  <c r="AF5" i="1"/>
  <c r="AF36" i="1" s="1"/>
  <c r="AB5" i="1"/>
  <c r="AB44" i="1" s="1"/>
  <c r="X5" i="1"/>
  <c r="X44" i="1" s="1"/>
  <c r="T5" i="1"/>
  <c r="P5" i="1"/>
  <c r="L5" i="1"/>
  <c r="H5" i="1"/>
  <c r="D5" i="1"/>
  <c r="BP4" i="1"/>
  <c r="BP21" i="1" s="1"/>
  <c r="BL4" i="1"/>
  <c r="BL24" i="1" s="1"/>
  <c r="BH4" i="1"/>
  <c r="AZ4" i="1"/>
  <c r="AZ40" i="1" s="1"/>
  <c r="AV4" i="1"/>
  <c r="AV54" i="1" s="1"/>
  <c r="AR4" i="1"/>
  <c r="AR45" i="1" s="1"/>
  <c r="AN4" i="1"/>
  <c r="AN54" i="1" s="1"/>
  <c r="AJ4" i="1"/>
  <c r="AJ57" i="1" s="1"/>
  <c r="AF4" i="1"/>
  <c r="AF39" i="1" s="1"/>
  <c r="AB4" i="1"/>
  <c r="X4" i="1"/>
  <c r="X46" i="1" s="1"/>
  <c r="T4" i="1"/>
  <c r="T45" i="1" s="1"/>
  <c r="P4" i="1"/>
  <c r="P36" i="1" s="1"/>
  <c r="L4" i="1"/>
  <c r="L67" i="1" s="1"/>
  <c r="H4" i="1"/>
  <c r="D4" i="1"/>
  <c r="D47" i="1" s="1"/>
  <c r="D353" i="2" l="1"/>
  <c r="D352" i="2"/>
  <c r="D354" i="2"/>
  <c r="H67" i="1"/>
  <c r="D45" i="1"/>
  <c r="G65" i="1"/>
  <c r="BH23" i="1"/>
  <c r="H40" i="1"/>
  <c r="H65" i="1" s="1"/>
  <c r="BH22" i="1"/>
  <c r="AZ41" i="1"/>
  <c r="D44" i="1"/>
  <c r="AB46" i="1"/>
  <c r="AR47" i="1"/>
  <c r="F64" i="1"/>
  <c r="F66" i="1"/>
  <c r="BL23" i="1"/>
  <c r="H39" i="1"/>
  <c r="H41" i="1"/>
  <c r="T47" i="1"/>
  <c r="AJ56" i="1"/>
  <c r="G64" i="1"/>
  <c r="H66" i="1"/>
  <c r="AN57" i="1"/>
  <c r="P37" i="1"/>
  <c r="AR44" i="1"/>
  <c r="AJ55" i="1"/>
  <c r="AN56" i="1"/>
  <c r="L66" i="1"/>
  <c r="AB45" i="1"/>
  <c r="AR46" i="1"/>
  <c r="AV57" i="1"/>
  <c r="L64" i="1"/>
  <c r="BP22" i="1"/>
  <c r="BL25" i="1"/>
  <c r="AZ39" i="1"/>
  <c r="AN55" i="1"/>
  <c r="F65" i="1"/>
  <c r="H64" i="1"/>
  <c r="X45" i="1"/>
  <c r="BH21" i="1"/>
  <c r="X47" i="1"/>
  <c r="AB47" i="1"/>
  <c r="AV56" i="1"/>
  <c r="P38" i="1"/>
  <c r="AF37" i="1"/>
  <c r="AZ38" i="1"/>
  <c r="AV55" i="1"/>
  <c r="L65" i="1"/>
</calcChain>
</file>

<file path=xl/sharedStrings.xml><?xml version="1.0" encoding="utf-8"?>
<sst xmlns="http://schemas.openxmlformats.org/spreadsheetml/2006/main" count="2297" uniqueCount="416">
  <si>
    <t>Measurements in nanometer</t>
  </si>
  <si>
    <t>Species</t>
  </si>
  <si>
    <t>Length</t>
  </si>
  <si>
    <t>Diameter</t>
  </si>
  <si>
    <t>Aspect ratio</t>
  </si>
  <si>
    <t>Length Coeff of Variance</t>
  </si>
  <si>
    <t>Form</t>
  </si>
  <si>
    <t>Geometry</t>
  </si>
  <si>
    <t>Colour</t>
  </si>
  <si>
    <t>Sample Info</t>
  </si>
  <si>
    <t>Data source</t>
  </si>
  <si>
    <t>Rhea_americana_c</t>
  </si>
  <si>
    <t>solid</t>
  </si>
  <si>
    <t>round</t>
  </si>
  <si>
    <t>Black</t>
  </si>
  <si>
    <t>Modern Bird/Extant</t>
  </si>
  <si>
    <t>Li et al. 2012</t>
  </si>
  <si>
    <t>Scolopax_minor_b</t>
  </si>
  <si>
    <t>Measurements in Micron</t>
  </si>
  <si>
    <t>Danekrae 200</t>
  </si>
  <si>
    <t>Eocoracias</t>
  </si>
  <si>
    <t>Messel Irid feather</t>
  </si>
  <si>
    <t>Synthliboramphus_antiquus_a</t>
  </si>
  <si>
    <t>Mors feather</t>
  </si>
  <si>
    <t>Eocypselus</t>
  </si>
  <si>
    <t>Crato</t>
  </si>
  <si>
    <t>Anchiornis sample 1</t>
  </si>
  <si>
    <t>Anchiornis sample 2</t>
  </si>
  <si>
    <t>Microraptor</t>
  </si>
  <si>
    <t>Hassiavis</t>
  </si>
  <si>
    <t>Messelirrisor</t>
  </si>
  <si>
    <t>Unknown (with head crest)</t>
  </si>
  <si>
    <t>Icterus_galbula</t>
  </si>
  <si>
    <t>Fur Tail</t>
  </si>
  <si>
    <t>Confuciusornis (Elongate)</t>
  </si>
  <si>
    <t>Confuciusornis (Oblong)</t>
  </si>
  <si>
    <t>Sinornithosaurus (Elongate)</t>
  </si>
  <si>
    <t>Sinornithosaurus (Oblong)</t>
  </si>
  <si>
    <t>Tupandactylus Crest Skin</t>
  </si>
  <si>
    <t>Megaceryle_alcyon_a</t>
  </si>
  <si>
    <t>No.</t>
  </si>
  <si>
    <t xml:space="preserve">Long Axis </t>
  </si>
  <si>
    <t>Short Axis</t>
  </si>
  <si>
    <t>Aspect Ratio</t>
  </si>
  <si>
    <t>Long Axis</t>
  </si>
  <si>
    <t>Francolinus_francolinus</t>
  </si>
  <si>
    <t>Tinamus_osgoodi_a</t>
  </si>
  <si>
    <t>Pica_hudsonia</t>
  </si>
  <si>
    <t>Coracina_novaehollandiae_a</t>
  </si>
  <si>
    <t>Ramphastos_ambiguus</t>
  </si>
  <si>
    <t>Alectoris_chukar_a</t>
  </si>
  <si>
    <t>Chordeiles_minor</t>
  </si>
  <si>
    <t>Priotelus_temnurus_c</t>
  </si>
  <si>
    <t xml:space="preserve"> </t>
  </si>
  <si>
    <t>Pterocles_bicinctus_a</t>
  </si>
  <si>
    <t>Phalacrocorax_auritus_a</t>
  </si>
  <si>
    <t>Strix_nebulosa_a</t>
  </si>
  <si>
    <t>Fregata_magnificens</t>
  </si>
  <si>
    <t>Megapodius_reinwardt_a</t>
  </si>
  <si>
    <t>Struthio_camelus</t>
  </si>
  <si>
    <t>Probosciger_aterrimus</t>
  </si>
  <si>
    <t>Agelaius_phoeniceus</t>
  </si>
  <si>
    <t>Columba_livia_a</t>
  </si>
  <si>
    <t>Porzana_carolina_a</t>
  </si>
  <si>
    <t>Ciconia_ciconia</t>
  </si>
  <si>
    <t>Turnix_tanki_a</t>
  </si>
  <si>
    <t>Cacicus_cela</t>
  </si>
  <si>
    <t>Taeniopygia_guttata_a</t>
  </si>
  <si>
    <t>Turdus_migratorius_b</t>
  </si>
  <si>
    <t>Brown</t>
  </si>
  <si>
    <t>Spizelloides_arborea</t>
  </si>
  <si>
    <t>Alectura_lathami</t>
  </si>
  <si>
    <t>Tinamus_osgoodi_b</t>
  </si>
  <si>
    <t>Chroicocephalus_philadelphia_a</t>
  </si>
  <si>
    <t>Alectoris_chukar_b</t>
  </si>
  <si>
    <t>Phalacrocorax_auritus_b</t>
  </si>
  <si>
    <t>Sialia_sialis</t>
  </si>
  <si>
    <t>Dendrocygna_bicolor</t>
  </si>
  <si>
    <t>Strix_nebulosa_b</t>
  </si>
  <si>
    <t>Tinamus_major</t>
  </si>
  <si>
    <t>Opisthocomus_hoazin_a</t>
  </si>
  <si>
    <t>Coturnix_japonica</t>
  </si>
  <si>
    <t>Clangula_hyemalis_a</t>
  </si>
  <si>
    <t>Harpactes_fasciatus</t>
  </si>
  <si>
    <t>Anas_platyrhynchos_a</t>
  </si>
  <si>
    <t>Megapodius_reinwardt_b</t>
  </si>
  <si>
    <t>Buteo_jamaicensis</t>
  </si>
  <si>
    <t>Columba_livia_b</t>
  </si>
  <si>
    <t>Colius_striatus</t>
  </si>
  <si>
    <t>Baeolophus_bicolor_a</t>
  </si>
  <si>
    <t>Antrostomus_vociferus_b</t>
  </si>
  <si>
    <t>Sitta_carolinensis_a</t>
  </si>
  <si>
    <t>Coccyzus_americanus_a</t>
  </si>
  <si>
    <t>Turnix_tanki_b</t>
  </si>
  <si>
    <t>Taeniopygia_guttata_b</t>
  </si>
  <si>
    <t>Taeniopygia_guttata_c</t>
  </si>
  <si>
    <t>Psittacus_erithacus_a</t>
  </si>
  <si>
    <t>Grey</t>
  </si>
  <si>
    <t>Psittacus_erithacus_b</t>
  </si>
  <si>
    <t>Falco_sparverius_c</t>
  </si>
  <si>
    <t>Synthliboramphus_antiquus_b</t>
  </si>
  <si>
    <t>Chlidonias_niger_b</t>
  </si>
  <si>
    <t>Coracina_novaehollandiae_b</t>
  </si>
  <si>
    <t>Callipepla_californica_b</t>
  </si>
  <si>
    <t>Alectoris_chukar_c</t>
  </si>
  <si>
    <t>Junco_hyemalis</t>
  </si>
  <si>
    <t>Ardea_herodias</t>
  </si>
  <si>
    <t>Dumetella_carolinensis</t>
  </si>
  <si>
    <t>Ardea_cinerea_b</t>
  </si>
  <si>
    <t>Podiceps_auritus</t>
  </si>
  <si>
    <t>Passer_domesticus</t>
  </si>
  <si>
    <t>Lanius_ludovicianus</t>
  </si>
  <si>
    <t>Clangula_hyemalis_b</t>
  </si>
  <si>
    <t>Anas_platyrhynchos_b</t>
  </si>
  <si>
    <t>Colaptes_auratus</t>
  </si>
  <si>
    <t>Podilymbus_podiceps</t>
  </si>
  <si>
    <t>Pinicola_enucleator</t>
  </si>
  <si>
    <t>Alca_torda</t>
  </si>
  <si>
    <t>Antigone_canadensis</t>
  </si>
  <si>
    <t>Porzana_carolina_b</t>
  </si>
  <si>
    <t>Egretta_tricolor</t>
  </si>
  <si>
    <t>Baeolophus_bicolor_b</t>
  </si>
  <si>
    <t>Diomedea_exulans_b</t>
  </si>
  <si>
    <t>Coccyzus_americanus_b</t>
  </si>
  <si>
    <t>Melanerpes_formicivorus</t>
  </si>
  <si>
    <t>Iridescent</t>
  </si>
  <si>
    <t>Fulica_americana_a</t>
  </si>
  <si>
    <t>Tetrao_tetrix_c</t>
  </si>
  <si>
    <t>Quiscalus_quiscula_a</t>
  </si>
  <si>
    <t>Quiscalus_quiscula_b</t>
  </si>
  <si>
    <t>Corvus_corax_b</t>
  </si>
  <si>
    <t>Anas_crecca</t>
  </si>
  <si>
    <t>Rollulus_rouloul_a</t>
  </si>
  <si>
    <t>Rollulus_rouloul_b</t>
  </si>
  <si>
    <t>Priotelus_temnurus_b</t>
  </si>
  <si>
    <t>Chrysococcyx_caprius</t>
  </si>
  <si>
    <t>Phalacrocorax_auritus</t>
  </si>
  <si>
    <t>Lophorina_intercedens</t>
  </si>
  <si>
    <t>Ducula_concinna</t>
  </si>
  <si>
    <t>Pica_pica_b</t>
  </si>
  <si>
    <t>hollow</t>
  </si>
  <si>
    <t>Sturnus_vulgaris_c</t>
  </si>
  <si>
    <t>Corvus_ossifragus</t>
  </si>
  <si>
    <t>Plegadis_falcinellus</t>
  </si>
  <si>
    <t>Quiscalus_mexicanus</t>
  </si>
  <si>
    <t>Astrapia_rothschildi_b</t>
  </si>
  <si>
    <t>Tauraco_corythaix</t>
  </si>
  <si>
    <t>Grallina_cyanoleuca</t>
  </si>
  <si>
    <t>Anas_platyrhynchos_c</t>
  </si>
  <si>
    <t>Caloenas_nicobarica_c</t>
  </si>
  <si>
    <t>Pavo_cristatus_c</t>
  </si>
  <si>
    <t>Dives_warczewiczi</t>
  </si>
  <si>
    <t>Lophorina_superba</t>
  </si>
  <si>
    <t>Tachycineta_bicolor_b</t>
  </si>
  <si>
    <t>Afropavo_congenensis</t>
  </si>
  <si>
    <t>Norden et al. 2018</t>
  </si>
  <si>
    <t>Amazilia_lactea</t>
  </si>
  <si>
    <t>flat</t>
  </si>
  <si>
    <t>Anthreptes_collaris_ugandae_a</t>
  </si>
  <si>
    <t>Anthreptes_collaris_ugandae_b</t>
  </si>
  <si>
    <t>Apaloderma_narina_narina</t>
  </si>
  <si>
    <t>Apaloderma_vittatum_a</t>
  </si>
  <si>
    <t>Apaloderma_vittatum_b</t>
  </si>
  <si>
    <t>Apus_affinis_galilejensis</t>
  </si>
  <si>
    <t>Apus_apus_apus</t>
  </si>
  <si>
    <t>Astrapia_rothschildi</t>
  </si>
  <si>
    <t>Boissonneaua_matthewsii</t>
  </si>
  <si>
    <t>Caloenas_nicobarica_a</t>
  </si>
  <si>
    <t>Caloenas_nicobarica_b</t>
  </si>
  <si>
    <t>Cassidix_oryziuora</t>
  </si>
  <si>
    <t>Centropus_oteralbus</t>
  </si>
  <si>
    <t>Centropus_sinensis</t>
  </si>
  <si>
    <t>Centropus_violaceus</t>
  </si>
  <si>
    <t>Chaetura_caudacuta</t>
  </si>
  <si>
    <t>Chaetura_pelagica</t>
  </si>
  <si>
    <t>Chaetura_picina</t>
  </si>
  <si>
    <t>Chalcomitra_senegalensis_a</t>
  </si>
  <si>
    <t>Chalcomitra_senegalensis_c</t>
  </si>
  <si>
    <t>Chlorostilbon_gibsoni_melanorhynchus</t>
  </si>
  <si>
    <t>Chrysolampis_mosquitus_b</t>
  </si>
  <si>
    <t>Cinnyris_afra_afer_a</t>
  </si>
  <si>
    <t>Cinnyris_osea_decorsei_a</t>
  </si>
  <si>
    <t>Cinnyris_osea_decorsei_b</t>
  </si>
  <si>
    <t>Cinnyris_shelley_hofmanni_a</t>
  </si>
  <si>
    <t>Cinnyris_shelley_hofmanni_b</t>
  </si>
  <si>
    <t>Colibri_coruscans_coruscans</t>
  </si>
  <si>
    <t>Collocalia_esculenta</t>
  </si>
  <si>
    <t>Collocalia_innominata</t>
  </si>
  <si>
    <t>Corvus_corax_a</t>
  </si>
  <si>
    <t>Min</t>
  </si>
  <si>
    <t>Corvus_frugilegus</t>
  </si>
  <si>
    <t>Corvus_monedula_soemmeringii</t>
  </si>
  <si>
    <t>Crotophaga_major_a</t>
  </si>
  <si>
    <t>Crotophaga_major_b</t>
  </si>
  <si>
    <t>Cypsiurus_parvus_pallidior</t>
  </si>
  <si>
    <t>Max</t>
  </si>
  <si>
    <t>Delichon_urbica_urbica</t>
  </si>
  <si>
    <t>Ducula_aenea_palawanensis</t>
  </si>
  <si>
    <t>Ducula_pistrinaria_pistrinaria</t>
  </si>
  <si>
    <t>Eudynamys_scolopacea_scolopacea</t>
  </si>
  <si>
    <t>Euphagus_cyanocephalus</t>
  </si>
  <si>
    <t>Galbula_albirostris_chalcocephala</t>
  </si>
  <si>
    <t>Galbula_leucogastra_chalcothorax_a</t>
  </si>
  <si>
    <t>Galbula_leucogastra_chalcothorax_b</t>
  </si>
  <si>
    <t>Gallirex_porphyreolophus_a</t>
  </si>
  <si>
    <t>Gallirex_porphyreolophus_b</t>
  </si>
  <si>
    <t>Mean</t>
  </si>
  <si>
    <t>Gallus_gallus</t>
  </si>
  <si>
    <t>Gallus_lafayetti</t>
  </si>
  <si>
    <t>Gracula_religiosa</t>
  </si>
  <si>
    <t>Gymnorhina_tibicen_tibicen</t>
  </si>
  <si>
    <t>Hemiprocne_comata_nacamurai</t>
  </si>
  <si>
    <t>Hemiprocne_longipennis_coronata</t>
  </si>
  <si>
    <t>Hemiprocne_mystacea_mystacea</t>
  </si>
  <si>
    <t>Hirundapus_giganteus_indicus</t>
  </si>
  <si>
    <t>Hirundo_aethiopica</t>
  </si>
  <si>
    <t>Hirundo_smithii_bobrinskoii_a</t>
  </si>
  <si>
    <t>Hirundo_tahitica_subfusca</t>
  </si>
  <si>
    <t>Ibis_leucocephalus</t>
  </si>
  <si>
    <t>Iridoprocne_meyeni</t>
  </si>
  <si>
    <t>SD</t>
  </si>
  <si>
    <t>Jacamerops_aurea_penardi</t>
  </si>
  <si>
    <t>Lamprotornis_regius_magnificus_a</t>
  </si>
  <si>
    <t>Lamprotornis_regius_magnificus_b</t>
  </si>
  <si>
    <t>Lamprotornis_regius_magnificus_c</t>
  </si>
  <si>
    <t>Lamprotornis_splendidus_bailundensis_a</t>
  </si>
  <si>
    <t>Lamprotornis_splendidus_bailundensis_b</t>
  </si>
  <si>
    <t>Lophorina_minor</t>
  </si>
  <si>
    <t>Lophura_ignita</t>
  </si>
  <si>
    <t>Lophura_swinhoii_a</t>
  </si>
  <si>
    <t>Lophura_swinhoii_b</t>
  </si>
  <si>
    <t>Lybius_dubius</t>
  </si>
  <si>
    <t>Lyrurus_tetrix_a</t>
  </si>
  <si>
    <t>Lyrurus_tetrix_b</t>
  </si>
  <si>
    <t>Melanitta_fusca_fusca</t>
  </si>
  <si>
    <t>Musophaga_violacea_rossae</t>
  </si>
  <si>
    <t>Nectarinia_amethystina_kirkii_a</t>
  </si>
  <si>
    <t>Nectarinia_amethystina_kirkii_b</t>
  </si>
  <si>
    <t>Nectarinia_bifasciatus_microrhyncha</t>
  </si>
  <si>
    <t>Nectarinia_violacea_a</t>
  </si>
  <si>
    <t>Nectarinia_violacea_b</t>
  </si>
  <si>
    <t>Pavo_cristatus_a</t>
  </si>
  <si>
    <t>Pavo_cristatus_b</t>
  </si>
  <si>
    <t>Pavo_muticus</t>
  </si>
  <si>
    <t>Phaenicophaeus_curvirostris_singularis</t>
  </si>
  <si>
    <t>Phaenicophaeus_diardi_diardi</t>
  </si>
  <si>
    <t>Pharomachrus_mocinno_antisianus</t>
  </si>
  <si>
    <t>Pharomachrus_pavoninus_auriceps_a</t>
  </si>
  <si>
    <t>Pharomachrus_pavonius_auriceps_b</t>
  </si>
  <si>
    <t>Phasianus_colchicus_a</t>
  </si>
  <si>
    <t>Phasianus_colchicus_b</t>
  </si>
  <si>
    <t>Phasianus_versicolor_a</t>
  </si>
  <si>
    <t>Phasianus_versicolor_b</t>
  </si>
  <si>
    <t>Phonygammus_keraudreni</t>
  </si>
  <si>
    <t>Pica_pica_a</t>
  </si>
  <si>
    <t>Priotelus_temnurus_a</t>
  </si>
  <si>
    <t>Psalidoprocne_nitens_centralis</t>
  </si>
  <si>
    <t>Psilopogon_pyrolophus</t>
  </si>
  <si>
    <t>Psophia_crepitans_a</t>
  </si>
  <si>
    <t>Psophia_crepitans_b</t>
  </si>
  <si>
    <t>Pyrrhocorax_pyrrhocorax_himalayanus</t>
  </si>
  <si>
    <t>Spreo_superbus_a</t>
  </si>
  <si>
    <t>Spreo_superbus_b</t>
  </si>
  <si>
    <t>Streptoprocne_zonaris_albicincta</t>
  </si>
  <si>
    <t>Sturnus_vulgaris_a</t>
  </si>
  <si>
    <t>Sturnus_vulgaris_b</t>
  </si>
  <si>
    <t>Surniculus_lugubris_velutinus_a</t>
  </si>
  <si>
    <t>Surniculus_lugubris_velutinus_b</t>
  </si>
  <si>
    <t>Tachycineta_bicolor_a</t>
  </si>
  <si>
    <t>Tauraco_livingstonii</t>
  </si>
  <si>
    <t>Thalurania_furcata_eriphile</t>
  </si>
  <si>
    <t>Trogon_collaris_puella</t>
  </si>
  <si>
    <t>Trogon_melanurus_melanurus</t>
  </si>
  <si>
    <t>Trogon_mexicanus</t>
  </si>
  <si>
    <t>Trogon_personatus</t>
  </si>
  <si>
    <t>Trogon_rufus_chrysochloros</t>
  </si>
  <si>
    <t>Trogon_rufus_cupreicauda</t>
  </si>
  <si>
    <t>Trogon_strigilatus_strigilatus_a</t>
  </si>
  <si>
    <t>Trogon_strigilatus_strigilatus_b</t>
  </si>
  <si>
    <t>Trogon_surrucura_aurantius_spix_a</t>
  </si>
  <si>
    <t>Trogon_surrucura_aurantius_spix_b</t>
  </si>
  <si>
    <t>Trogon_surrucura_surrucura_a</t>
  </si>
  <si>
    <t>Trogon_surrucura_surrucura_b</t>
  </si>
  <si>
    <t>Vanellus_vanellus</t>
  </si>
  <si>
    <t>Scaniacypselus12.8</t>
  </si>
  <si>
    <t>UNK</t>
  </si>
  <si>
    <t>Fossil</t>
  </si>
  <si>
    <t>Scaniacypselus12.11</t>
  </si>
  <si>
    <t>Scaniacypselus13.1</t>
  </si>
  <si>
    <t>Scaniacypselus13.10</t>
  </si>
  <si>
    <t>Scaniacypselus13.11</t>
  </si>
  <si>
    <t>Scaniacypselus13.12</t>
  </si>
  <si>
    <t>Scaniacypselus13.7</t>
  </si>
  <si>
    <t>Primotrogon14.2</t>
  </si>
  <si>
    <t>Primotrogon14.7</t>
  </si>
  <si>
    <t>Primotrogon14.9</t>
  </si>
  <si>
    <t>Primotrogon14.10</t>
  </si>
  <si>
    <t>Scaniacypselus18.01a</t>
  </si>
  <si>
    <t>Scaniacypselus18.01b</t>
  </si>
  <si>
    <t>Scaniacypselus18.03</t>
  </si>
  <si>
    <t>Scaniacypselus19.01</t>
  </si>
  <si>
    <t>Scaniacypselus19.02</t>
  </si>
  <si>
    <t>Scaniacypselus19.03</t>
  </si>
  <si>
    <t>Scaniacypselus19.04</t>
  </si>
  <si>
    <t xml:space="preserve">Danekrae 200 </t>
  </si>
  <si>
    <t>Roy et al. 2020</t>
  </si>
  <si>
    <t xml:space="preserve">Eocoracias </t>
  </si>
  <si>
    <t xml:space="preserve">Eocypselus  </t>
  </si>
  <si>
    <t xml:space="preserve">Fur Tail </t>
  </si>
  <si>
    <t>Anchiornis (oblong)</t>
  </si>
  <si>
    <t>Anchiornis(elongate)</t>
  </si>
  <si>
    <t>Microraptor gui</t>
  </si>
  <si>
    <t xml:space="preserve">Hassiavis laticauda </t>
  </si>
  <si>
    <t xml:space="preserve">Messelirrisor halcyrostris </t>
  </si>
  <si>
    <t xml:space="preserve">Messel_Unknown with head crest </t>
  </si>
  <si>
    <t>Crato feather</t>
  </si>
  <si>
    <t xml:space="preserve">Messel Irid feather </t>
  </si>
  <si>
    <t xml:space="preserve">Mors feather </t>
  </si>
  <si>
    <t>01-A-03_01 Fossil Feather</t>
  </si>
  <si>
    <t>01-A-03_02 Fossil Feather</t>
  </si>
  <si>
    <t>02-A-05 Fossil Feather</t>
  </si>
  <si>
    <t>03-A-03 Fossil Feather</t>
  </si>
  <si>
    <t>04-A-06 Fossil Feather</t>
  </si>
  <si>
    <t>09-A-02 Fossil Feather</t>
  </si>
  <si>
    <t>Caihong juji (1)</t>
  </si>
  <si>
    <t>mouldic impression</t>
  </si>
  <si>
    <t>Caihong juji (2)</t>
  </si>
  <si>
    <t>Caihong juji (24)</t>
  </si>
  <si>
    <t>Caihong juji (38)</t>
  </si>
  <si>
    <t>Caihong juji (42)</t>
  </si>
  <si>
    <t>Caihong juji (46)</t>
  </si>
  <si>
    <t>Confuciusornis (elongate)</t>
  </si>
  <si>
    <t>Li et al. 2018</t>
  </si>
  <si>
    <t>Confuciusornis (oblong)</t>
  </si>
  <si>
    <t>Sinornithosaurus (elongate)</t>
  </si>
  <si>
    <t>Zhang et al. 2010</t>
  </si>
  <si>
    <t>Sinornithosaurus (oblong)</t>
  </si>
  <si>
    <t>Aphelocoma coerulescens</t>
  </si>
  <si>
    <t>Goura Cristata</t>
  </si>
  <si>
    <t>Pachyptila desolata</t>
  </si>
  <si>
    <t>Starnoenas cyanocephala</t>
  </si>
  <si>
    <t>Tangara cyanicollis</t>
  </si>
  <si>
    <t>Cyanocompsa brissonii sterea</t>
  </si>
  <si>
    <t>Niltava s. sundara</t>
  </si>
  <si>
    <t>Eurystomus glaucurus suahelicus</t>
  </si>
  <si>
    <t>Calocitta colliei</t>
  </si>
  <si>
    <t>Ceratopipra erythrocephela</t>
  </si>
  <si>
    <t>Cyanocompsa parellina</t>
  </si>
  <si>
    <t>Cyanocitta cristata</t>
  </si>
  <si>
    <t>Coracias benghalensis affinis</t>
  </si>
  <si>
    <t>Chalcopsitta atra bernsteini</t>
  </si>
  <si>
    <t>Tangara velia indina</t>
  </si>
  <si>
    <t>Porphyrio porphyrio</t>
  </si>
  <si>
    <t>Tangara nigroviridis</t>
  </si>
  <si>
    <t>Brachypteracias leptosomus</t>
  </si>
  <si>
    <t>Corvus brachyrhynchos</t>
  </si>
  <si>
    <t>Charmosyna papou</t>
  </si>
  <si>
    <t>Uraeginthus bengalus</t>
  </si>
  <si>
    <t>Urocolius marourus</t>
  </si>
  <si>
    <t>Forpus xanthopterygius</t>
  </si>
  <si>
    <t>Cyanopica c. cyanus (pallescens)</t>
  </si>
  <si>
    <t>Garrulus g. glandarius</t>
  </si>
  <si>
    <t>Ficedula cyanomelana cyanomelana</t>
  </si>
  <si>
    <t>Andigena nigrirostris spilorhynchus</t>
  </si>
  <si>
    <t>Aulacorhynchus prasinus</t>
  </si>
  <si>
    <t>Acryllium vulturinum</t>
  </si>
  <si>
    <t>Ailuroedus buccoides</t>
  </si>
  <si>
    <t>Alcedo atthis</t>
  </si>
  <si>
    <t>Amazona ochrocephala</t>
  </si>
  <si>
    <t>Anas clypeata</t>
  </si>
  <si>
    <t>Anodorhynchus hyacinthinus</t>
  </si>
  <si>
    <t>Ara ararauna</t>
  </si>
  <si>
    <t>Atelornis pittoides</t>
  </si>
  <si>
    <t>Charmosyna papou 1</t>
  </si>
  <si>
    <t>Charmosyna papou 2</t>
  </si>
  <si>
    <t>Chiroxiphia linearis</t>
  </si>
  <si>
    <t>Coracias garrulus</t>
  </si>
  <si>
    <t>Coracias benghalensis</t>
  </si>
  <si>
    <t>Coracina azurea</t>
  </si>
  <si>
    <t>Corythaeola cristata</t>
  </si>
  <si>
    <t>Cyanocorax yncas yncas</t>
  </si>
  <si>
    <t>Setophaga caerulescens</t>
  </si>
  <si>
    <t>Electron platyrhynchum</t>
  </si>
  <si>
    <t>Eumyias panayensis</t>
  </si>
  <si>
    <t>Halcyon pileata</t>
  </si>
  <si>
    <t>Psilopogon chrysopogon</t>
  </si>
  <si>
    <t>Melopsittacus undulatus</t>
  </si>
  <si>
    <t>Meropogon forsteni</t>
  </si>
  <si>
    <t>Merops apiaster</t>
  </si>
  <si>
    <t>Merops viridis</t>
  </si>
  <si>
    <t>Nyctyornis amictus</t>
  </si>
  <si>
    <t>Cyanoloxia glaucocaerulea</t>
  </si>
  <si>
    <t>Passerina ciris</t>
  </si>
  <si>
    <t>Pelargopsis capensis</t>
  </si>
  <si>
    <t>Pipreola riefferii</t>
  </si>
  <si>
    <t>Pitta maxima</t>
  </si>
  <si>
    <t>Polytelis swainsonii</t>
  </si>
  <si>
    <t>Psarisomus dalhousiae</t>
  </si>
  <si>
    <t>Psilopogon pyrolophus</t>
  </si>
  <si>
    <t>Tangara chilensis</t>
  </si>
  <si>
    <t>Tangara vassorii</t>
  </si>
  <si>
    <t>Tanysiptera galatea</t>
  </si>
  <si>
    <t>Terpsiphone cyanescens</t>
  </si>
  <si>
    <t>Todus mexicanus</t>
  </si>
  <si>
    <t>Uratelornis chimaera</t>
  </si>
  <si>
    <t>Vireolanius pulchellus</t>
  </si>
  <si>
    <t>?</t>
  </si>
  <si>
    <t>NISC- Blue</t>
  </si>
  <si>
    <t>NISC-Green</t>
  </si>
  <si>
    <t xml:space="preserve">NISC- Violet </t>
  </si>
  <si>
    <t xml:space="preserve">NISC- Blue-grey </t>
  </si>
  <si>
    <t xml:space="preserve">NISC-Brassy </t>
  </si>
  <si>
    <t>NISC-Black</t>
  </si>
  <si>
    <t>Babarović et al. 2019</t>
  </si>
  <si>
    <t xml:space="preserve">NISC-Slate-grey </t>
  </si>
  <si>
    <t>Hu et al.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</si>
</sst>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00"/>
    <numFmt numFmtId="165" formatCode="0.000000"/>
    <numFmt numFmtId="166" formatCode="0.00000"/>
    <numFmt numFmtId="167" formatCode="0.0000"/>
  </numFmts>
  <fonts count="7" x14ac:knownFonts="1">
    <font>
      <sz val="12"/>
      <color theme="1"/>
      <name val="Arial"/>
    </font>
    <font>
      <sz val="12"/>
      <color theme="1"/>
      <name val="Calibri"/>
      <family val="2"/>
      <scheme val="minor"/>
    </font>
    <font>
      <sz val="12"/>
      <color theme="1"/>
      <name val="Calibri"/>
      <family val="2"/>
    </font>
    <font>
      <sz val="12"/>
      <color theme="1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  <scheme val="minor"/>
    </font>
    <font>
      <sz val="12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57">
    <xf numFmtId="0" fontId="0" fillId="0" borderId="0" xfId="0" applyFont="1" applyAlignment="1"/>
    <xf numFmtId="0" fontId="2" fillId="0" borderId="0" xfId="0" applyFont="1"/>
    <xf numFmtId="164" fontId="3" fillId="0" borderId="0" xfId="0" applyNumberFormat="1" applyFont="1"/>
    <xf numFmtId="0" fontId="4" fillId="0" borderId="0" xfId="0" applyFont="1"/>
    <xf numFmtId="0" fontId="4" fillId="0" borderId="0" xfId="0" applyFont="1" applyAlignment="1">
      <alignment horizontal="right"/>
    </xf>
    <xf numFmtId="165" fontId="3" fillId="0" borderId="0" xfId="0" applyNumberFormat="1" applyFont="1"/>
    <xf numFmtId="0" fontId="3" fillId="0" borderId="1" xfId="0" applyFont="1" applyBorder="1"/>
    <xf numFmtId="0" fontId="3" fillId="0" borderId="2" xfId="0" applyFont="1" applyBorder="1"/>
    <xf numFmtId="0" fontId="3" fillId="0" borderId="3" xfId="0" applyFont="1" applyBorder="1"/>
    <xf numFmtId="0" fontId="3" fillId="0" borderId="4" xfId="0" applyFont="1" applyBorder="1"/>
    <xf numFmtId="0" fontId="3" fillId="0" borderId="0" xfId="0" applyFont="1"/>
    <xf numFmtId="0" fontId="3" fillId="0" borderId="5" xfId="0" applyFont="1" applyBorder="1"/>
    <xf numFmtId="0" fontId="3" fillId="0" borderId="6" xfId="0" applyFont="1" applyBorder="1"/>
    <xf numFmtId="0" fontId="3" fillId="0" borderId="7" xfId="0" applyFont="1" applyBorder="1"/>
    <xf numFmtId="0" fontId="3" fillId="0" borderId="8" xfId="0" applyFont="1" applyBorder="1"/>
    <xf numFmtId="0" fontId="4" fillId="0" borderId="9" xfId="0" applyFont="1" applyBorder="1" applyAlignment="1"/>
    <xf numFmtId="0" fontId="4" fillId="0" borderId="10" xfId="0" applyFont="1" applyBorder="1" applyAlignment="1">
      <alignment horizontal="right"/>
    </xf>
    <xf numFmtId="0" fontId="4" fillId="0" borderId="11" xfId="0" applyFont="1" applyBorder="1" applyAlignment="1">
      <alignment horizontal="right"/>
    </xf>
    <xf numFmtId="0" fontId="4" fillId="0" borderId="12" xfId="0" applyFont="1" applyBorder="1" applyAlignment="1"/>
    <xf numFmtId="0" fontId="4" fillId="0" borderId="13" xfId="0" applyFont="1" applyBorder="1" applyAlignment="1">
      <alignment horizontal="right"/>
    </xf>
    <xf numFmtId="0" fontId="4" fillId="0" borderId="14" xfId="0" applyFont="1" applyBorder="1" applyAlignment="1"/>
    <xf numFmtId="0" fontId="4" fillId="0" borderId="15" xfId="0" applyFont="1" applyBorder="1" applyAlignment="1">
      <alignment horizontal="right"/>
    </xf>
    <xf numFmtId="0" fontId="4" fillId="0" borderId="16" xfId="0" applyFont="1" applyBorder="1" applyAlignment="1">
      <alignment horizontal="right"/>
    </xf>
    <xf numFmtId="166" fontId="3" fillId="0" borderId="2" xfId="0" applyNumberFormat="1" applyFont="1" applyBorder="1"/>
    <xf numFmtId="166" fontId="3" fillId="0" borderId="3" xfId="0" applyNumberFormat="1" applyFont="1" applyBorder="1"/>
    <xf numFmtId="166" fontId="3" fillId="0" borderId="0" xfId="0" applyNumberFormat="1" applyFont="1"/>
    <xf numFmtId="166" fontId="3" fillId="0" borderId="5" xfId="0" applyNumberFormat="1" applyFont="1" applyBorder="1"/>
    <xf numFmtId="166" fontId="3" fillId="0" borderId="7" xfId="0" applyNumberFormat="1" applyFont="1" applyBorder="1"/>
    <xf numFmtId="166" fontId="3" fillId="0" borderId="8" xfId="0" applyNumberFormat="1" applyFont="1" applyBorder="1"/>
    <xf numFmtId="11" fontId="3" fillId="0" borderId="0" xfId="0" applyNumberFormat="1" applyFont="1"/>
    <xf numFmtId="167" fontId="0" fillId="0" borderId="0" xfId="0" applyNumberFormat="1" applyFont="1" applyAlignment="1"/>
    <xf numFmtId="0" fontId="0" fillId="0" borderId="0" xfId="0" applyFont="1" applyFill="1" applyAlignment="1"/>
    <xf numFmtId="0" fontId="0" fillId="0" borderId="0" xfId="0" applyFont="1" applyFill="1" applyBorder="1" applyAlignment="1"/>
    <xf numFmtId="0" fontId="0" fillId="0" borderId="17" xfId="0" applyFont="1" applyBorder="1" applyAlignment="1"/>
    <xf numFmtId="0" fontId="1" fillId="0" borderId="0" xfId="0" applyFont="1"/>
    <xf numFmtId="0" fontId="1" fillId="0" borderId="0" xfId="0" applyFont="1" applyAlignment="1"/>
    <xf numFmtId="167" fontId="1" fillId="0" borderId="0" xfId="0" applyNumberFormat="1" applyFont="1" applyAlignment="1"/>
    <xf numFmtId="164" fontId="1" fillId="0" borderId="0" xfId="0" applyNumberFormat="1" applyFont="1"/>
    <xf numFmtId="167" fontId="1" fillId="0" borderId="0" xfId="0" applyNumberFormat="1" applyFont="1"/>
    <xf numFmtId="2" fontId="1" fillId="0" borderId="0" xfId="0" applyNumberFormat="1" applyFont="1"/>
    <xf numFmtId="0" fontId="1" fillId="0" borderId="0" xfId="0" applyFont="1" applyFill="1"/>
    <xf numFmtId="2" fontId="1" fillId="0" borderId="0" xfId="0" applyNumberFormat="1" applyFont="1" applyFill="1"/>
    <xf numFmtId="0" fontId="1" fillId="0" borderId="0" xfId="0" applyFont="1" applyFill="1" applyAlignment="1"/>
    <xf numFmtId="0" fontId="5" fillId="0" borderId="0" xfId="0" applyFont="1" applyFill="1" applyAlignment="1"/>
    <xf numFmtId="0" fontId="1" fillId="0" borderId="0" xfId="0" applyFont="1" applyFill="1" applyBorder="1"/>
    <xf numFmtId="2" fontId="1" fillId="0" borderId="0" xfId="0" applyNumberFormat="1" applyFont="1" applyFill="1" applyBorder="1"/>
    <xf numFmtId="0" fontId="1" fillId="0" borderId="0" xfId="0" applyFont="1" applyFill="1" applyBorder="1" applyAlignment="1"/>
    <xf numFmtId="0" fontId="1" fillId="0" borderId="17" xfId="0" applyFont="1" applyBorder="1"/>
    <xf numFmtId="2" fontId="1" fillId="0" borderId="17" xfId="0" applyNumberFormat="1" applyFont="1" applyBorder="1"/>
    <xf numFmtId="0" fontId="1" fillId="0" borderId="17" xfId="0" applyFont="1" applyBorder="1" applyAlignment="1"/>
    <xf numFmtId="2" fontId="1" fillId="0" borderId="0" xfId="0" applyNumberFormat="1" applyFont="1" applyAlignment="1">
      <alignment horizontal="right"/>
    </xf>
    <xf numFmtId="0" fontId="5" fillId="0" borderId="0" xfId="0" applyFont="1" applyAlignment="1"/>
    <xf numFmtId="2" fontId="1" fillId="0" borderId="0" xfId="0" applyNumberFormat="1" applyFont="1" applyAlignment="1"/>
    <xf numFmtId="0" fontId="6" fillId="0" borderId="0" xfId="0" applyFont="1" applyAlignment="1"/>
    <xf numFmtId="0" fontId="3" fillId="0" borderId="0" xfId="0" applyFont="1" applyAlignment="1">
      <alignment horizontal="center"/>
    </xf>
    <xf numFmtId="0" fontId="0" fillId="0" borderId="0" xfId="0" applyFont="1" applyAlignment="1"/>
    <xf numFmtId="0" fontId="4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customschemas.google.com/relationships/workbookmetadata" Target="metadata"/><Relationship Id="rId10" Type="http://schemas.openxmlformats.org/officeDocument/2006/relationships/calcChain" Target="calcChain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T1000"/>
  <sheetViews>
    <sheetView workbookViewId="0"/>
  </sheetViews>
  <sheetFormatPr baseColWidth="10" defaultColWidth="11.28515625" defaultRowHeight="15" customHeight="1" x14ac:dyDescent="0.2"/>
  <cols>
    <col min="1" max="1" width="10.5703125" customWidth="1"/>
    <col min="2" max="2" width="9.42578125" customWidth="1"/>
    <col min="3" max="3" width="9" customWidth="1"/>
    <col min="4" max="31" width="8.7109375" customWidth="1"/>
    <col min="32" max="32" width="12.140625" customWidth="1"/>
    <col min="33" max="51" width="8.7109375" customWidth="1"/>
    <col min="52" max="52" width="13.140625" customWidth="1"/>
    <col min="53" max="53" width="5.7109375" customWidth="1"/>
    <col min="54" max="55" width="10.5703125" customWidth="1"/>
    <col min="56" max="56" width="11.42578125" customWidth="1"/>
    <col min="57" max="69" width="10.5703125" customWidth="1"/>
    <col min="70" max="70" width="14.140625" customWidth="1"/>
    <col min="71" max="72" width="10.5703125" customWidth="1"/>
  </cols>
  <sheetData>
    <row r="1" spans="1:72" ht="15.75" customHeight="1" x14ac:dyDescent="0.2">
      <c r="A1" s="1" t="s">
        <v>18</v>
      </c>
    </row>
    <row r="2" spans="1:72" ht="15.75" customHeight="1" x14ac:dyDescent="0.2">
      <c r="A2" s="54" t="s">
        <v>19</v>
      </c>
      <c r="B2" s="55"/>
      <c r="C2" s="55"/>
      <c r="D2" s="55"/>
      <c r="E2" s="54" t="s">
        <v>20</v>
      </c>
      <c r="F2" s="55"/>
      <c r="G2" s="55"/>
      <c r="H2" s="55"/>
      <c r="I2" s="54" t="s">
        <v>21</v>
      </c>
      <c r="J2" s="55"/>
      <c r="K2" s="55"/>
      <c r="L2" s="55"/>
      <c r="M2" s="54" t="s">
        <v>23</v>
      </c>
      <c r="N2" s="55"/>
      <c r="O2" s="55"/>
      <c r="P2" s="55"/>
      <c r="Q2" s="54" t="s">
        <v>24</v>
      </c>
      <c r="R2" s="55"/>
      <c r="S2" s="55"/>
      <c r="T2" s="55"/>
      <c r="U2" s="54" t="s">
        <v>25</v>
      </c>
      <c r="V2" s="55"/>
      <c r="W2" s="55"/>
      <c r="X2" s="55"/>
      <c r="Y2" s="54" t="s">
        <v>26</v>
      </c>
      <c r="Z2" s="55"/>
      <c r="AA2" s="55"/>
      <c r="AB2" s="55"/>
      <c r="AC2" s="54" t="s">
        <v>27</v>
      </c>
      <c r="AD2" s="55"/>
      <c r="AE2" s="55"/>
      <c r="AF2" s="55"/>
      <c r="AG2" s="54" t="s">
        <v>28</v>
      </c>
      <c r="AH2" s="55"/>
      <c r="AI2" s="55"/>
      <c r="AJ2" s="55"/>
      <c r="AK2" s="54" t="s">
        <v>29</v>
      </c>
      <c r="AL2" s="55"/>
      <c r="AM2" s="55"/>
      <c r="AN2" s="55"/>
      <c r="AO2" s="54" t="s">
        <v>30</v>
      </c>
      <c r="AP2" s="55"/>
      <c r="AQ2" s="55"/>
      <c r="AR2" s="55"/>
      <c r="AS2" s="54" t="s">
        <v>31</v>
      </c>
      <c r="AT2" s="55"/>
      <c r="AU2" s="55"/>
      <c r="AV2" s="55"/>
      <c r="AW2" s="54" t="s">
        <v>33</v>
      </c>
      <c r="AX2" s="55"/>
      <c r="AY2" s="55"/>
      <c r="AZ2" s="55"/>
      <c r="BA2" s="54" t="s">
        <v>34</v>
      </c>
      <c r="BB2" s="55"/>
      <c r="BC2" s="55"/>
      <c r="BD2" s="55"/>
      <c r="BE2" s="54" t="s">
        <v>35</v>
      </c>
      <c r="BF2" s="55"/>
      <c r="BG2" s="55"/>
      <c r="BH2" s="55"/>
      <c r="BI2" s="54" t="s">
        <v>36</v>
      </c>
      <c r="BJ2" s="55"/>
      <c r="BK2" s="55"/>
      <c r="BL2" s="55"/>
      <c r="BM2" s="54" t="s">
        <v>37</v>
      </c>
      <c r="BN2" s="55"/>
      <c r="BO2" s="55"/>
      <c r="BP2" s="55"/>
      <c r="BQ2" s="56" t="s">
        <v>38</v>
      </c>
      <c r="BR2" s="55"/>
      <c r="BS2" s="55"/>
      <c r="BT2" s="55"/>
    </row>
    <row r="3" spans="1:72" ht="15.75" customHeight="1" x14ac:dyDescent="0.2">
      <c r="A3" s="1" t="s">
        <v>40</v>
      </c>
      <c r="B3" s="1" t="s">
        <v>41</v>
      </c>
      <c r="C3" s="1" t="s">
        <v>42</v>
      </c>
      <c r="D3" s="1" t="s">
        <v>43</v>
      </c>
      <c r="E3" s="1" t="s">
        <v>40</v>
      </c>
      <c r="F3" s="1" t="s">
        <v>44</v>
      </c>
      <c r="G3" s="1" t="s">
        <v>42</v>
      </c>
      <c r="H3" s="1" t="s">
        <v>43</v>
      </c>
      <c r="I3" s="1" t="s">
        <v>40</v>
      </c>
      <c r="J3" s="1" t="s">
        <v>44</v>
      </c>
      <c r="K3" s="1" t="s">
        <v>42</v>
      </c>
      <c r="L3" s="1" t="s">
        <v>43</v>
      </c>
      <c r="M3" s="1" t="s">
        <v>40</v>
      </c>
      <c r="N3" s="1" t="s">
        <v>44</v>
      </c>
      <c r="O3" s="1" t="s">
        <v>42</v>
      </c>
      <c r="P3" s="1" t="s">
        <v>43</v>
      </c>
      <c r="Q3" s="1" t="s">
        <v>40</v>
      </c>
      <c r="R3" s="1" t="s">
        <v>44</v>
      </c>
      <c r="S3" s="1" t="s">
        <v>42</v>
      </c>
      <c r="T3" s="1" t="s">
        <v>43</v>
      </c>
      <c r="U3" s="1" t="s">
        <v>40</v>
      </c>
      <c r="V3" s="1" t="s">
        <v>44</v>
      </c>
      <c r="W3" s="1" t="s">
        <v>42</v>
      </c>
      <c r="X3" s="1" t="s">
        <v>43</v>
      </c>
      <c r="Y3" s="1" t="s">
        <v>40</v>
      </c>
      <c r="Z3" s="1" t="s">
        <v>44</v>
      </c>
      <c r="AA3" s="1" t="s">
        <v>42</v>
      </c>
      <c r="AB3" s="1" t="s">
        <v>43</v>
      </c>
      <c r="AC3" s="1" t="s">
        <v>40</v>
      </c>
      <c r="AD3" s="1" t="s">
        <v>44</v>
      </c>
      <c r="AE3" s="1" t="s">
        <v>42</v>
      </c>
      <c r="AF3" s="1" t="s">
        <v>43</v>
      </c>
      <c r="AG3" s="1" t="s">
        <v>40</v>
      </c>
      <c r="AH3" s="1" t="s">
        <v>44</v>
      </c>
      <c r="AI3" s="1" t="s">
        <v>42</v>
      </c>
      <c r="AJ3" s="1" t="s">
        <v>43</v>
      </c>
      <c r="AK3" s="1" t="s">
        <v>40</v>
      </c>
      <c r="AL3" s="1" t="s">
        <v>44</v>
      </c>
      <c r="AM3" s="1" t="s">
        <v>42</v>
      </c>
      <c r="AN3" s="1" t="s">
        <v>43</v>
      </c>
      <c r="AO3" s="1" t="s">
        <v>40</v>
      </c>
      <c r="AP3" s="1" t="s">
        <v>44</v>
      </c>
      <c r="AQ3" s="1" t="s">
        <v>42</v>
      </c>
      <c r="AR3" s="1" t="s">
        <v>43</v>
      </c>
      <c r="AS3" s="1" t="s">
        <v>40</v>
      </c>
      <c r="AT3" s="1" t="s">
        <v>44</v>
      </c>
      <c r="AU3" s="1" t="s">
        <v>42</v>
      </c>
      <c r="AV3" s="1" t="s">
        <v>43</v>
      </c>
      <c r="AW3" s="1" t="s">
        <v>40</v>
      </c>
      <c r="AX3" s="1" t="s">
        <v>44</v>
      </c>
      <c r="AY3" s="1" t="s">
        <v>42</v>
      </c>
      <c r="AZ3" s="1" t="s">
        <v>43</v>
      </c>
      <c r="BA3" s="1" t="s">
        <v>40</v>
      </c>
      <c r="BB3" s="1" t="s">
        <v>44</v>
      </c>
      <c r="BC3" s="1" t="s">
        <v>42</v>
      </c>
      <c r="BD3" s="1" t="s">
        <v>43</v>
      </c>
      <c r="BE3" s="1" t="s">
        <v>40</v>
      </c>
      <c r="BF3" s="1" t="s">
        <v>44</v>
      </c>
      <c r="BG3" s="1" t="s">
        <v>42</v>
      </c>
      <c r="BH3" s="1" t="s">
        <v>43</v>
      </c>
      <c r="BI3" s="1" t="s">
        <v>40</v>
      </c>
      <c r="BJ3" s="1" t="s">
        <v>44</v>
      </c>
      <c r="BK3" s="1" t="s">
        <v>42</v>
      </c>
      <c r="BL3" s="1" t="s">
        <v>43</v>
      </c>
      <c r="BM3" s="3" t="s">
        <v>40</v>
      </c>
      <c r="BN3" s="3" t="s">
        <v>44</v>
      </c>
      <c r="BO3" s="3" t="s">
        <v>42</v>
      </c>
      <c r="BP3" s="3" t="s">
        <v>43</v>
      </c>
      <c r="BQ3" s="3" t="s">
        <v>40</v>
      </c>
      <c r="BR3" s="3" t="s">
        <v>44</v>
      </c>
      <c r="BS3" s="3" t="s">
        <v>42</v>
      </c>
      <c r="BT3" s="3" t="s">
        <v>43</v>
      </c>
    </row>
    <row r="4" spans="1:72" ht="15.75" customHeight="1" x14ac:dyDescent="0.2">
      <c r="A4" s="1">
        <v>1</v>
      </c>
      <c r="B4" s="1">
        <v>0.96599999999999997</v>
      </c>
      <c r="C4" s="1">
        <v>0.251</v>
      </c>
      <c r="D4" s="1">
        <f t="shared" ref="D4:D43" si="0">B4/C4</f>
        <v>3.8486055776892427</v>
      </c>
      <c r="E4" s="1">
        <v>1</v>
      </c>
      <c r="F4" s="1">
        <v>1.1950000000000001</v>
      </c>
      <c r="G4" s="1">
        <v>0.503</v>
      </c>
      <c r="H4" s="1">
        <f t="shared" ref="H4:H38" si="1">F4/G4</f>
        <v>2.3757455268389664</v>
      </c>
      <c r="I4" s="1">
        <v>1</v>
      </c>
      <c r="J4" s="1">
        <v>1.044</v>
      </c>
      <c r="K4" s="1">
        <v>0.157</v>
      </c>
      <c r="L4" s="1">
        <f t="shared" ref="L4:L63" si="2">J4/K4</f>
        <v>6.6496815286624207</v>
      </c>
      <c r="M4" s="1">
        <v>1</v>
      </c>
      <c r="N4" s="1">
        <v>1.2010000000000001</v>
      </c>
      <c r="O4" s="1">
        <v>0.32400000000000001</v>
      </c>
      <c r="P4" s="1">
        <f t="shared" ref="P4:P35" si="3">N4/O4</f>
        <v>3.7067901234567904</v>
      </c>
      <c r="Q4" s="1">
        <v>1</v>
      </c>
      <c r="R4" s="1">
        <v>1.502</v>
      </c>
      <c r="S4" s="1">
        <v>0.55700000000000005</v>
      </c>
      <c r="T4" s="1">
        <f t="shared" ref="T4:T43" si="4">R4/S4</f>
        <v>2.6965888689407538</v>
      </c>
      <c r="U4" s="1">
        <v>1</v>
      </c>
      <c r="V4" s="1">
        <v>1.1220000000000001</v>
      </c>
      <c r="W4" s="1">
        <v>0.255</v>
      </c>
      <c r="X4" s="1">
        <f t="shared" ref="X4:X43" si="5">V4/W4</f>
        <v>4.4000000000000004</v>
      </c>
      <c r="Y4" s="1">
        <v>1</v>
      </c>
      <c r="Z4" s="1">
        <v>0.73299999999999998</v>
      </c>
      <c r="AA4" s="1">
        <v>0.52500000000000002</v>
      </c>
      <c r="AB4" s="1">
        <f t="shared" ref="AB4:AB43" si="6">Z4/AA4</f>
        <v>1.3961904761904762</v>
      </c>
      <c r="AC4" s="1">
        <v>1</v>
      </c>
      <c r="AD4" s="1">
        <v>1.06</v>
      </c>
      <c r="AE4" s="1">
        <v>0.35199999999999998</v>
      </c>
      <c r="AF4" s="1">
        <f t="shared" ref="AF4:AF35" si="7">AD4/AE4</f>
        <v>3.0113636363636367</v>
      </c>
      <c r="AG4" s="1">
        <v>1</v>
      </c>
      <c r="AH4" s="1">
        <v>1.4079999999999999</v>
      </c>
      <c r="AI4" s="1">
        <v>0.23699999999999999</v>
      </c>
      <c r="AJ4" s="1">
        <f t="shared" ref="AJ4:AJ53" si="8">AH4/AI4</f>
        <v>5.9409282700421944</v>
      </c>
      <c r="AK4" s="1">
        <v>1</v>
      </c>
      <c r="AL4" s="1">
        <v>1.5089999999999999</v>
      </c>
      <c r="AM4" s="1">
        <v>0.41199999999999998</v>
      </c>
      <c r="AN4" s="1">
        <f t="shared" ref="AN4:AN53" si="9">AL4/AM4</f>
        <v>3.662621359223301</v>
      </c>
      <c r="AO4" s="1">
        <v>1</v>
      </c>
      <c r="AP4" s="1">
        <v>1.1279999999999999</v>
      </c>
      <c r="AQ4" s="1">
        <v>0.35699999999999998</v>
      </c>
      <c r="AR4" s="1">
        <f t="shared" ref="AR4:AR43" si="10">AP4/AQ4</f>
        <v>3.1596638655462184</v>
      </c>
      <c r="AS4" s="1">
        <v>1</v>
      </c>
      <c r="AT4" s="1">
        <v>1.825</v>
      </c>
      <c r="AU4" s="1">
        <v>0.59599999999999997</v>
      </c>
      <c r="AV4" s="1">
        <f t="shared" ref="AV4:AV53" si="11">AT4/AU4</f>
        <v>3.0620805369127519</v>
      </c>
      <c r="AW4" s="1">
        <v>1</v>
      </c>
      <c r="AX4" s="1">
        <v>1.571</v>
      </c>
      <c r="AY4" s="1">
        <v>0.252</v>
      </c>
      <c r="AZ4" s="1">
        <f t="shared" ref="AZ4:AZ37" si="12">AX4/AY4</f>
        <v>6.2341269841269842</v>
      </c>
      <c r="BA4" s="1">
        <v>1</v>
      </c>
      <c r="BB4" s="1">
        <v>0.420076</v>
      </c>
      <c r="BC4" s="1">
        <v>0.12539700000000001</v>
      </c>
      <c r="BD4" s="1">
        <v>3.3499685000438606</v>
      </c>
      <c r="BE4" s="1">
        <v>1</v>
      </c>
      <c r="BF4" s="1">
        <v>0.51400000000000001</v>
      </c>
      <c r="BG4" s="1">
        <v>0.437</v>
      </c>
      <c r="BH4" s="1">
        <f t="shared" ref="BH4:BH20" si="13">BF4/BG4</f>
        <v>1.1762013729977117</v>
      </c>
      <c r="BI4" s="1">
        <v>1</v>
      </c>
      <c r="BJ4" s="1">
        <v>0.95549800000000007</v>
      </c>
      <c r="BK4" s="1">
        <v>0.414491</v>
      </c>
      <c r="BL4" s="1">
        <f t="shared" ref="BL4:BL21" si="14">BJ4/BK4</f>
        <v>2.3052322004579113</v>
      </c>
      <c r="BM4" s="1">
        <v>1</v>
      </c>
      <c r="BN4" s="1">
        <v>0.73199999999999998</v>
      </c>
      <c r="BO4" s="1">
        <v>0.65100000000000002</v>
      </c>
      <c r="BP4" s="1">
        <f t="shared" ref="BP4:BP20" si="15">BN4/BO4</f>
        <v>1.1244239631336406</v>
      </c>
      <c r="BQ4" s="4">
        <v>1</v>
      </c>
      <c r="BR4" s="4">
        <v>632.18399999999997</v>
      </c>
      <c r="BS4" s="4">
        <v>408.685</v>
      </c>
      <c r="BT4" s="4">
        <v>1.54687351</v>
      </c>
    </row>
    <row r="5" spans="1:72" ht="15.75" customHeight="1" x14ac:dyDescent="0.2">
      <c r="A5" s="1">
        <v>2</v>
      </c>
      <c r="B5" s="1">
        <v>0.93100000000000005</v>
      </c>
      <c r="C5" s="1">
        <v>0.222</v>
      </c>
      <c r="D5" s="1">
        <f t="shared" si="0"/>
        <v>4.1936936936936942</v>
      </c>
      <c r="E5" s="1">
        <v>2</v>
      </c>
      <c r="F5" s="1">
        <v>1.5509999999999999</v>
      </c>
      <c r="G5" s="1">
        <v>0.314</v>
      </c>
      <c r="H5" s="1">
        <f t="shared" si="1"/>
        <v>4.9394904458598727</v>
      </c>
      <c r="I5" s="1">
        <v>2</v>
      </c>
      <c r="J5" s="1">
        <v>0.998</v>
      </c>
      <c r="K5" s="1">
        <v>0.192</v>
      </c>
      <c r="L5" s="1">
        <f t="shared" si="2"/>
        <v>5.197916666666667</v>
      </c>
      <c r="M5" s="1">
        <v>2</v>
      </c>
      <c r="N5" s="1">
        <v>1.28</v>
      </c>
      <c r="O5" s="1">
        <v>0.30199999999999999</v>
      </c>
      <c r="P5" s="1">
        <f t="shared" si="3"/>
        <v>4.2384105960264904</v>
      </c>
      <c r="Q5" s="1">
        <v>2</v>
      </c>
      <c r="R5" s="1">
        <v>1.38</v>
      </c>
      <c r="S5" s="1">
        <v>0.39500000000000002</v>
      </c>
      <c r="T5" s="1">
        <f t="shared" si="4"/>
        <v>3.4936708860759489</v>
      </c>
      <c r="U5" s="1">
        <v>2</v>
      </c>
      <c r="V5" s="1">
        <v>1.2549999999999999</v>
      </c>
      <c r="W5" s="1">
        <v>0.308</v>
      </c>
      <c r="X5" s="1">
        <f t="shared" si="5"/>
        <v>4.074675324675324</v>
      </c>
      <c r="Y5" s="1">
        <v>2</v>
      </c>
      <c r="Z5" s="1">
        <v>0.66400000000000003</v>
      </c>
      <c r="AA5" s="1">
        <v>0.49</v>
      </c>
      <c r="AB5" s="1">
        <f t="shared" si="6"/>
        <v>1.3551020408163266</v>
      </c>
      <c r="AC5" s="1">
        <v>2</v>
      </c>
      <c r="AD5" s="1">
        <v>0.86499999999999999</v>
      </c>
      <c r="AE5" s="1">
        <v>0.249</v>
      </c>
      <c r="AF5" s="1">
        <f t="shared" si="7"/>
        <v>3.4738955823293174</v>
      </c>
      <c r="AG5" s="1">
        <v>2</v>
      </c>
      <c r="AH5" s="1">
        <v>1.1140000000000001</v>
      </c>
      <c r="AI5" s="1">
        <v>0.27200000000000002</v>
      </c>
      <c r="AJ5" s="1">
        <f t="shared" si="8"/>
        <v>4.0955882352941178</v>
      </c>
      <c r="AK5" s="1">
        <v>2</v>
      </c>
      <c r="AL5" s="1">
        <v>1.395</v>
      </c>
      <c r="AM5" s="1">
        <v>0.30599999999999999</v>
      </c>
      <c r="AN5" s="1">
        <f t="shared" si="9"/>
        <v>4.5588235294117645</v>
      </c>
      <c r="AO5" s="1">
        <v>2</v>
      </c>
      <c r="AP5" s="1">
        <v>1.1419999999999999</v>
      </c>
      <c r="AQ5" s="1">
        <v>0.36</v>
      </c>
      <c r="AR5" s="1">
        <f t="shared" si="10"/>
        <v>3.1722222222222221</v>
      </c>
      <c r="AS5" s="1">
        <v>2</v>
      </c>
      <c r="AT5" s="1">
        <v>1.409</v>
      </c>
      <c r="AU5" s="1">
        <v>0.60299999999999998</v>
      </c>
      <c r="AV5" s="1">
        <f t="shared" si="11"/>
        <v>2.3366500829187395</v>
      </c>
      <c r="AW5" s="1">
        <v>2</v>
      </c>
      <c r="AX5" s="1">
        <v>0.96899999999999997</v>
      </c>
      <c r="AY5" s="1">
        <v>0.29799999999999999</v>
      </c>
      <c r="AZ5" s="1">
        <f t="shared" si="12"/>
        <v>3.2516778523489935</v>
      </c>
      <c r="BA5" s="1">
        <v>2</v>
      </c>
      <c r="BB5" s="1">
        <v>0.60116099999999995</v>
      </c>
      <c r="BC5" s="1">
        <v>0.12539700000000001</v>
      </c>
      <c r="BD5" s="1">
        <v>4.7940620589009297</v>
      </c>
      <c r="BE5" s="1">
        <v>2</v>
      </c>
      <c r="BF5" s="1">
        <v>0.52600000000000002</v>
      </c>
      <c r="BG5" s="1">
        <v>0.377</v>
      </c>
      <c r="BH5" s="1">
        <f t="shared" si="13"/>
        <v>1.3952254641909816</v>
      </c>
      <c r="BI5" s="1">
        <v>2</v>
      </c>
      <c r="BJ5" s="1">
        <v>1.0353540000000001</v>
      </c>
      <c r="BK5" s="1">
        <v>0.442631</v>
      </c>
      <c r="BL5" s="1">
        <f t="shared" si="14"/>
        <v>2.3390905743158523</v>
      </c>
      <c r="BM5" s="1">
        <v>2</v>
      </c>
      <c r="BN5" s="1">
        <v>0.68400000000000005</v>
      </c>
      <c r="BO5" s="1">
        <v>0.71399999999999997</v>
      </c>
      <c r="BP5" s="1">
        <f t="shared" si="15"/>
        <v>0.95798319327731107</v>
      </c>
      <c r="BQ5" s="4">
        <v>2</v>
      </c>
      <c r="BR5" s="4">
        <v>841.60500000000002</v>
      </c>
      <c r="BS5" s="4">
        <v>403.26100000000002</v>
      </c>
      <c r="BT5" s="4">
        <v>2.0869982500000002</v>
      </c>
    </row>
    <row r="6" spans="1:72" ht="15.75" customHeight="1" x14ac:dyDescent="0.2">
      <c r="A6" s="1">
        <v>3</v>
      </c>
      <c r="B6" s="1">
        <v>0.93600000000000005</v>
      </c>
      <c r="C6" s="1">
        <v>0.254</v>
      </c>
      <c r="D6" s="1">
        <f t="shared" si="0"/>
        <v>3.6850393700787403</v>
      </c>
      <c r="E6" s="1">
        <v>3</v>
      </c>
      <c r="F6" s="1">
        <v>1.569</v>
      </c>
      <c r="G6" s="1">
        <v>0.58299999999999996</v>
      </c>
      <c r="H6" s="1">
        <f t="shared" si="1"/>
        <v>2.6912521440823327</v>
      </c>
      <c r="I6" s="1">
        <v>3</v>
      </c>
      <c r="J6" s="1">
        <v>0.79500000000000004</v>
      </c>
      <c r="K6" s="1">
        <v>0.19500000000000001</v>
      </c>
      <c r="L6" s="1">
        <f t="shared" si="2"/>
        <v>4.0769230769230766</v>
      </c>
      <c r="M6" s="1">
        <v>3</v>
      </c>
      <c r="N6" s="1">
        <v>1.1080000000000001</v>
      </c>
      <c r="O6" s="1">
        <v>0.35599999999999998</v>
      </c>
      <c r="P6" s="1">
        <f t="shared" si="3"/>
        <v>3.112359550561798</v>
      </c>
      <c r="Q6" s="1">
        <v>3</v>
      </c>
      <c r="R6" s="1">
        <v>1.57</v>
      </c>
      <c r="S6" s="1">
        <v>0.54700000000000004</v>
      </c>
      <c r="T6" s="1">
        <f t="shared" si="4"/>
        <v>2.870201096892139</v>
      </c>
      <c r="U6" s="1">
        <v>3</v>
      </c>
      <c r="V6" s="1">
        <v>1.3180000000000001</v>
      </c>
      <c r="W6" s="1">
        <v>0.27400000000000002</v>
      </c>
      <c r="X6" s="1">
        <f t="shared" si="5"/>
        <v>4.8102189781021893</v>
      </c>
      <c r="Y6" s="1">
        <v>3</v>
      </c>
      <c r="Z6" s="1">
        <v>0.80900000000000005</v>
      </c>
      <c r="AA6" s="1">
        <v>0.48399999999999999</v>
      </c>
      <c r="AB6" s="1">
        <f t="shared" si="6"/>
        <v>1.6714876033057853</v>
      </c>
      <c r="AC6" s="1">
        <v>3</v>
      </c>
      <c r="AD6" s="1">
        <v>0.71099999999999997</v>
      </c>
      <c r="AE6" s="1">
        <v>0.377</v>
      </c>
      <c r="AF6" s="1">
        <f t="shared" si="7"/>
        <v>1.885941644562334</v>
      </c>
      <c r="AG6" s="1">
        <v>3</v>
      </c>
      <c r="AH6" s="1">
        <v>1.3959999999999999</v>
      </c>
      <c r="AI6" s="1">
        <v>0.27300000000000002</v>
      </c>
      <c r="AJ6" s="1">
        <f t="shared" si="8"/>
        <v>5.1135531135531131</v>
      </c>
      <c r="AK6" s="1">
        <v>3</v>
      </c>
      <c r="AL6" s="1">
        <v>1.599</v>
      </c>
      <c r="AM6" s="1">
        <v>0.46600000000000003</v>
      </c>
      <c r="AN6" s="1">
        <f t="shared" si="9"/>
        <v>3.4313304721030042</v>
      </c>
      <c r="AO6" s="1">
        <v>3</v>
      </c>
      <c r="AP6" s="1">
        <v>1.2709999999999999</v>
      </c>
      <c r="AQ6" s="1">
        <v>0.318</v>
      </c>
      <c r="AR6" s="1">
        <f t="shared" si="10"/>
        <v>3.9968553459119494</v>
      </c>
      <c r="AS6" s="1">
        <v>3</v>
      </c>
      <c r="AT6" s="1">
        <v>1.948</v>
      </c>
      <c r="AU6" s="1">
        <v>0.48299999999999998</v>
      </c>
      <c r="AV6" s="1">
        <f t="shared" si="11"/>
        <v>4.033126293995859</v>
      </c>
      <c r="AW6" s="1">
        <v>3</v>
      </c>
      <c r="AX6" s="1">
        <v>1.8720000000000001</v>
      </c>
      <c r="AY6" s="1">
        <v>0.23400000000000001</v>
      </c>
      <c r="AZ6" s="5">
        <f t="shared" si="12"/>
        <v>8</v>
      </c>
      <c r="BA6" s="1">
        <v>3</v>
      </c>
      <c r="BB6" s="1">
        <v>0.67748199999999992</v>
      </c>
      <c r="BC6" s="1">
        <v>0.12404999999999999</v>
      </c>
      <c r="BD6" s="1">
        <v>5.4613623538895606</v>
      </c>
      <c r="BE6" s="1">
        <v>3</v>
      </c>
      <c r="BF6" s="1">
        <v>0.41899999999999998</v>
      </c>
      <c r="BG6" s="1">
        <v>0.43099999999999999</v>
      </c>
      <c r="BH6" s="1">
        <f t="shared" si="13"/>
        <v>0.97215777262180969</v>
      </c>
      <c r="BI6" s="1">
        <v>3</v>
      </c>
      <c r="BJ6" s="1">
        <v>0.81176700000000002</v>
      </c>
      <c r="BK6" s="1">
        <v>0.38758100000000001</v>
      </c>
      <c r="BL6" s="1">
        <f t="shared" si="14"/>
        <v>2.0944447741246344</v>
      </c>
      <c r="BM6" s="1">
        <v>3</v>
      </c>
      <c r="BN6" s="1">
        <v>0.64600000000000002</v>
      </c>
      <c r="BO6" s="1">
        <v>0.59499999999999997</v>
      </c>
      <c r="BP6" s="1">
        <f t="shared" si="15"/>
        <v>1.0857142857142859</v>
      </c>
      <c r="BQ6" s="4">
        <v>3</v>
      </c>
      <c r="BR6" s="4">
        <v>1000.442</v>
      </c>
      <c r="BS6" s="4">
        <v>532.27800000000002</v>
      </c>
      <c r="BT6" s="4">
        <v>1.8795479100000001</v>
      </c>
    </row>
    <row r="7" spans="1:72" ht="15.75" customHeight="1" x14ac:dyDescent="0.2">
      <c r="A7" s="1">
        <v>4</v>
      </c>
      <c r="B7" s="1">
        <v>1.278</v>
      </c>
      <c r="C7" s="1">
        <v>0.23</v>
      </c>
      <c r="D7" s="1">
        <f t="shared" si="0"/>
        <v>5.5565217391304342</v>
      </c>
      <c r="E7" s="1">
        <v>4</v>
      </c>
      <c r="F7" s="1">
        <v>1.377</v>
      </c>
      <c r="G7" s="1">
        <v>0.41599999999999998</v>
      </c>
      <c r="H7" s="1">
        <f t="shared" si="1"/>
        <v>3.3100961538461542</v>
      </c>
      <c r="I7" s="1">
        <v>4</v>
      </c>
      <c r="J7" s="1">
        <v>0.82899999999999996</v>
      </c>
      <c r="K7" s="1">
        <v>0.2</v>
      </c>
      <c r="L7" s="1">
        <f t="shared" si="2"/>
        <v>4.1449999999999996</v>
      </c>
      <c r="M7" s="1">
        <v>4</v>
      </c>
      <c r="N7" s="1">
        <v>0.82599999999999996</v>
      </c>
      <c r="O7" s="1">
        <v>0.27200000000000002</v>
      </c>
      <c r="P7" s="1">
        <f t="shared" si="3"/>
        <v>3.0367647058823524</v>
      </c>
      <c r="Q7" s="1">
        <v>4</v>
      </c>
      <c r="R7" s="1">
        <v>2.3140000000000001</v>
      </c>
      <c r="S7" s="1">
        <v>0.49099999999999999</v>
      </c>
      <c r="T7" s="1">
        <f t="shared" si="4"/>
        <v>4.7128309572301426</v>
      </c>
      <c r="U7" s="1">
        <v>4</v>
      </c>
      <c r="V7" s="1">
        <v>1.252</v>
      </c>
      <c r="W7" s="1">
        <v>0.29699999999999999</v>
      </c>
      <c r="X7" s="1">
        <f t="shared" si="5"/>
        <v>4.2154882154882154</v>
      </c>
      <c r="Y7" s="1">
        <v>4</v>
      </c>
      <c r="Z7" s="1">
        <v>0.98899999999999999</v>
      </c>
      <c r="AA7" s="1">
        <v>0.499</v>
      </c>
      <c r="AB7" s="1">
        <f t="shared" si="6"/>
        <v>1.9819639278557115</v>
      </c>
      <c r="AC7" s="1">
        <v>4</v>
      </c>
      <c r="AD7" s="1">
        <v>0.89</v>
      </c>
      <c r="AE7" s="1">
        <v>0.255</v>
      </c>
      <c r="AF7" s="1">
        <f t="shared" si="7"/>
        <v>3.4901960784313726</v>
      </c>
      <c r="AG7" s="1">
        <v>4</v>
      </c>
      <c r="AH7" s="1">
        <v>1.603</v>
      </c>
      <c r="AI7" s="1">
        <v>0.20699999999999999</v>
      </c>
      <c r="AJ7" s="1">
        <f t="shared" si="8"/>
        <v>7.7439613526570055</v>
      </c>
      <c r="AK7" s="1">
        <v>4</v>
      </c>
      <c r="AL7" s="1">
        <v>1.355</v>
      </c>
      <c r="AM7" s="1">
        <v>0.504</v>
      </c>
      <c r="AN7" s="1">
        <f t="shared" si="9"/>
        <v>2.6884920634920633</v>
      </c>
      <c r="AO7" s="1">
        <v>4</v>
      </c>
      <c r="AP7" s="1">
        <v>1.3280000000000001</v>
      </c>
      <c r="AQ7" s="1">
        <v>0.36</v>
      </c>
      <c r="AR7" s="1">
        <f t="shared" si="10"/>
        <v>3.6888888888888891</v>
      </c>
      <c r="AS7" s="1">
        <v>4</v>
      </c>
      <c r="AT7" s="1">
        <v>1.615</v>
      </c>
      <c r="AU7" s="1">
        <v>0.43</v>
      </c>
      <c r="AV7" s="1">
        <f t="shared" si="11"/>
        <v>3.7558139534883721</v>
      </c>
      <c r="AW7" s="1">
        <v>4</v>
      </c>
      <c r="AX7" s="1">
        <v>1.085</v>
      </c>
      <c r="AY7" s="1">
        <v>0.182</v>
      </c>
      <c r="AZ7" s="1">
        <f t="shared" si="12"/>
        <v>5.9615384615384617</v>
      </c>
      <c r="BA7" s="1">
        <v>4</v>
      </c>
      <c r="BB7" s="1">
        <v>0.55139499999999997</v>
      </c>
      <c r="BC7" s="1">
        <v>0.18421499999999999</v>
      </c>
      <c r="BD7" s="1">
        <v>2.9932144505062022</v>
      </c>
      <c r="BE7" s="1">
        <v>4</v>
      </c>
      <c r="BF7" s="1">
        <v>0.65300000000000002</v>
      </c>
      <c r="BG7" s="1">
        <v>0.45900000000000002</v>
      </c>
      <c r="BH7" s="1">
        <f t="shared" si="13"/>
        <v>1.4226579520697167</v>
      </c>
      <c r="BI7" s="1">
        <v>4</v>
      </c>
      <c r="BJ7" s="1">
        <v>0.84254600000000002</v>
      </c>
      <c r="BK7" s="1">
        <v>0.37485099999999999</v>
      </c>
      <c r="BL7" s="1">
        <f t="shared" si="14"/>
        <v>2.2476824124785582</v>
      </c>
      <c r="BM7" s="1">
        <v>4</v>
      </c>
      <c r="BN7" s="1">
        <v>0.61499999999999999</v>
      </c>
      <c r="BO7" s="1">
        <v>0.63700000000000001</v>
      </c>
      <c r="BP7" s="1">
        <f t="shared" si="15"/>
        <v>0.96546310832025117</v>
      </c>
      <c r="BQ7" s="4">
        <v>4</v>
      </c>
      <c r="BR7" s="4">
        <v>884.24</v>
      </c>
      <c r="BS7" s="4">
        <v>398.99099999999999</v>
      </c>
      <c r="BT7" s="4">
        <v>2.2161903399999998</v>
      </c>
    </row>
    <row r="8" spans="1:72" ht="15.75" customHeight="1" x14ac:dyDescent="0.2">
      <c r="A8" s="1">
        <v>5</v>
      </c>
      <c r="B8" s="1">
        <v>1.415</v>
      </c>
      <c r="C8" s="1">
        <v>0.23799999999999999</v>
      </c>
      <c r="D8" s="1">
        <f t="shared" si="0"/>
        <v>5.9453781512605044</v>
      </c>
      <c r="E8" s="1">
        <v>5</v>
      </c>
      <c r="F8" s="1">
        <v>1.234</v>
      </c>
      <c r="G8" s="1">
        <v>0.40100000000000002</v>
      </c>
      <c r="H8" s="1">
        <f t="shared" si="1"/>
        <v>3.0773067331670823</v>
      </c>
      <c r="I8" s="1">
        <v>5</v>
      </c>
      <c r="J8" s="1">
        <v>1.0009999999999999</v>
      </c>
      <c r="K8" s="1">
        <v>0.20300000000000001</v>
      </c>
      <c r="L8" s="1">
        <f t="shared" si="2"/>
        <v>4.9310344827586201</v>
      </c>
      <c r="M8" s="1">
        <v>5</v>
      </c>
      <c r="N8" s="1">
        <v>1.173</v>
      </c>
      <c r="O8" s="1">
        <v>0.36899999999999999</v>
      </c>
      <c r="P8" s="1">
        <f t="shared" si="3"/>
        <v>3.1788617886178865</v>
      </c>
      <c r="Q8" s="1">
        <v>5</v>
      </c>
      <c r="R8" s="1">
        <v>1.6779999999999999</v>
      </c>
      <c r="S8" s="1">
        <v>0.45700000000000002</v>
      </c>
      <c r="T8" s="1">
        <f t="shared" si="4"/>
        <v>3.6717724288840259</v>
      </c>
      <c r="U8" s="1">
        <v>5</v>
      </c>
      <c r="V8" s="1">
        <v>1.276</v>
      </c>
      <c r="W8" s="1">
        <v>0.27400000000000002</v>
      </c>
      <c r="X8" s="1">
        <f t="shared" si="5"/>
        <v>4.6569343065693429</v>
      </c>
      <c r="Y8" s="1">
        <v>5</v>
      </c>
      <c r="Z8" s="1">
        <v>0.60199999999999998</v>
      </c>
      <c r="AA8" s="1">
        <v>0.441</v>
      </c>
      <c r="AB8" s="1">
        <f t="shared" si="6"/>
        <v>1.3650793650793651</v>
      </c>
      <c r="AC8" s="1">
        <v>5</v>
      </c>
      <c r="AD8" s="1">
        <v>1.155</v>
      </c>
      <c r="AE8" s="1">
        <v>0.39</v>
      </c>
      <c r="AF8" s="1">
        <f t="shared" si="7"/>
        <v>2.9615384615384617</v>
      </c>
      <c r="AG8" s="1">
        <v>5</v>
      </c>
      <c r="AH8" s="1">
        <v>1.3049999999999999</v>
      </c>
      <c r="AI8" s="1">
        <v>0.32700000000000001</v>
      </c>
      <c r="AJ8" s="1">
        <f t="shared" si="8"/>
        <v>3.9908256880733943</v>
      </c>
      <c r="AK8" s="1">
        <v>5</v>
      </c>
      <c r="AL8" s="1">
        <v>1.623</v>
      </c>
      <c r="AM8" s="1">
        <v>0.51600000000000001</v>
      </c>
      <c r="AN8" s="1">
        <f t="shared" si="9"/>
        <v>3.1453488372093021</v>
      </c>
      <c r="AO8" s="1">
        <v>5</v>
      </c>
      <c r="AP8" s="1">
        <v>1.5880000000000001</v>
      </c>
      <c r="AQ8" s="1">
        <v>0.376</v>
      </c>
      <c r="AR8" s="1">
        <f t="shared" si="10"/>
        <v>4.2234042553191493</v>
      </c>
      <c r="AS8" s="1">
        <v>5</v>
      </c>
      <c r="AT8" s="1">
        <v>1.49</v>
      </c>
      <c r="AU8" s="1">
        <v>0.56100000000000005</v>
      </c>
      <c r="AV8" s="1">
        <f t="shared" si="11"/>
        <v>2.6559714795008911</v>
      </c>
      <c r="AW8" s="1">
        <v>5</v>
      </c>
      <c r="AX8" s="1">
        <v>2.1429999999999998</v>
      </c>
      <c r="AY8" s="1">
        <v>0.3</v>
      </c>
      <c r="AZ8" s="1">
        <f t="shared" si="12"/>
        <v>7.1433333333333326</v>
      </c>
      <c r="BA8" s="1">
        <v>5</v>
      </c>
      <c r="BB8" s="1">
        <v>0.56038100000000002</v>
      </c>
      <c r="BC8" s="1">
        <v>0.153032</v>
      </c>
      <c r="BD8" s="1">
        <v>3.6618550368550369</v>
      </c>
      <c r="BE8" s="1">
        <v>5</v>
      </c>
      <c r="BF8" s="1">
        <v>0.40500000000000003</v>
      </c>
      <c r="BG8" s="1">
        <v>0.36099999999999999</v>
      </c>
      <c r="BH8" s="1">
        <f t="shared" si="13"/>
        <v>1.1218836565096955</v>
      </c>
      <c r="BI8" s="1">
        <v>5</v>
      </c>
      <c r="BJ8" s="1">
        <v>1.0558589999999999</v>
      </c>
      <c r="BK8" s="1">
        <v>0.35784899999999997</v>
      </c>
      <c r="BL8" s="1">
        <f t="shared" si="14"/>
        <v>2.9505713303656012</v>
      </c>
      <c r="BM8" s="1">
        <v>5</v>
      </c>
      <c r="BN8" s="1">
        <v>0.56899999999999995</v>
      </c>
      <c r="BO8" s="1">
        <v>0.56999999999999995</v>
      </c>
      <c r="BP8" s="1">
        <f t="shared" si="15"/>
        <v>0.99824561403508771</v>
      </c>
      <c r="BQ8" s="4">
        <v>5</v>
      </c>
      <c r="BR8" s="4">
        <v>983.00300000000004</v>
      </c>
      <c r="BS8" s="4">
        <v>506.52699999999999</v>
      </c>
      <c r="BT8" s="4">
        <v>1.94067246</v>
      </c>
    </row>
    <row r="9" spans="1:72" ht="15.75" customHeight="1" x14ac:dyDescent="0.2">
      <c r="A9" s="1">
        <v>6</v>
      </c>
      <c r="B9" s="1">
        <v>1.113</v>
      </c>
      <c r="C9" s="1">
        <v>0.24199999999999999</v>
      </c>
      <c r="D9" s="1">
        <f t="shared" si="0"/>
        <v>4.5991735537190079</v>
      </c>
      <c r="E9" s="1">
        <v>6</v>
      </c>
      <c r="F9" s="1">
        <v>1.2829999999999999</v>
      </c>
      <c r="G9" s="1">
        <v>0.51900000000000002</v>
      </c>
      <c r="H9" s="1">
        <f t="shared" si="1"/>
        <v>2.4720616570327549</v>
      </c>
      <c r="I9" s="1">
        <v>6</v>
      </c>
      <c r="J9" s="1">
        <v>0.75600000000000001</v>
      </c>
      <c r="K9" s="1">
        <v>0.157</v>
      </c>
      <c r="L9" s="1">
        <f t="shared" si="2"/>
        <v>4.8152866242038215</v>
      </c>
      <c r="M9" s="1">
        <v>6</v>
      </c>
      <c r="N9" s="1">
        <v>1.024</v>
      </c>
      <c r="O9" s="1">
        <v>0.36399999999999999</v>
      </c>
      <c r="P9" s="1">
        <f t="shared" si="3"/>
        <v>2.8131868131868134</v>
      </c>
      <c r="Q9" s="1">
        <v>6</v>
      </c>
      <c r="R9" s="1">
        <v>1.4790000000000001</v>
      </c>
      <c r="S9" s="1">
        <v>0.50800000000000001</v>
      </c>
      <c r="T9" s="1">
        <f t="shared" si="4"/>
        <v>2.9114173228346458</v>
      </c>
      <c r="U9" s="1">
        <v>6</v>
      </c>
      <c r="V9" s="1">
        <v>1.732</v>
      </c>
      <c r="W9" s="1">
        <v>0.255</v>
      </c>
      <c r="X9" s="1">
        <f t="shared" si="5"/>
        <v>6.7921568627450979</v>
      </c>
      <c r="Y9" s="1">
        <v>6</v>
      </c>
      <c r="Z9" s="1">
        <v>0.71199999999999997</v>
      </c>
      <c r="AA9" s="1">
        <v>0.54</v>
      </c>
      <c r="AB9" s="1">
        <f t="shared" si="6"/>
        <v>1.3185185185185184</v>
      </c>
      <c r="AC9" s="1">
        <v>6</v>
      </c>
      <c r="AD9" s="1">
        <v>0.95599999999999996</v>
      </c>
      <c r="AE9" s="1">
        <v>0.318</v>
      </c>
      <c r="AF9" s="1">
        <f t="shared" si="7"/>
        <v>3.0062893081761004</v>
      </c>
      <c r="AG9" s="1">
        <v>6</v>
      </c>
      <c r="AH9" s="1">
        <v>0.78600000000000003</v>
      </c>
      <c r="AI9" s="1">
        <v>0.27</v>
      </c>
      <c r="AJ9" s="1">
        <f t="shared" si="8"/>
        <v>2.911111111111111</v>
      </c>
      <c r="AK9" s="1">
        <v>6</v>
      </c>
      <c r="AL9" s="1">
        <v>1.304</v>
      </c>
      <c r="AM9" s="1">
        <v>0.23400000000000001</v>
      </c>
      <c r="AN9" s="1">
        <f t="shared" si="9"/>
        <v>5.5726495726495724</v>
      </c>
      <c r="AO9" s="1">
        <v>6</v>
      </c>
      <c r="AP9" s="1">
        <v>1.278</v>
      </c>
      <c r="AQ9" s="1">
        <v>0.32300000000000001</v>
      </c>
      <c r="AR9" s="1">
        <f t="shared" si="10"/>
        <v>3.9566563467492259</v>
      </c>
      <c r="AS9" s="1">
        <v>6</v>
      </c>
      <c r="AT9" s="1">
        <v>1.554</v>
      </c>
      <c r="AU9" s="1">
        <v>0.59199999999999997</v>
      </c>
      <c r="AV9" s="1">
        <f t="shared" si="11"/>
        <v>2.625</v>
      </c>
      <c r="AW9" s="1">
        <v>6</v>
      </c>
      <c r="AX9" s="1">
        <v>2.2280000000000002</v>
      </c>
      <c r="AY9" s="1">
        <v>0.316</v>
      </c>
      <c r="AZ9" s="1">
        <f t="shared" si="12"/>
        <v>7.0506329113924053</v>
      </c>
      <c r="BA9" s="1">
        <v>6</v>
      </c>
      <c r="BB9" s="1">
        <v>0.60021599999999997</v>
      </c>
      <c r="BC9" s="1">
        <v>0.18728999999999998</v>
      </c>
      <c r="BD9" s="1">
        <v>3.2047413102674995</v>
      </c>
      <c r="BE9" s="1">
        <v>6</v>
      </c>
      <c r="BF9" s="1">
        <v>0.66500000000000004</v>
      </c>
      <c r="BG9" s="1">
        <v>0.46500000000000002</v>
      </c>
      <c r="BH9" s="1">
        <f t="shared" si="13"/>
        <v>1.4301075268817205</v>
      </c>
      <c r="BI9" s="1">
        <v>6</v>
      </c>
      <c r="BJ9" s="1">
        <v>0.845078</v>
      </c>
      <c r="BK9" s="1">
        <v>0.33441199999999999</v>
      </c>
      <c r="BL9" s="1">
        <f t="shared" si="14"/>
        <v>2.5270564453428705</v>
      </c>
      <c r="BM9" s="1">
        <v>6</v>
      </c>
      <c r="BN9" s="1">
        <v>0.65700000000000003</v>
      </c>
      <c r="BO9" s="1">
        <v>0.625</v>
      </c>
      <c r="BP9" s="1">
        <f t="shared" si="15"/>
        <v>1.0512000000000001</v>
      </c>
      <c r="BQ9" s="4">
        <v>6</v>
      </c>
      <c r="BR9" s="4">
        <v>929.16800000000001</v>
      </c>
      <c r="BS9" s="4">
        <v>485.48099999999999</v>
      </c>
      <c r="BT9" s="4">
        <v>1.9139121800000001</v>
      </c>
    </row>
    <row r="10" spans="1:72" ht="15.75" customHeight="1" x14ac:dyDescent="0.2">
      <c r="A10" s="1">
        <v>7</v>
      </c>
      <c r="B10" s="1">
        <v>1.0589999999999999</v>
      </c>
      <c r="C10" s="1">
        <v>0.219</v>
      </c>
      <c r="D10" s="1">
        <f t="shared" si="0"/>
        <v>4.8356164383561637</v>
      </c>
      <c r="E10" s="1">
        <v>7</v>
      </c>
      <c r="F10" s="1">
        <v>1.617</v>
      </c>
      <c r="G10" s="1">
        <v>0.43</v>
      </c>
      <c r="H10" s="1">
        <f t="shared" si="1"/>
        <v>3.7604651162790699</v>
      </c>
      <c r="I10" s="1">
        <v>7</v>
      </c>
      <c r="J10" s="1">
        <v>0.78100000000000003</v>
      </c>
      <c r="K10" s="1">
        <v>0.17699999999999999</v>
      </c>
      <c r="L10" s="1">
        <f t="shared" si="2"/>
        <v>4.4124293785310735</v>
      </c>
      <c r="M10" s="1">
        <v>7</v>
      </c>
      <c r="N10" s="1">
        <v>1.1519999999999999</v>
      </c>
      <c r="O10" s="1">
        <v>0.377</v>
      </c>
      <c r="P10" s="1">
        <f t="shared" si="3"/>
        <v>3.0557029177718831</v>
      </c>
      <c r="Q10" s="1">
        <v>7</v>
      </c>
      <c r="R10" s="1">
        <v>1.774</v>
      </c>
      <c r="S10" s="1">
        <v>0.49099999999999999</v>
      </c>
      <c r="T10" s="1">
        <f t="shared" si="4"/>
        <v>3.6130346232179229</v>
      </c>
      <c r="U10" s="1">
        <v>7</v>
      </c>
      <c r="V10" s="1">
        <v>1.1879999999999999</v>
      </c>
      <c r="W10" s="1">
        <v>0.26700000000000002</v>
      </c>
      <c r="X10" s="1">
        <f t="shared" si="5"/>
        <v>4.4494382022471903</v>
      </c>
      <c r="Y10" s="1">
        <v>7</v>
      </c>
      <c r="Z10" s="1">
        <v>0.74299999999999999</v>
      </c>
      <c r="AA10" s="1">
        <v>0.64100000000000001</v>
      </c>
      <c r="AB10" s="1">
        <f t="shared" si="6"/>
        <v>1.1591263650546022</v>
      </c>
      <c r="AC10" s="1">
        <v>7</v>
      </c>
      <c r="AD10" s="1">
        <v>0.90500000000000003</v>
      </c>
      <c r="AE10" s="1">
        <v>0.28499999999999998</v>
      </c>
      <c r="AF10" s="1">
        <f t="shared" si="7"/>
        <v>3.1754385964912286</v>
      </c>
      <c r="AG10" s="1">
        <v>7</v>
      </c>
      <c r="AH10" s="1">
        <v>2.0760000000000001</v>
      </c>
      <c r="AI10" s="1">
        <v>0.33300000000000002</v>
      </c>
      <c r="AJ10" s="1">
        <f t="shared" si="8"/>
        <v>6.2342342342342345</v>
      </c>
      <c r="AK10" s="1">
        <v>7</v>
      </c>
      <c r="AL10" s="1">
        <v>1.085</v>
      </c>
      <c r="AM10" s="1">
        <v>0.254</v>
      </c>
      <c r="AN10" s="1">
        <f t="shared" si="9"/>
        <v>4.2716535433070861</v>
      </c>
      <c r="AO10" s="1">
        <v>7</v>
      </c>
      <c r="AP10" s="1">
        <v>0.88</v>
      </c>
      <c r="AQ10" s="1">
        <v>0.39100000000000001</v>
      </c>
      <c r="AR10" s="1">
        <f t="shared" si="10"/>
        <v>2.2506393861892584</v>
      </c>
      <c r="AS10" s="1">
        <v>7</v>
      </c>
      <c r="AT10" s="1">
        <v>1.538</v>
      </c>
      <c r="AU10" s="1">
        <v>0.49099999999999999</v>
      </c>
      <c r="AV10" s="1">
        <f t="shared" si="11"/>
        <v>3.1323828920570267</v>
      </c>
      <c r="AW10" s="1">
        <v>7</v>
      </c>
      <c r="AX10" s="1">
        <v>1.196</v>
      </c>
      <c r="AY10" s="1">
        <v>0.28100000000000003</v>
      </c>
      <c r="AZ10" s="1">
        <f t="shared" si="12"/>
        <v>4.2562277580071166</v>
      </c>
      <c r="BA10" s="1">
        <v>7</v>
      </c>
      <c r="BB10" s="1">
        <v>0.63940300000000005</v>
      </c>
      <c r="BC10" s="1">
        <v>0.16608699999999998</v>
      </c>
      <c r="BD10" s="1">
        <v>3.8498076309404112</v>
      </c>
      <c r="BE10" s="1">
        <v>7</v>
      </c>
      <c r="BF10" s="1">
        <v>0.54500000000000004</v>
      </c>
      <c r="BG10" s="1">
        <v>0.38300000000000001</v>
      </c>
      <c r="BH10" s="1">
        <f t="shared" si="13"/>
        <v>1.4229765013054831</v>
      </c>
      <c r="BI10" s="1">
        <v>7</v>
      </c>
      <c r="BJ10" s="1">
        <v>0.95810899999999999</v>
      </c>
      <c r="BK10" s="1">
        <v>0.35561500000000001</v>
      </c>
      <c r="BL10" s="1">
        <f t="shared" si="14"/>
        <v>2.6942311207345022</v>
      </c>
      <c r="BM10" s="1">
        <v>7</v>
      </c>
      <c r="BN10" s="1">
        <v>0.67200000000000004</v>
      </c>
      <c r="BO10" s="1">
        <v>0.56499999999999995</v>
      </c>
      <c r="BP10" s="1">
        <f t="shared" si="15"/>
        <v>1.1893805309734515</v>
      </c>
      <c r="BQ10" s="4">
        <v>7</v>
      </c>
      <c r="BR10" s="4">
        <v>1074.7190000000001</v>
      </c>
      <c r="BS10" s="4">
        <v>546.63900000000001</v>
      </c>
      <c r="BT10" s="4">
        <v>1.9660488899999999</v>
      </c>
    </row>
    <row r="11" spans="1:72" ht="15.75" customHeight="1" x14ac:dyDescent="0.2">
      <c r="A11" s="1">
        <v>8</v>
      </c>
      <c r="B11" s="1">
        <v>1.0089999999999999</v>
      </c>
      <c r="C11" s="1">
        <v>0.23</v>
      </c>
      <c r="D11" s="1">
        <f t="shared" si="0"/>
        <v>4.3869565217391298</v>
      </c>
      <c r="E11" s="1">
        <v>8</v>
      </c>
      <c r="F11" s="1">
        <v>1.302</v>
      </c>
      <c r="G11" s="1">
        <v>0.378</v>
      </c>
      <c r="H11" s="1">
        <f t="shared" si="1"/>
        <v>3.4444444444444446</v>
      </c>
      <c r="I11" s="1">
        <v>8</v>
      </c>
      <c r="J11" s="1">
        <v>0.94199999999999995</v>
      </c>
      <c r="K11" s="1">
        <v>0.17199999999999999</v>
      </c>
      <c r="L11" s="1">
        <f t="shared" si="2"/>
        <v>5.4767441860465116</v>
      </c>
      <c r="M11" s="1">
        <v>8</v>
      </c>
      <c r="N11" s="1">
        <v>0.97899999999999998</v>
      </c>
      <c r="O11" s="1">
        <v>0.32800000000000001</v>
      </c>
      <c r="P11" s="1">
        <f t="shared" si="3"/>
        <v>2.9847560975609753</v>
      </c>
      <c r="Q11" s="1">
        <v>8</v>
      </c>
      <c r="R11" s="1">
        <v>1.843</v>
      </c>
      <c r="S11" s="1">
        <v>0.55200000000000005</v>
      </c>
      <c r="T11" s="1">
        <f t="shared" si="4"/>
        <v>3.3387681159420288</v>
      </c>
      <c r="U11" s="1">
        <v>8</v>
      </c>
      <c r="V11" s="1">
        <v>1.514</v>
      </c>
      <c r="W11" s="1">
        <v>0.251</v>
      </c>
      <c r="X11" s="1">
        <f t="shared" si="5"/>
        <v>6.0318725099601593</v>
      </c>
      <c r="Y11" s="1">
        <v>8</v>
      </c>
      <c r="Z11" s="1">
        <v>0.80900000000000005</v>
      </c>
      <c r="AA11" s="1">
        <v>0.46899999999999997</v>
      </c>
      <c r="AB11" s="1">
        <f t="shared" si="6"/>
        <v>1.7249466950959491</v>
      </c>
      <c r="AC11" s="1">
        <v>8</v>
      </c>
      <c r="AD11" s="1">
        <v>1.012</v>
      </c>
      <c r="AE11" s="1">
        <v>0.223</v>
      </c>
      <c r="AF11" s="1">
        <f t="shared" si="7"/>
        <v>4.5381165919282509</v>
      </c>
      <c r="AG11" s="1">
        <v>8</v>
      </c>
      <c r="AH11" s="1">
        <v>1.252</v>
      </c>
      <c r="AI11" s="1">
        <v>0.26500000000000001</v>
      </c>
      <c r="AJ11" s="1">
        <f t="shared" si="8"/>
        <v>4.7245283018867923</v>
      </c>
      <c r="AK11" s="1">
        <v>8</v>
      </c>
      <c r="AL11" s="1">
        <v>1.359</v>
      </c>
      <c r="AM11" s="1">
        <v>0.36</v>
      </c>
      <c r="AN11" s="1">
        <f t="shared" si="9"/>
        <v>3.7749999999999999</v>
      </c>
      <c r="AO11" s="1">
        <v>8</v>
      </c>
      <c r="AP11" s="1">
        <v>0.88</v>
      </c>
      <c r="AQ11" s="1">
        <v>0.23</v>
      </c>
      <c r="AR11" s="1">
        <f t="shared" si="10"/>
        <v>3.8260869565217388</v>
      </c>
      <c r="AS11" s="1">
        <v>8</v>
      </c>
      <c r="AT11" s="1">
        <v>1.67</v>
      </c>
      <c r="AU11" s="1">
        <v>0.621</v>
      </c>
      <c r="AV11" s="1">
        <f t="shared" si="11"/>
        <v>2.6892109500805152</v>
      </c>
      <c r="AW11" s="1">
        <v>8</v>
      </c>
      <c r="AX11" s="1">
        <v>1.2010000000000001</v>
      </c>
      <c r="AY11" s="1">
        <v>0.307</v>
      </c>
      <c r="AZ11" s="1">
        <f t="shared" si="12"/>
        <v>3.9120521172638441</v>
      </c>
      <c r="BA11" s="1">
        <v>8</v>
      </c>
      <c r="BB11" s="1">
        <v>0.443658</v>
      </c>
      <c r="BC11" s="1">
        <v>0.16394999999999998</v>
      </c>
      <c r="BD11" s="1">
        <v>2.706056724611162</v>
      </c>
      <c r="BE11" s="1">
        <v>8</v>
      </c>
      <c r="BF11" s="1">
        <v>0.69399999999999995</v>
      </c>
      <c r="BG11" s="1">
        <v>0.47099999999999997</v>
      </c>
      <c r="BH11" s="1">
        <f t="shared" si="13"/>
        <v>1.4734607218683651</v>
      </c>
      <c r="BI11" s="1">
        <v>8</v>
      </c>
      <c r="BJ11" s="1">
        <v>0.80288499999999996</v>
      </c>
      <c r="BK11" s="1">
        <v>0.313969</v>
      </c>
      <c r="BL11" s="1">
        <f t="shared" si="14"/>
        <v>2.5572110622386286</v>
      </c>
      <c r="BM11" s="1">
        <v>8</v>
      </c>
      <c r="BN11" s="1">
        <v>0.73099999999999998</v>
      </c>
      <c r="BO11" s="1">
        <v>0.55000000000000004</v>
      </c>
      <c r="BP11" s="1">
        <f t="shared" si="15"/>
        <v>1.3290909090909089</v>
      </c>
      <c r="BQ11" s="4">
        <v>8</v>
      </c>
      <c r="BR11" s="4">
        <v>1047.2539999999999</v>
      </c>
      <c r="BS11" s="4">
        <v>459.77</v>
      </c>
      <c r="BT11" s="4">
        <v>2.27777802</v>
      </c>
    </row>
    <row r="12" spans="1:72" ht="15.75" customHeight="1" x14ac:dyDescent="0.2">
      <c r="A12" s="1">
        <v>9</v>
      </c>
      <c r="B12" s="1">
        <v>0.89500000000000002</v>
      </c>
      <c r="C12" s="1">
        <v>0.215</v>
      </c>
      <c r="D12" s="1">
        <f t="shared" si="0"/>
        <v>4.1627906976744189</v>
      </c>
      <c r="E12" s="1">
        <v>9</v>
      </c>
      <c r="F12" s="1">
        <v>1.371</v>
      </c>
      <c r="G12" s="1">
        <v>0.40699999999999997</v>
      </c>
      <c r="H12" s="1">
        <f t="shared" si="1"/>
        <v>3.3685503685503688</v>
      </c>
      <c r="I12" s="1">
        <v>9</v>
      </c>
      <c r="J12" s="1">
        <v>0.89100000000000001</v>
      </c>
      <c r="K12" s="1">
        <v>0.192</v>
      </c>
      <c r="L12" s="1">
        <f t="shared" si="2"/>
        <v>4.640625</v>
      </c>
      <c r="M12" s="1">
        <v>9</v>
      </c>
      <c r="N12" s="1">
        <v>1.0940000000000001</v>
      </c>
      <c r="O12" s="1">
        <v>0.255</v>
      </c>
      <c r="P12" s="1">
        <f t="shared" si="3"/>
        <v>4.2901960784313724</v>
      </c>
      <c r="Q12" s="1">
        <v>9</v>
      </c>
      <c r="R12" s="1">
        <v>1.8029999999999999</v>
      </c>
      <c r="S12" s="1">
        <v>0.52300000000000002</v>
      </c>
      <c r="T12" s="1">
        <f t="shared" si="4"/>
        <v>3.4474187380497128</v>
      </c>
      <c r="U12" s="1">
        <v>9</v>
      </c>
      <c r="V12" s="1">
        <v>1.3169999999999999</v>
      </c>
      <c r="W12" s="1">
        <v>0.224</v>
      </c>
      <c r="X12" s="1">
        <f t="shared" si="5"/>
        <v>5.8794642857142856</v>
      </c>
      <c r="Y12" s="1">
        <v>9</v>
      </c>
      <c r="Z12" s="1">
        <v>0.54300000000000004</v>
      </c>
      <c r="AA12" s="1">
        <v>0.38800000000000001</v>
      </c>
      <c r="AB12" s="1">
        <f t="shared" si="6"/>
        <v>1.3994845360824744</v>
      </c>
      <c r="AC12" s="1">
        <v>9</v>
      </c>
      <c r="AD12" s="1">
        <v>1.3380000000000001</v>
      </c>
      <c r="AE12" s="1">
        <v>0.35199999999999998</v>
      </c>
      <c r="AF12" s="1">
        <f t="shared" si="7"/>
        <v>3.8011363636363642</v>
      </c>
      <c r="AG12" s="1">
        <v>9</v>
      </c>
      <c r="AH12" s="1">
        <v>0.79900000000000004</v>
      </c>
      <c r="AI12" s="1">
        <v>0.35</v>
      </c>
      <c r="AJ12" s="1">
        <f t="shared" si="8"/>
        <v>2.2828571428571429</v>
      </c>
      <c r="AK12" s="1">
        <v>9</v>
      </c>
      <c r="AL12" s="1">
        <v>1.498</v>
      </c>
      <c r="AM12" s="1">
        <v>0.309</v>
      </c>
      <c r="AN12" s="1">
        <f t="shared" si="9"/>
        <v>4.8478964401294498</v>
      </c>
      <c r="AO12" s="1">
        <v>9</v>
      </c>
      <c r="AP12" s="1">
        <v>1.6579999999999999</v>
      </c>
      <c r="AQ12" s="1">
        <v>0.36</v>
      </c>
      <c r="AR12" s="1">
        <f t="shared" si="10"/>
        <v>4.6055555555555552</v>
      </c>
      <c r="AS12" s="1">
        <v>9</v>
      </c>
      <c r="AT12" s="1">
        <v>1.36</v>
      </c>
      <c r="AU12" s="1">
        <v>0.56000000000000005</v>
      </c>
      <c r="AV12" s="1">
        <f t="shared" si="11"/>
        <v>2.4285714285714284</v>
      </c>
      <c r="AW12" s="1">
        <v>9</v>
      </c>
      <c r="AX12" s="1">
        <v>1.6459999999999999</v>
      </c>
      <c r="AY12" s="1">
        <v>0.33100000000000002</v>
      </c>
      <c r="AZ12" s="1">
        <f t="shared" si="12"/>
        <v>4.9728096676737152</v>
      </c>
      <c r="BA12" s="1">
        <v>9</v>
      </c>
      <c r="BB12" s="1">
        <v>0.44538799999999995</v>
      </c>
      <c r="BC12" s="1">
        <v>0.15170900000000001</v>
      </c>
      <c r="BD12" s="1">
        <v>2.9358047314266122</v>
      </c>
      <c r="BE12" s="1">
        <v>9</v>
      </c>
      <c r="BF12" s="1">
        <v>0.64700000000000002</v>
      </c>
      <c r="BG12" s="1">
        <v>0.44600000000000001</v>
      </c>
      <c r="BH12" s="1">
        <f t="shared" si="13"/>
        <v>1.4506726457399104</v>
      </c>
      <c r="BI12" s="1">
        <v>9</v>
      </c>
      <c r="BJ12" s="1">
        <v>1.07358</v>
      </c>
      <c r="BK12" s="1">
        <v>0.43395499999999998</v>
      </c>
      <c r="BL12" s="1">
        <f t="shared" si="14"/>
        <v>2.473943150787524</v>
      </c>
      <c r="BM12" s="1">
        <v>9</v>
      </c>
      <c r="BN12" s="1">
        <v>0.90100000000000002</v>
      </c>
      <c r="BO12" s="1">
        <v>0.77800000000000002</v>
      </c>
      <c r="BP12" s="1">
        <f t="shared" si="15"/>
        <v>1.1580976863753214</v>
      </c>
      <c r="BQ12" s="4">
        <v>9</v>
      </c>
      <c r="BR12" s="4">
        <v>1073.481</v>
      </c>
      <c r="BS12" s="4">
        <v>460.47899999999998</v>
      </c>
      <c r="BT12" s="4">
        <v>2.3312268299999999</v>
      </c>
    </row>
    <row r="13" spans="1:72" ht="15.75" customHeight="1" x14ac:dyDescent="0.2">
      <c r="A13" s="1">
        <v>10</v>
      </c>
      <c r="B13" s="1">
        <v>1.0580000000000001</v>
      </c>
      <c r="C13" s="1">
        <v>0.24</v>
      </c>
      <c r="D13" s="1">
        <f t="shared" si="0"/>
        <v>4.4083333333333341</v>
      </c>
      <c r="E13" s="1">
        <v>10</v>
      </c>
      <c r="F13" s="1">
        <v>1.982</v>
      </c>
      <c r="G13" s="1">
        <v>0.48199999999999998</v>
      </c>
      <c r="H13" s="1">
        <f t="shared" si="1"/>
        <v>4.1120331950207474</v>
      </c>
      <c r="I13" s="1">
        <v>10</v>
      </c>
      <c r="J13" s="1">
        <v>0.74</v>
      </c>
      <c r="K13" s="1">
        <v>0.14199999999999999</v>
      </c>
      <c r="L13" s="1">
        <f t="shared" si="2"/>
        <v>5.211267605633803</v>
      </c>
      <c r="M13" s="1">
        <v>10</v>
      </c>
      <c r="N13" s="1">
        <v>1.2609999999999999</v>
      </c>
      <c r="O13" s="1">
        <v>0.35299999999999998</v>
      </c>
      <c r="P13" s="1">
        <f t="shared" si="3"/>
        <v>3.5722379603399435</v>
      </c>
      <c r="Q13" s="1">
        <v>10</v>
      </c>
      <c r="R13" s="1">
        <v>1.6519999999999999</v>
      </c>
      <c r="S13" s="1">
        <v>0.52600000000000002</v>
      </c>
      <c r="T13" s="1">
        <f t="shared" si="4"/>
        <v>3.1406844106463874</v>
      </c>
      <c r="U13" s="1">
        <v>10</v>
      </c>
      <c r="V13" s="1">
        <v>1.42</v>
      </c>
      <c r="W13" s="1">
        <v>0.28199999999999997</v>
      </c>
      <c r="X13" s="1">
        <f t="shared" si="5"/>
        <v>5.0354609929078018</v>
      </c>
      <c r="Y13" s="1">
        <v>10</v>
      </c>
      <c r="Z13" s="1">
        <v>1.1870000000000001</v>
      </c>
      <c r="AA13" s="1">
        <v>0.47899999999999998</v>
      </c>
      <c r="AB13" s="1">
        <f t="shared" si="6"/>
        <v>2.4780793319415451</v>
      </c>
      <c r="AC13" s="1">
        <v>10</v>
      </c>
      <c r="AD13" s="1">
        <v>0.753</v>
      </c>
      <c r="AE13" s="1">
        <v>0.309</v>
      </c>
      <c r="AF13" s="1">
        <f t="shared" si="7"/>
        <v>2.4368932038834954</v>
      </c>
      <c r="AG13" s="1">
        <v>10</v>
      </c>
      <c r="AH13" s="1">
        <v>1.1359999999999999</v>
      </c>
      <c r="AI13" s="1">
        <v>0.33400000000000002</v>
      </c>
      <c r="AJ13" s="1">
        <f t="shared" si="8"/>
        <v>3.4011976047904189</v>
      </c>
      <c r="AK13" s="1">
        <v>10</v>
      </c>
      <c r="AL13" s="1">
        <v>1.468</v>
      </c>
      <c r="AM13" s="1">
        <v>0.48</v>
      </c>
      <c r="AN13" s="1">
        <f t="shared" si="9"/>
        <v>3.0583333333333336</v>
      </c>
      <c r="AO13" s="1">
        <v>10</v>
      </c>
      <c r="AP13" s="1">
        <v>1.147</v>
      </c>
      <c r="AQ13" s="1">
        <v>0.35199999999999998</v>
      </c>
      <c r="AR13" s="1">
        <f t="shared" si="10"/>
        <v>3.2585227272727275</v>
      </c>
      <c r="AS13" s="1">
        <v>10</v>
      </c>
      <c r="AT13" s="1">
        <v>1.7030000000000001</v>
      </c>
      <c r="AU13" s="1">
        <v>0.52900000000000003</v>
      </c>
      <c r="AV13" s="1">
        <f t="shared" si="11"/>
        <v>3.2192816635160679</v>
      </c>
      <c r="AW13" s="1">
        <v>10</v>
      </c>
      <c r="AX13" s="1">
        <v>1.8069999999999999</v>
      </c>
      <c r="AY13" s="1">
        <v>0.3</v>
      </c>
      <c r="AZ13" s="1">
        <f t="shared" si="12"/>
        <v>6.0233333333333334</v>
      </c>
      <c r="BA13" s="1">
        <v>10</v>
      </c>
      <c r="BB13" s="1">
        <v>0.40987400000000002</v>
      </c>
      <c r="BC13" s="1">
        <v>0.181088</v>
      </c>
      <c r="BD13" s="1">
        <v>2.2633968015550452</v>
      </c>
      <c r="BE13" s="1">
        <v>10</v>
      </c>
      <c r="BF13" s="1">
        <v>0.67700000000000005</v>
      </c>
      <c r="BG13" s="1">
        <v>0.61899999999999999</v>
      </c>
      <c r="BH13" s="1">
        <f t="shared" si="13"/>
        <v>1.0936995153473346</v>
      </c>
      <c r="BI13" s="1">
        <v>10</v>
      </c>
      <c r="BJ13" s="1">
        <v>0.78758299999999992</v>
      </c>
      <c r="BK13" s="1">
        <v>0.29980900000000005</v>
      </c>
      <c r="BL13" s="1">
        <f t="shared" si="14"/>
        <v>2.6269491576303574</v>
      </c>
      <c r="BM13" s="1">
        <v>10</v>
      </c>
      <c r="BN13" s="1">
        <v>0.88100000000000001</v>
      </c>
      <c r="BO13" s="1">
        <v>0.72899999999999998</v>
      </c>
      <c r="BP13" s="1">
        <f t="shared" si="15"/>
        <v>1.2085048010973938</v>
      </c>
      <c r="BQ13" s="4">
        <v>10</v>
      </c>
      <c r="BR13" s="4">
        <v>840.39300000000003</v>
      </c>
      <c r="BS13" s="4">
        <v>527.97</v>
      </c>
      <c r="BT13" s="4">
        <v>1.5917438500000001</v>
      </c>
    </row>
    <row r="14" spans="1:72" ht="15.75" customHeight="1" x14ac:dyDescent="0.2">
      <c r="A14" s="1">
        <v>11</v>
      </c>
      <c r="B14" s="1">
        <v>1.0780000000000001</v>
      </c>
      <c r="C14" s="1">
        <v>0.23</v>
      </c>
      <c r="D14" s="1">
        <f t="shared" si="0"/>
        <v>4.6869565217391305</v>
      </c>
      <c r="E14" s="1">
        <v>11</v>
      </c>
      <c r="F14" s="1">
        <v>1.3440000000000001</v>
      </c>
      <c r="G14" s="1">
        <v>0.48199999999999998</v>
      </c>
      <c r="H14" s="1">
        <f t="shared" si="1"/>
        <v>2.7883817427385895</v>
      </c>
      <c r="I14" s="1">
        <v>11</v>
      </c>
      <c r="J14" s="1">
        <v>1.028</v>
      </c>
      <c r="K14" s="1">
        <v>0.18099999999999999</v>
      </c>
      <c r="L14" s="1">
        <f t="shared" si="2"/>
        <v>5.6795580110497239</v>
      </c>
      <c r="M14" s="1">
        <v>11</v>
      </c>
      <c r="N14" s="1">
        <v>1.151</v>
      </c>
      <c r="O14" s="1">
        <v>0.315</v>
      </c>
      <c r="P14" s="1">
        <f t="shared" si="3"/>
        <v>3.6539682539682539</v>
      </c>
      <c r="Q14" s="1">
        <v>11</v>
      </c>
      <c r="R14" s="1">
        <v>1.8120000000000001</v>
      </c>
      <c r="S14" s="1">
        <v>0.57699999999999996</v>
      </c>
      <c r="T14" s="1">
        <f t="shared" si="4"/>
        <v>3.1403812824956674</v>
      </c>
      <c r="U14" s="1">
        <v>11</v>
      </c>
      <c r="V14" s="1">
        <v>1.0640000000000001</v>
      </c>
      <c r="W14" s="1">
        <v>0.224</v>
      </c>
      <c r="X14" s="5">
        <f t="shared" si="5"/>
        <v>4.75</v>
      </c>
      <c r="Y14" s="1">
        <v>11</v>
      </c>
      <c r="Z14" s="1">
        <v>0.97099999999999997</v>
      </c>
      <c r="AA14" s="1">
        <v>0.88600000000000001</v>
      </c>
      <c r="AB14" s="1">
        <f t="shared" si="6"/>
        <v>1.0959367945823928</v>
      </c>
      <c r="AC14" s="1">
        <v>11</v>
      </c>
      <c r="AD14" s="1">
        <v>1.0960000000000001</v>
      </c>
      <c r="AE14" s="1">
        <v>0.309</v>
      </c>
      <c r="AF14" s="1">
        <f t="shared" si="7"/>
        <v>3.5469255663430426</v>
      </c>
      <c r="AG14" s="1">
        <v>11</v>
      </c>
      <c r="AH14" s="1">
        <v>1.363</v>
      </c>
      <c r="AI14" s="1">
        <v>0.29699999999999999</v>
      </c>
      <c r="AJ14" s="1">
        <f t="shared" si="8"/>
        <v>4.5892255892255891</v>
      </c>
      <c r="AK14" s="1">
        <v>11</v>
      </c>
      <c r="AL14" s="1">
        <v>1.47</v>
      </c>
      <c r="AM14" s="1">
        <v>0.47</v>
      </c>
      <c r="AN14" s="1">
        <f t="shared" si="9"/>
        <v>3.1276595744680851</v>
      </c>
      <c r="AO14" s="1">
        <v>11</v>
      </c>
      <c r="AP14" s="1">
        <v>1.089</v>
      </c>
      <c r="AQ14" s="1">
        <v>0.26200000000000001</v>
      </c>
      <c r="AR14" s="1">
        <f t="shared" si="10"/>
        <v>4.1564885496183201</v>
      </c>
      <c r="AS14" s="1">
        <v>11</v>
      </c>
      <c r="AT14" s="1">
        <v>1.542</v>
      </c>
      <c r="AU14" s="1">
        <v>0.51100000000000001</v>
      </c>
      <c r="AV14" s="1">
        <f t="shared" si="11"/>
        <v>3.0176125244618395</v>
      </c>
      <c r="AW14" s="1">
        <v>11</v>
      </c>
      <c r="AX14" s="1">
        <v>2.1320000000000001</v>
      </c>
      <c r="AY14" s="1">
        <v>0.23899999999999999</v>
      </c>
      <c r="AZ14" s="1">
        <f t="shared" si="12"/>
        <v>8.9205020920502101</v>
      </c>
      <c r="BA14" s="1">
        <v>11</v>
      </c>
      <c r="BB14" s="1">
        <v>0.37610300000000002</v>
      </c>
      <c r="BC14" s="1">
        <v>0.181088</v>
      </c>
      <c r="BD14" s="1">
        <v>2.0769073599575898</v>
      </c>
      <c r="BE14" s="1">
        <v>11</v>
      </c>
      <c r="BF14" s="1">
        <v>0.53200000000000003</v>
      </c>
      <c r="BG14" s="1">
        <v>0.46300000000000002</v>
      </c>
      <c r="BH14" s="1">
        <f t="shared" si="13"/>
        <v>1.1490280777537798</v>
      </c>
      <c r="BI14" s="1">
        <v>11</v>
      </c>
      <c r="BJ14" s="1">
        <v>0.89652200000000004</v>
      </c>
      <c r="BK14" s="1">
        <v>0.36067100000000002</v>
      </c>
      <c r="BL14" s="1">
        <f t="shared" si="14"/>
        <v>2.4857058094496094</v>
      </c>
      <c r="BM14" s="1">
        <v>11</v>
      </c>
      <c r="BN14" s="1">
        <v>0.63800000000000001</v>
      </c>
      <c r="BO14" s="1">
        <v>0.56299999999999994</v>
      </c>
      <c r="BP14" s="1">
        <f t="shared" si="15"/>
        <v>1.1332149200710482</v>
      </c>
      <c r="BQ14" s="4">
        <v>11</v>
      </c>
      <c r="BR14" s="4">
        <v>896.27499999999998</v>
      </c>
      <c r="BS14" s="4">
        <v>528.74199999999996</v>
      </c>
      <c r="BT14" s="4">
        <v>1.6951083899999999</v>
      </c>
    </row>
    <row r="15" spans="1:72" ht="15.75" customHeight="1" x14ac:dyDescent="0.2">
      <c r="A15" s="1">
        <v>12</v>
      </c>
      <c r="B15" s="1">
        <v>0.8</v>
      </c>
      <c r="C15" s="1">
        <v>0.16500000000000001</v>
      </c>
      <c r="D15" s="1">
        <f t="shared" si="0"/>
        <v>4.8484848484848486</v>
      </c>
      <c r="E15" s="1">
        <v>12</v>
      </c>
      <c r="F15" s="1">
        <v>1.39</v>
      </c>
      <c r="G15" s="1">
        <v>0.42699999999999999</v>
      </c>
      <c r="H15" s="1">
        <f t="shared" si="1"/>
        <v>3.2552693208430914</v>
      </c>
      <c r="I15" s="1">
        <v>12</v>
      </c>
      <c r="J15" s="1">
        <v>0.874</v>
      </c>
      <c r="K15" s="1">
        <v>0.16800000000000001</v>
      </c>
      <c r="L15" s="1">
        <f t="shared" si="2"/>
        <v>5.2023809523809517</v>
      </c>
      <c r="M15" s="1">
        <v>12</v>
      </c>
      <c r="N15" s="1">
        <v>1.2769999999999999</v>
      </c>
      <c r="O15" s="1">
        <v>0.34399999999999997</v>
      </c>
      <c r="P15" s="1">
        <f t="shared" si="3"/>
        <v>3.7122093023255816</v>
      </c>
      <c r="Q15" s="1">
        <v>12</v>
      </c>
      <c r="R15" s="1">
        <v>1.4379999999999999</v>
      </c>
      <c r="S15" s="1">
        <v>0.46700000000000003</v>
      </c>
      <c r="T15" s="1">
        <f t="shared" si="4"/>
        <v>3.0792291220556742</v>
      </c>
      <c r="U15" s="1">
        <v>12</v>
      </c>
      <c r="V15" s="1">
        <v>1.4910000000000001</v>
      </c>
      <c r="W15" s="1">
        <v>0.246</v>
      </c>
      <c r="X15" s="1">
        <f t="shared" si="5"/>
        <v>6.0609756097560981</v>
      </c>
      <c r="Y15" s="1">
        <v>12</v>
      </c>
      <c r="Z15" s="1">
        <v>0.82</v>
      </c>
      <c r="AA15" s="1">
        <v>0.84699999999999998</v>
      </c>
      <c r="AB15" s="1">
        <f t="shared" si="6"/>
        <v>0.96812278630460447</v>
      </c>
      <c r="AC15" s="1">
        <v>12</v>
      </c>
      <c r="AD15" s="1">
        <v>1.0640000000000001</v>
      </c>
      <c r="AE15" s="1">
        <v>0.33400000000000002</v>
      </c>
      <c r="AF15" s="1">
        <f t="shared" si="7"/>
        <v>3.1856287425149699</v>
      </c>
      <c r="AG15" s="1">
        <v>12</v>
      </c>
      <c r="AH15" s="1">
        <v>1.04</v>
      </c>
      <c r="AI15" s="1">
        <v>0.254</v>
      </c>
      <c r="AJ15" s="1">
        <f t="shared" si="8"/>
        <v>4.0944881889763778</v>
      </c>
      <c r="AK15" s="1">
        <v>12</v>
      </c>
      <c r="AL15" s="1">
        <v>1.482</v>
      </c>
      <c r="AM15" s="1">
        <v>0.437</v>
      </c>
      <c r="AN15" s="1">
        <f t="shared" si="9"/>
        <v>3.3913043478260869</v>
      </c>
      <c r="AO15" s="1">
        <v>12</v>
      </c>
      <c r="AP15" s="1">
        <v>1.4630000000000001</v>
      </c>
      <c r="AQ15" s="1">
        <v>0.39</v>
      </c>
      <c r="AR15" s="1">
        <f t="shared" si="10"/>
        <v>3.7512820512820513</v>
      </c>
      <c r="AS15" s="1">
        <v>12</v>
      </c>
      <c r="AT15" s="1">
        <v>1.2529999999999999</v>
      </c>
      <c r="AU15" s="1">
        <v>0.57299999999999995</v>
      </c>
      <c r="AV15" s="1">
        <f t="shared" si="11"/>
        <v>2.1867364746945896</v>
      </c>
      <c r="AW15" s="1">
        <v>12</v>
      </c>
      <c r="AX15" s="1">
        <v>1.732</v>
      </c>
      <c r="AY15" s="1">
        <v>0.221</v>
      </c>
      <c r="AZ15" s="1">
        <f t="shared" si="12"/>
        <v>7.8371040723981897</v>
      </c>
      <c r="BA15" s="1">
        <v>12</v>
      </c>
      <c r="BB15" s="1">
        <v>0.44828300000000004</v>
      </c>
      <c r="BC15" s="1">
        <v>0.181088</v>
      </c>
      <c r="BD15" s="1">
        <v>2.4754981003710905</v>
      </c>
      <c r="BE15" s="1">
        <v>12</v>
      </c>
      <c r="BF15" s="1">
        <v>0.49299999999999999</v>
      </c>
      <c r="BG15" s="1">
        <v>0.51900000000000002</v>
      </c>
      <c r="BH15" s="1">
        <f t="shared" si="13"/>
        <v>0.94990366088631983</v>
      </c>
      <c r="BI15" s="1">
        <v>12</v>
      </c>
      <c r="BJ15" s="1">
        <v>1.179565</v>
      </c>
      <c r="BK15" s="1">
        <v>0.31798100000000001</v>
      </c>
      <c r="BL15" s="1">
        <f t="shared" si="14"/>
        <v>3.7095455388843983</v>
      </c>
      <c r="BM15" s="1">
        <v>12</v>
      </c>
      <c r="BN15" s="1">
        <v>0.49399999999999999</v>
      </c>
      <c r="BO15" s="1">
        <v>0.67100000000000004</v>
      </c>
      <c r="BP15" s="1">
        <f t="shared" si="15"/>
        <v>0.73621460506706404</v>
      </c>
      <c r="BQ15" s="4">
        <v>12</v>
      </c>
      <c r="BR15" s="4">
        <v>1091.8610000000001</v>
      </c>
      <c r="BS15" s="4">
        <v>509.01600000000002</v>
      </c>
      <c r="BT15" s="4">
        <v>2.1450425900000001</v>
      </c>
    </row>
    <row r="16" spans="1:72" ht="15.75" customHeight="1" x14ac:dyDescent="0.2">
      <c r="A16" s="1">
        <v>13</v>
      </c>
      <c r="B16" s="1">
        <v>0.67200000000000004</v>
      </c>
      <c r="C16" s="1">
        <v>0.27100000000000002</v>
      </c>
      <c r="D16" s="1">
        <f t="shared" si="0"/>
        <v>2.4797047970479706</v>
      </c>
      <c r="E16" s="1">
        <v>13</v>
      </c>
      <c r="F16" s="1">
        <v>1.361</v>
      </c>
      <c r="G16" s="1">
        <v>0.45300000000000001</v>
      </c>
      <c r="H16" s="1">
        <f t="shared" si="1"/>
        <v>3.0044150110375276</v>
      </c>
      <c r="I16" s="1">
        <v>13</v>
      </c>
      <c r="J16" s="1">
        <v>0.96599999999999997</v>
      </c>
      <c r="K16" s="1">
        <v>0.23200000000000001</v>
      </c>
      <c r="L16" s="1">
        <f t="shared" si="2"/>
        <v>4.1637931034482758</v>
      </c>
      <c r="M16" s="1">
        <v>13</v>
      </c>
      <c r="N16" s="1">
        <v>1.149</v>
      </c>
      <c r="O16" s="1">
        <v>0.32200000000000001</v>
      </c>
      <c r="P16" s="1">
        <f t="shared" si="3"/>
        <v>3.5683229813664594</v>
      </c>
      <c r="Q16" s="1">
        <v>13</v>
      </c>
      <c r="R16" s="1">
        <v>1.54</v>
      </c>
      <c r="S16" s="1">
        <v>0.50700000000000001</v>
      </c>
      <c r="T16" s="1">
        <f t="shared" si="4"/>
        <v>3.0374753451676528</v>
      </c>
      <c r="U16" s="1">
        <v>13</v>
      </c>
      <c r="V16" s="1">
        <v>1.5429999999999999</v>
      </c>
      <c r="W16" s="1">
        <v>0.24199999999999999</v>
      </c>
      <c r="X16" s="1">
        <f t="shared" si="5"/>
        <v>6.3760330578512399</v>
      </c>
      <c r="Y16" s="1">
        <v>13</v>
      </c>
      <c r="Z16" s="1">
        <v>0.628</v>
      </c>
      <c r="AA16" s="1">
        <v>0.442</v>
      </c>
      <c r="AB16" s="1">
        <f t="shared" si="6"/>
        <v>1.4208144796380091</v>
      </c>
      <c r="AC16" s="1">
        <v>13</v>
      </c>
      <c r="AD16" s="1">
        <v>1.1379999999999999</v>
      </c>
      <c r="AE16" s="1">
        <v>0.318</v>
      </c>
      <c r="AF16" s="1">
        <f t="shared" si="7"/>
        <v>3.5786163522012573</v>
      </c>
      <c r="AG16" s="1">
        <v>13</v>
      </c>
      <c r="AH16" s="1">
        <v>1.4379999999999999</v>
      </c>
      <c r="AI16" s="1">
        <v>0.19800000000000001</v>
      </c>
      <c r="AJ16" s="1">
        <f t="shared" si="8"/>
        <v>7.2626262626262621</v>
      </c>
      <c r="AK16" s="1">
        <v>13</v>
      </c>
      <c r="AL16" s="1">
        <v>1.3859999999999999</v>
      </c>
      <c r="AM16" s="1">
        <v>0.40100000000000002</v>
      </c>
      <c r="AN16" s="1">
        <f t="shared" si="9"/>
        <v>3.4563591022443885</v>
      </c>
      <c r="AO16" s="1">
        <v>13</v>
      </c>
      <c r="AP16" s="1">
        <v>0.98399999999999999</v>
      </c>
      <c r="AQ16" s="1">
        <v>0.28999999999999998</v>
      </c>
      <c r="AR16" s="1">
        <f t="shared" si="10"/>
        <v>3.3931034482758622</v>
      </c>
      <c r="AS16" s="1">
        <v>13</v>
      </c>
      <c r="AT16" s="1">
        <v>1.498</v>
      </c>
      <c r="AU16" s="1">
        <v>0.504</v>
      </c>
      <c r="AV16" s="1">
        <f t="shared" si="11"/>
        <v>2.9722222222222223</v>
      </c>
      <c r="AW16" s="1">
        <v>13</v>
      </c>
      <c r="AX16" s="1">
        <v>2.3119999999999998</v>
      </c>
      <c r="AY16" s="1">
        <v>0.17799999999999999</v>
      </c>
      <c r="AZ16" s="1">
        <f t="shared" si="12"/>
        <v>12.988764044943819</v>
      </c>
      <c r="BA16" s="1">
        <v>13</v>
      </c>
      <c r="BB16" s="1">
        <v>0.58956299999999995</v>
      </c>
      <c r="BC16" s="1">
        <v>0.20510100000000001</v>
      </c>
      <c r="BD16" s="1">
        <v>2.8745008556759837</v>
      </c>
      <c r="BE16" s="1">
        <v>13</v>
      </c>
      <c r="BF16" s="1">
        <v>0.53</v>
      </c>
      <c r="BG16" s="1">
        <v>0.42499999999999999</v>
      </c>
      <c r="BH16" s="1">
        <f t="shared" si="13"/>
        <v>1.2470588235294118</v>
      </c>
      <c r="BI16" s="1">
        <v>13</v>
      </c>
      <c r="BJ16" s="1">
        <v>0.90644500000000006</v>
      </c>
      <c r="BK16" s="1">
        <v>0.35875799999999997</v>
      </c>
      <c r="BL16" s="1">
        <f t="shared" si="14"/>
        <v>2.5266196154510845</v>
      </c>
      <c r="BM16" s="1">
        <v>13</v>
      </c>
      <c r="BN16" s="1">
        <v>0.56000000000000005</v>
      </c>
      <c r="BO16" s="1">
        <v>0.69499999999999995</v>
      </c>
      <c r="BP16" s="1">
        <f t="shared" si="15"/>
        <v>0.80575539568345333</v>
      </c>
      <c r="BQ16" s="4">
        <v>13</v>
      </c>
      <c r="BR16" s="4">
        <v>962.01700000000005</v>
      </c>
      <c r="BS16" s="4">
        <v>689.92100000000005</v>
      </c>
      <c r="BT16" s="4">
        <v>1.3943871800000001</v>
      </c>
    </row>
    <row r="17" spans="1:72" ht="15.75" customHeight="1" x14ac:dyDescent="0.2">
      <c r="A17" s="1">
        <v>14</v>
      </c>
      <c r="B17" s="1">
        <v>1.4330000000000001</v>
      </c>
      <c r="C17" s="1">
        <v>0.254</v>
      </c>
      <c r="D17" s="1">
        <f t="shared" si="0"/>
        <v>5.6417322834645667</v>
      </c>
      <c r="E17" s="1">
        <v>14</v>
      </c>
      <c r="F17" s="1">
        <v>1.1559999999999999</v>
      </c>
      <c r="G17" s="1">
        <v>0.37</v>
      </c>
      <c r="H17" s="1">
        <f t="shared" si="1"/>
        <v>3.1243243243243239</v>
      </c>
      <c r="I17" s="1">
        <v>14</v>
      </c>
      <c r="J17" s="1">
        <v>1.097</v>
      </c>
      <c r="K17" s="1">
        <v>0.18099999999999999</v>
      </c>
      <c r="L17" s="1">
        <f t="shared" si="2"/>
        <v>6.0607734806629834</v>
      </c>
      <c r="M17" s="1">
        <v>14</v>
      </c>
      <c r="N17" s="1">
        <v>0.94599999999999995</v>
      </c>
      <c r="O17" s="1">
        <v>0.32400000000000001</v>
      </c>
      <c r="P17" s="1">
        <f t="shared" si="3"/>
        <v>2.9197530864197527</v>
      </c>
      <c r="Q17" s="1">
        <v>14</v>
      </c>
      <c r="R17" s="1">
        <v>1.57</v>
      </c>
      <c r="S17" s="1">
        <v>0.51200000000000001</v>
      </c>
      <c r="T17" s="1">
        <f t="shared" si="4"/>
        <v>3.06640625</v>
      </c>
      <c r="U17" s="1">
        <v>14</v>
      </c>
      <c r="V17" s="1">
        <v>1.3320000000000001</v>
      </c>
      <c r="W17" s="1">
        <v>0.23100000000000001</v>
      </c>
      <c r="X17" s="1">
        <f t="shared" si="5"/>
        <v>5.7662337662337659</v>
      </c>
      <c r="Y17" s="1">
        <v>14</v>
      </c>
      <c r="Z17" s="1">
        <v>0.67300000000000004</v>
      </c>
      <c r="AA17" s="1">
        <v>0.38600000000000001</v>
      </c>
      <c r="AB17" s="1">
        <f t="shared" si="6"/>
        <v>1.7435233160621761</v>
      </c>
      <c r="AC17" s="1">
        <v>14</v>
      </c>
      <c r="AD17" s="1">
        <v>1.07</v>
      </c>
      <c r="AE17" s="1">
        <v>0.26200000000000001</v>
      </c>
      <c r="AF17" s="1">
        <f t="shared" si="7"/>
        <v>4.0839694656488552</v>
      </c>
      <c r="AG17" s="1">
        <v>14</v>
      </c>
      <c r="AH17" s="1">
        <v>1.6220000000000001</v>
      </c>
      <c r="AI17" s="1">
        <v>0.21099999999999999</v>
      </c>
      <c r="AJ17" s="1">
        <f t="shared" si="8"/>
        <v>7.6872037914691953</v>
      </c>
      <c r="AK17" s="1">
        <v>14</v>
      </c>
      <c r="AL17" s="1">
        <v>1.708</v>
      </c>
      <c r="AM17" s="1">
        <v>0.42799999999999999</v>
      </c>
      <c r="AN17" s="1">
        <f t="shared" si="9"/>
        <v>3.9906542056074765</v>
      </c>
      <c r="AO17" s="1">
        <v>14</v>
      </c>
      <c r="AP17" s="1">
        <v>1.4370000000000001</v>
      </c>
      <c r="AQ17" s="1">
        <v>0.37</v>
      </c>
      <c r="AR17" s="1">
        <f t="shared" si="10"/>
        <v>3.8837837837837839</v>
      </c>
      <c r="AS17" s="1">
        <v>14</v>
      </c>
      <c r="AT17" s="1">
        <v>1.649</v>
      </c>
      <c r="AU17" s="1">
        <v>0.50600000000000001</v>
      </c>
      <c r="AV17" s="1">
        <f t="shared" si="11"/>
        <v>3.2588932806324111</v>
      </c>
      <c r="AW17" s="1">
        <v>14</v>
      </c>
      <c r="AX17" s="1">
        <v>2.1309999999999998</v>
      </c>
      <c r="AY17" s="1">
        <v>0.318</v>
      </c>
      <c r="AZ17" s="1">
        <f t="shared" si="12"/>
        <v>6.7012578616352192</v>
      </c>
      <c r="BA17" s="1">
        <v>14</v>
      </c>
      <c r="BB17" s="1">
        <v>0.63423299999999994</v>
      </c>
      <c r="BC17" s="1">
        <v>0.134823</v>
      </c>
      <c r="BD17" s="1">
        <v>4.7041899379186036</v>
      </c>
      <c r="BE17" s="1">
        <v>14</v>
      </c>
      <c r="BF17" s="1">
        <v>0.69799999999999995</v>
      </c>
      <c r="BG17" s="1">
        <v>0.64900000000000002</v>
      </c>
      <c r="BH17" s="1">
        <f t="shared" si="13"/>
        <v>1.0755007704160247</v>
      </c>
      <c r="BI17" s="1">
        <v>14</v>
      </c>
      <c r="BJ17" s="1">
        <v>0.88759100000000002</v>
      </c>
      <c r="BK17" s="1">
        <v>0.42399300000000001</v>
      </c>
      <c r="BL17" s="1">
        <f t="shared" si="14"/>
        <v>2.0934095610069035</v>
      </c>
      <c r="BM17" s="1">
        <v>14</v>
      </c>
      <c r="BN17" s="1">
        <v>0.53800000000000003</v>
      </c>
      <c r="BO17" s="1">
        <v>0.52</v>
      </c>
      <c r="BP17" s="1">
        <f t="shared" si="15"/>
        <v>1.0346153846153847</v>
      </c>
      <c r="BQ17" s="4">
        <v>14</v>
      </c>
      <c r="BR17" s="4">
        <v>889.33299999999997</v>
      </c>
      <c r="BS17" s="4">
        <v>563.42700000000002</v>
      </c>
      <c r="BT17" s="4">
        <v>1.57843518</v>
      </c>
    </row>
    <row r="18" spans="1:72" ht="15.75" customHeight="1" x14ac:dyDescent="0.2">
      <c r="A18" s="1">
        <v>15</v>
      </c>
      <c r="B18" s="1">
        <v>0.91700000000000004</v>
      </c>
      <c r="C18" s="1">
        <v>0.222</v>
      </c>
      <c r="D18" s="1">
        <f t="shared" si="0"/>
        <v>4.1306306306306304</v>
      </c>
      <c r="E18" s="1">
        <v>15</v>
      </c>
      <c r="F18" s="1">
        <v>1.45</v>
      </c>
      <c r="G18" s="1">
        <v>0.38200000000000001</v>
      </c>
      <c r="H18" s="1">
        <f t="shared" si="1"/>
        <v>3.7958115183246073</v>
      </c>
      <c r="I18" s="1">
        <v>15</v>
      </c>
      <c r="J18" s="1">
        <v>0.93799999999999994</v>
      </c>
      <c r="K18" s="1">
        <v>0.16800000000000001</v>
      </c>
      <c r="L18" s="1">
        <f t="shared" si="2"/>
        <v>5.583333333333333</v>
      </c>
      <c r="M18" s="1">
        <v>15</v>
      </c>
      <c r="N18" s="1">
        <v>1.07</v>
      </c>
      <c r="O18" s="1">
        <v>0.23200000000000001</v>
      </c>
      <c r="P18" s="1">
        <f t="shared" si="3"/>
        <v>4.6120689655172411</v>
      </c>
      <c r="Q18" s="1">
        <v>15</v>
      </c>
      <c r="R18" s="1">
        <v>1.4079999999999999</v>
      </c>
      <c r="S18" s="1">
        <v>0.49099999999999999</v>
      </c>
      <c r="T18" s="1">
        <f t="shared" si="4"/>
        <v>2.8676171079429733</v>
      </c>
      <c r="U18" s="1">
        <v>15</v>
      </c>
      <c r="V18" s="1">
        <v>1.0109999999999999</v>
      </c>
      <c r="W18" s="1">
        <v>0.35099999999999998</v>
      </c>
      <c r="X18" s="1">
        <f t="shared" si="5"/>
        <v>2.8803418803418803</v>
      </c>
      <c r="Y18" s="1">
        <v>15</v>
      </c>
      <c r="Z18" s="1">
        <v>1.014</v>
      </c>
      <c r="AA18" s="1">
        <v>0.57899999999999996</v>
      </c>
      <c r="AB18" s="1">
        <f t="shared" si="6"/>
        <v>1.751295336787565</v>
      </c>
      <c r="AC18" s="1">
        <v>15</v>
      </c>
      <c r="AD18" s="1">
        <v>1.159</v>
      </c>
      <c r="AE18" s="1">
        <v>0.223</v>
      </c>
      <c r="AF18" s="1">
        <f t="shared" si="7"/>
        <v>5.1973094170403584</v>
      </c>
      <c r="AG18" s="1">
        <v>15</v>
      </c>
      <c r="AH18" s="1">
        <v>1.3220000000000001</v>
      </c>
      <c r="AI18" s="1">
        <v>0.27200000000000002</v>
      </c>
      <c r="AJ18" s="1">
        <f t="shared" si="8"/>
        <v>4.8602941176470589</v>
      </c>
      <c r="AK18" s="1">
        <v>15</v>
      </c>
      <c r="AL18" s="1">
        <v>1.74</v>
      </c>
      <c r="AM18" s="1">
        <v>0.40300000000000002</v>
      </c>
      <c r="AN18" s="1">
        <f t="shared" si="9"/>
        <v>4.3176178660049622</v>
      </c>
      <c r="AO18" s="1">
        <v>15</v>
      </c>
      <c r="AP18" s="1">
        <v>1.734</v>
      </c>
      <c r="AQ18" s="1">
        <v>0.378</v>
      </c>
      <c r="AR18" s="1">
        <f t="shared" si="10"/>
        <v>4.587301587301587</v>
      </c>
      <c r="AS18" s="1">
        <v>15</v>
      </c>
      <c r="AT18" s="1">
        <v>1.8979999999999999</v>
      </c>
      <c r="AU18" s="1">
        <v>0.60599999999999998</v>
      </c>
      <c r="AV18" s="1">
        <f t="shared" si="11"/>
        <v>3.1320132013201318</v>
      </c>
      <c r="AW18" s="1">
        <v>15</v>
      </c>
      <c r="AX18" s="1">
        <v>1.677</v>
      </c>
      <c r="AY18" s="1">
        <v>0.318</v>
      </c>
      <c r="AZ18" s="1">
        <f t="shared" si="12"/>
        <v>5.2735849056603774</v>
      </c>
      <c r="BA18" s="1">
        <v>15</v>
      </c>
      <c r="BB18" s="1">
        <v>0.38397100000000001</v>
      </c>
      <c r="BC18" s="1">
        <v>0.17399100000000001</v>
      </c>
      <c r="BD18" s="1">
        <v>2.2068440321625831</v>
      </c>
      <c r="BE18" s="1">
        <v>15</v>
      </c>
      <c r="BF18" s="1">
        <v>0.65900000000000003</v>
      </c>
      <c r="BG18" s="1">
        <v>0.47899999999999998</v>
      </c>
      <c r="BH18" s="1">
        <f t="shared" si="13"/>
        <v>1.3757828810020878</v>
      </c>
      <c r="BI18" s="1">
        <v>15</v>
      </c>
      <c r="BJ18" s="1">
        <v>0.92106899999999992</v>
      </c>
      <c r="BK18" s="1">
        <v>0.34653800000000001</v>
      </c>
      <c r="BL18" s="1">
        <f t="shared" si="14"/>
        <v>2.6579163035511253</v>
      </c>
      <c r="BM18" s="1">
        <v>15</v>
      </c>
      <c r="BN18" s="1">
        <v>0.79200000000000004</v>
      </c>
      <c r="BO18" s="1">
        <v>0.52</v>
      </c>
      <c r="BP18" s="1">
        <f t="shared" si="15"/>
        <v>1.523076923076923</v>
      </c>
      <c r="BQ18" s="4">
        <v>15</v>
      </c>
      <c r="BR18" s="4">
        <v>983.48</v>
      </c>
      <c r="BS18" s="4">
        <v>670.77200000000005</v>
      </c>
      <c r="BT18" s="4">
        <v>1.46619119</v>
      </c>
    </row>
    <row r="19" spans="1:72" ht="15.75" customHeight="1" x14ac:dyDescent="0.2">
      <c r="A19" s="1">
        <v>16</v>
      </c>
      <c r="B19" s="1">
        <v>1.2589999999999999</v>
      </c>
      <c r="C19" s="1">
        <v>0.20699999999999999</v>
      </c>
      <c r="D19" s="1">
        <f t="shared" si="0"/>
        <v>6.0821256038647338</v>
      </c>
      <c r="E19" s="1">
        <v>16</v>
      </c>
      <c r="F19" s="1">
        <v>1.123</v>
      </c>
      <c r="G19" s="1">
        <v>0.39400000000000002</v>
      </c>
      <c r="H19" s="1">
        <f t="shared" si="1"/>
        <v>2.8502538071065988</v>
      </c>
      <c r="I19" s="1">
        <v>16</v>
      </c>
      <c r="J19" s="1">
        <v>0.89700000000000002</v>
      </c>
      <c r="K19" s="1">
        <v>0.17899999999999999</v>
      </c>
      <c r="L19" s="1">
        <f t="shared" si="2"/>
        <v>5.011173184357542</v>
      </c>
      <c r="M19" s="1">
        <v>16</v>
      </c>
      <c r="N19" s="1">
        <v>1.0009999999999999</v>
      </c>
      <c r="O19" s="1">
        <v>0.309</v>
      </c>
      <c r="P19" s="1">
        <f t="shared" si="3"/>
        <v>3.2394822006472488</v>
      </c>
      <c r="Q19" s="1">
        <v>16</v>
      </c>
      <c r="R19" s="1">
        <v>1.135</v>
      </c>
      <c r="S19" s="1">
        <v>0.52600000000000002</v>
      </c>
      <c r="T19" s="1">
        <f t="shared" si="4"/>
        <v>2.1577946768060836</v>
      </c>
      <c r="U19" s="1">
        <v>16</v>
      </c>
      <c r="V19" s="1">
        <v>1.1739999999999999</v>
      </c>
      <c r="W19" s="1">
        <v>0.28199999999999997</v>
      </c>
      <c r="X19" s="1">
        <f t="shared" si="5"/>
        <v>4.1631205673758869</v>
      </c>
      <c r="Y19" s="1">
        <v>16</v>
      </c>
      <c r="Z19" s="1">
        <v>0.92600000000000005</v>
      </c>
      <c r="AA19" s="1">
        <v>0.68200000000000005</v>
      </c>
      <c r="AB19" s="1">
        <f t="shared" si="6"/>
        <v>1.3577712609970674</v>
      </c>
      <c r="AC19" s="1">
        <v>16</v>
      </c>
      <c r="AD19" s="1">
        <v>1.167</v>
      </c>
      <c r="AE19" s="1">
        <v>0.24099999999999999</v>
      </c>
      <c r="AF19" s="1">
        <f t="shared" si="7"/>
        <v>4.8423236514522827</v>
      </c>
      <c r="AG19" s="1">
        <v>16</v>
      </c>
      <c r="AH19" s="1">
        <v>1.323</v>
      </c>
      <c r="AI19" s="1">
        <v>0.154</v>
      </c>
      <c r="AJ19" s="1">
        <f t="shared" si="8"/>
        <v>8.5909090909090899</v>
      </c>
      <c r="AK19" s="1">
        <v>16</v>
      </c>
      <c r="AL19" s="1">
        <v>1.554</v>
      </c>
      <c r="AM19" s="1">
        <v>0.47699999999999998</v>
      </c>
      <c r="AN19" s="1">
        <f t="shared" si="9"/>
        <v>3.257861635220126</v>
      </c>
      <c r="AO19" s="1">
        <v>16</v>
      </c>
      <c r="AP19" s="1">
        <v>1.226</v>
      </c>
      <c r="AQ19" s="1">
        <v>0.32900000000000001</v>
      </c>
      <c r="AR19" s="1">
        <f t="shared" si="10"/>
        <v>3.7264437689969601</v>
      </c>
      <c r="AS19" s="1">
        <v>16</v>
      </c>
      <c r="AT19" s="1">
        <v>1.8620000000000001</v>
      </c>
      <c r="AU19" s="1">
        <v>0.52100000000000002</v>
      </c>
      <c r="AV19" s="1">
        <f t="shared" si="11"/>
        <v>3.5738963531669867</v>
      </c>
      <c r="AW19" s="1">
        <v>16</v>
      </c>
      <c r="AX19" s="1">
        <v>2.0219999999999998</v>
      </c>
      <c r="AY19" s="1">
        <v>0.29499999999999998</v>
      </c>
      <c r="AZ19" s="1">
        <f t="shared" si="12"/>
        <v>6.8542372881355931</v>
      </c>
      <c r="BA19" s="6" t="s">
        <v>189</v>
      </c>
      <c r="BB19" s="7">
        <v>0.37610300000000002</v>
      </c>
      <c r="BC19" s="7">
        <v>0.12404999999999999</v>
      </c>
      <c r="BD19" s="8">
        <v>2.0769073599575898</v>
      </c>
      <c r="BE19" s="1">
        <v>16</v>
      </c>
      <c r="BF19" s="1">
        <v>0.68100000000000005</v>
      </c>
      <c r="BG19" s="1">
        <v>0.57299999999999995</v>
      </c>
      <c r="BH19" s="1">
        <f t="shared" si="13"/>
        <v>1.1884816753926704</v>
      </c>
      <c r="BI19" s="1">
        <v>16</v>
      </c>
      <c r="BJ19" s="1">
        <v>1.240208</v>
      </c>
      <c r="BK19" s="1">
        <v>0.41632200000000003</v>
      </c>
      <c r="BL19" s="1">
        <f t="shared" si="14"/>
        <v>2.9789633985232582</v>
      </c>
      <c r="BM19" s="1">
        <v>16</v>
      </c>
      <c r="BN19" s="1">
        <v>0.77100000000000002</v>
      </c>
      <c r="BO19" s="1">
        <v>0.68899999999999995</v>
      </c>
      <c r="BP19" s="1">
        <f t="shared" si="15"/>
        <v>1.1190130624092889</v>
      </c>
      <c r="BQ19" s="4">
        <v>16</v>
      </c>
      <c r="BR19" s="4">
        <v>664.11199999999997</v>
      </c>
      <c r="BS19" s="4">
        <v>440.613</v>
      </c>
      <c r="BT19" s="4">
        <v>1.5072455899999999</v>
      </c>
    </row>
    <row r="20" spans="1:72" ht="15.75" customHeight="1" x14ac:dyDescent="0.2">
      <c r="A20" s="1">
        <v>17</v>
      </c>
      <c r="B20" s="1">
        <v>1.2689999999999999</v>
      </c>
      <c r="C20" s="1">
        <v>0.222</v>
      </c>
      <c r="D20" s="1">
        <f t="shared" si="0"/>
        <v>5.7162162162162158</v>
      </c>
      <c r="E20" s="1">
        <v>17</v>
      </c>
      <c r="F20" s="1">
        <v>1.091</v>
      </c>
      <c r="G20" s="1">
        <v>0.377</v>
      </c>
      <c r="H20" s="1">
        <f t="shared" si="1"/>
        <v>2.8938992042440317</v>
      </c>
      <c r="I20" s="1">
        <v>17</v>
      </c>
      <c r="J20" s="1">
        <v>1.0580000000000001</v>
      </c>
      <c r="K20" s="1">
        <v>0.19</v>
      </c>
      <c r="L20" s="1">
        <f t="shared" si="2"/>
        <v>5.5684210526315789</v>
      </c>
      <c r="M20" s="1">
        <v>17</v>
      </c>
      <c r="N20" s="1">
        <v>0.96299999999999997</v>
      </c>
      <c r="O20" s="1">
        <v>0.41699999999999998</v>
      </c>
      <c r="P20" s="1">
        <f t="shared" si="3"/>
        <v>2.3093525179856114</v>
      </c>
      <c r="Q20" s="1">
        <v>17</v>
      </c>
      <c r="R20" s="1">
        <v>1.5329999999999999</v>
      </c>
      <c r="S20" s="1">
        <v>0.59399999999999997</v>
      </c>
      <c r="T20" s="1">
        <f t="shared" si="4"/>
        <v>2.5808080808080809</v>
      </c>
      <c r="U20" s="1">
        <v>17</v>
      </c>
      <c r="V20" s="1">
        <v>1.3380000000000001</v>
      </c>
      <c r="W20" s="1">
        <v>0.29699999999999999</v>
      </c>
      <c r="X20" s="1">
        <f t="shared" si="5"/>
        <v>4.5050505050505052</v>
      </c>
      <c r="Y20" s="1">
        <v>17</v>
      </c>
      <c r="Z20" s="1">
        <v>0.95699999999999996</v>
      </c>
      <c r="AA20" s="1">
        <v>0.61899999999999999</v>
      </c>
      <c r="AB20" s="1">
        <f t="shared" si="6"/>
        <v>1.5460420032310178</v>
      </c>
      <c r="AC20" s="1">
        <v>17</v>
      </c>
      <c r="AD20" s="1">
        <v>1.3029999999999999</v>
      </c>
      <c r="AE20" s="1">
        <v>0.28499999999999998</v>
      </c>
      <c r="AF20" s="1">
        <f t="shared" si="7"/>
        <v>4.571929824561404</v>
      </c>
      <c r="AG20" s="1">
        <v>17</v>
      </c>
      <c r="AH20" s="1">
        <v>1.125</v>
      </c>
      <c r="AI20" s="1">
        <v>0.156</v>
      </c>
      <c r="AJ20" s="1">
        <f t="shared" si="8"/>
        <v>7.2115384615384617</v>
      </c>
      <c r="AK20" s="1">
        <v>17</v>
      </c>
      <c r="AL20" s="1">
        <v>1.373</v>
      </c>
      <c r="AM20" s="1">
        <v>0.52400000000000002</v>
      </c>
      <c r="AN20" s="1">
        <f t="shared" si="9"/>
        <v>2.6202290076335877</v>
      </c>
      <c r="AO20" s="1">
        <v>17</v>
      </c>
      <c r="AP20" s="1">
        <v>1.2829999999999999</v>
      </c>
      <c r="AQ20" s="1">
        <v>0.32900000000000001</v>
      </c>
      <c r="AR20" s="1">
        <f t="shared" si="10"/>
        <v>3.8996960486322183</v>
      </c>
      <c r="AS20" s="1">
        <v>17</v>
      </c>
      <c r="AT20" s="1">
        <v>1.6359999999999999</v>
      </c>
      <c r="AU20" s="1">
        <v>0.436</v>
      </c>
      <c r="AV20" s="1">
        <f t="shared" si="11"/>
        <v>3.7522935779816513</v>
      </c>
      <c r="AW20" s="1">
        <v>17</v>
      </c>
      <c r="AX20" s="1">
        <v>1.657</v>
      </c>
      <c r="AY20" s="1">
        <v>0.32500000000000001</v>
      </c>
      <c r="AZ20" s="1">
        <f t="shared" si="12"/>
        <v>5.0984615384615379</v>
      </c>
      <c r="BA20" s="9" t="s">
        <v>195</v>
      </c>
      <c r="BB20" s="10">
        <v>0.67748199999999992</v>
      </c>
      <c r="BC20" s="10">
        <v>0.20510100000000001</v>
      </c>
      <c r="BD20" s="11">
        <v>5.4613623538895606</v>
      </c>
      <c r="BE20" s="1">
        <v>17</v>
      </c>
      <c r="BF20" s="1">
        <v>0.73299999999999998</v>
      </c>
      <c r="BG20" s="1">
        <v>0.60199999999999998</v>
      </c>
      <c r="BH20" s="1">
        <f t="shared" si="13"/>
        <v>1.2176079734219269</v>
      </c>
      <c r="BI20" s="1">
        <v>17</v>
      </c>
      <c r="BJ20" s="1">
        <v>0.97262699999999991</v>
      </c>
      <c r="BK20" s="1">
        <v>0.49478500000000003</v>
      </c>
      <c r="BL20" s="1">
        <f t="shared" si="14"/>
        <v>1.9657568438816857</v>
      </c>
      <c r="BM20" s="1">
        <v>17</v>
      </c>
      <c r="BN20" s="1">
        <v>0.76400000000000001</v>
      </c>
      <c r="BO20" s="1">
        <v>0.55000000000000004</v>
      </c>
      <c r="BP20" s="1">
        <f t="shared" si="15"/>
        <v>1.3890909090909089</v>
      </c>
      <c r="BQ20" s="4">
        <v>17</v>
      </c>
      <c r="BR20" s="4">
        <v>912.529</v>
      </c>
      <c r="BS20" s="4">
        <v>356.34199999999998</v>
      </c>
      <c r="BT20" s="4">
        <v>2.56082359</v>
      </c>
    </row>
    <row r="21" spans="1:72" ht="15.75" customHeight="1" x14ac:dyDescent="0.2">
      <c r="A21" s="1">
        <v>18</v>
      </c>
      <c r="B21" s="1">
        <v>1.3089999999999999</v>
      </c>
      <c r="C21" s="1">
        <v>0.22</v>
      </c>
      <c r="D21" s="1">
        <f t="shared" si="0"/>
        <v>5.9499999999999993</v>
      </c>
      <c r="E21" s="1">
        <v>18</v>
      </c>
      <c r="F21" s="1">
        <v>1.704</v>
      </c>
      <c r="G21" s="1">
        <v>0.42299999999999999</v>
      </c>
      <c r="H21" s="1">
        <f t="shared" si="1"/>
        <v>4.0283687943262407</v>
      </c>
      <c r="I21" s="1">
        <v>18</v>
      </c>
      <c r="J21" s="1">
        <v>1.1639999999999999</v>
      </c>
      <c r="K21" s="1">
        <v>0.189</v>
      </c>
      <c r="L21" s="1">
        <f t="shared" si="2"/>
        <v>6.1587301587301582</v>
      </c>
      <c r="M21" s="1">
        <v>18</v>
      </c>
      <c r="N21" s="1">
        <v>0.95199999999999996</v>
      </c>
      <c r="O21" s="1">
        <v>0.39300000000000002</v>
      </c>
      <c r="P21" s="1">
        <f t="shared" si="3"/>
        <v>2.4223918575063612</v>
      </c>
      <c r="Q21" s="1">
        <v>18</v>
      </c>
      <c r="R21" s="1">
        <v>1.659</v>
      </c>
      <c r="S21" s="1">
        <v>0.496</v>
      </c>
      <c r="T21" s="1">
        <f t="shared" si="4"/>
        <v>3.344758064516129</v>
      </c>
      <c r="U21" s="1">
        <v>18</v>
      </c>
      <c r="V21" s="1">
        <v>1.1579999999999999</v>
      </c>
      <c r="W21" s="1">
        <v>0.21</v>
      </c>
      <c r="X21" s="1">
        <f t="shared" si="5"/>
        <v>5.5142857142857142</v>
      </c>
      <c r="Y21" s="1">
        <v>18</v>
      </c>
      <c r="Z21" s="1">
        <v>0.72499999999999998</v>
      </c>
      <c r="AA21" s="1">
        <v>0.65900000000000003</v>
      </c>
      <c r="AB21" s="1">
        <f t="shared" si="6"/>
        <v>1.1001517450682852</v>
      </c>
      <c r="AC21" s="1">
        <v>18</v>
      </c>
      <c r="AD21" s="1">
        <v>1.2589999999999999</v>
      </c>
      <c r="AE21" s="1">
        <v>0.33400000000000002</v>
      </c>
      <c r="AF21" s="1">
        <f t="shared" si="7"/>
        <v>3.7694610778443107</v>
      </c>
      <c r="AG21" s="1">
        <v>18</v>
      </c>
      <c r="AH21" s="1">
        <v>1.2110000000000001</v>
      </c>
      <c r="AI21" s="1">
        <v>0.2</v>
      </c>
      <c r="AJ21" s="1">
        <f t="shared" si="8"/>
        <v>6.0549999999999997</v>
      </c>
      <c r="AK21" s="1">
        <v>18</v>
      </c>
      <c r="AL21" s="1">
        <v>1.6040000000000001</v>
      </c>
      <c r="AM21" s="1">
        <v>0.40300000000000002</v>
      </c>
      <c r="AN21" s="1">
        <f t="shared" si="9"/>
        <v>3.9801488833746896</v>
      </c>
      <c r="AO21" s="1">
        <v>18</v>
      </c>
      <c r="AP21" s="1">
        <v>1.202</v>
      </c>
      <c r="AQ21" s="1">
        <v>0.29099999999999998</v>
      </c>
      <c r="AR21" s="1">
        <f t="shared" si="10"/>
        <v>4.130584192439863</v>
      </c>
      <c r="AS21" s="1">
        <v>18</v>
      </c>
      <c r="AT21" s="1">
        <v>1.526</v>
      </c>
      <c r="AU21" s="1">
        <v>0.42399999999999999</v>
      </c>
      <c r="AV21" s="1">
        <f t="shared" si="11"/>
        <v>3.5990566037735849</v>
      </c>
      <c r="AW21" s="1">
        <v>18</v>
      </c>
      <c r="AX21" s="1">
        <v>1.9710000000000001</v>
      </c>
      <c r="AY21" s="1">
        <v>0.28999999999999998</v>
      </c>
      <c r="AZ21" s="1">
        <f t="shared" si="12"/>
        <v>6.7965517241379318</v>
      </c>
      <c r="BA21" s="9" t="s">
        <v>206</v>
      </c>
      <c r="BB21" s="10">
        <v>0.51874580000000003</v>
      </c>
      <c r="BC21" s="10">
        <v>0.16255373333333331</v>
      </c>
      <c r="BD21" s="11">
        <v>3.3038806590054786</v>
      </c>
      <c r="BE21" s="7" t="s">
        <v>189</v>
      </c>
      <c r="BF21" s="7">
        <f t="shared" ref="BF21:BG21" si="16">MIN(BF4:BF20)</f>
        <v>0.40500000000000003</v>
      </c>
      <c r="BG21" s="7">
        <f t="shared" si="16"/>
        <v>0.36099999999999999</v>
      </c>
      <c r="BH21" s="8">
        <f>MIN(BH6:BH20)</f>
        <v>0.94990366088631983</v>
      </c>
      <c r="BI21" s="1">
        <v>18</v>
      </c>
      <c r="BJ21" s="1">
        <v>0.84327599999999991</v>
      </c>
      <c r="BK21" s="1">
        <v>0.36357100000000003</v>
      </c>
      <c r="BL21" s="1">
        <f t="shared" si="14"/>
        <v>2.3194259168085458</v>
      </c>
      <c r="BM21" s="6" t="s">
        <v>189</v>
      </c>
      <c r="BN21" s="7">
        <f t="shared" ref="BN21:BP21" si="17">MIN(BN4:BN20)</f>
        <v>0.49399999999999999</v>
      </c>
      <c r="BO21" s="7">
        <f t="shared" si="17"/>
        <v>0.52</v>
      </c>
      <c r="BP21" s="8">
        <f t="shared" si="17"/>
        <v>0.73621460506706404</v>
      </c>
      <c r="BQ21" s="4">
        <v>18</v>
      </c>
      <c r="BR21" s="4">
        <v>759.79</v>
      </c>
      <c r="BS21" s="4">
        <v>499.55599999999998</v>
      </c>
      <c r="BT21" s="4">
        <v>1.5209305900000001</v>
      </c>
    </row>
    <row r="22" spans="1:72" ht="15.75" customHeight="1" x14ac:dyDescent="0.2">
      <c r="A22" s="1">
        <v>19</v>
      </c>
      <c r="B22" s="1">
        <v>1.137</v>
      </c>
      <c r="C22" s="1">
        <v>0.215</v>
      </c>
      <c r="D22" s="1">
        <f t="shared" si="0"/>
        <v>5.2883720930232556</v>
      </c>
      <c r="E22" s="1">
        <v>19</v>
      </c>
      <c r="F22" s="1">
        <v>1.119</v>
      </c>
      <c r="G22" s="1">
        <v>0.33800000000000002</v>
      </c>
      <c r="H22" s="1">
        <f t="shared" si="1"/>
        <v>3.3106508875739644</v>
      </c>
      <c r="I22" s="1">
        <v>19</v>
      </c>
      <c r="J22" s="1">
        <v>1.0209999999999999</v>
      </c>
      <c r="K22" s="1">
        <v>0.184</v>
      </c>
      <c r="L22" s="1">
        <f t="shared" si="2"/>
        <v>5.5489130434782608</v>
      </c>
      <c r="M22" s="1">
        <v>19</v>
      </c>
      <c r="N22" s="1">
        <v>1.07</v>
      </c>
      <c r="O22" s="1">
        <v>0.35599999999999998</v>
      </c>
      <c r="P22" s="1">
        <f t="shared" si="3"/>
        <v>3.00561797752809</v>
      </c>
      <c r="Q22" s="1">
        <v>19</v>
      </c>
      <c r="R22" s="1">
        <v>1.4279999999999999</v>
      </c>
      <c r="S22" s="1">
        <v>0.56999999999999995</v>
      </c>
      <c r="T22" s="1">
        <f t="shared" si="4"/>
        <v>2.5052631578947371</v>
      </c>
      <c r="U22" s="1">
        <v>19</v>
      </c>
      <c r="V22" s="1">
        <v>1.506</v>
      </c>
      <c r="W22" s="1">
        <v>0.318</v>
      </c>
      <c r="X22" s="1">
        <f t="shared" si="5"/>
        <v>4.7358490566037732</v>
      </c>
      <c r="Y22" s="1">
        <v>19</v>
      </c>
      <c r="Z22" s="1">
        <v>1.0449999999999999</v>
      </c>
      <c r="AA22" s="1">
        <v>0.48199999999999998</v>
      </c>
      <c r="AB22" s="1">
        <f t="shared" si="6"/>
        <v>2.1680497925311202</v>
      </c>
      <c r="AC22" s="1">
        <v>19</v>
      </c>
      <c r="AD22" s="1">
        <v>1.629</v>
      </c>
      <c r="AE22" s="1">
        <v>0.315</v>
      </c>
      <c r="AF22" s="1">
        <f t="shared" si="7"/>
        <v>5.1714285714285717</v>
      </c>
      <c r="AG22" s="1">
        <v>19</v>
      </c>
      <c r="AH22" s="1">
        <v>0.496</v>
      </c>
      <c r="AI22" s="1">
        <v>0.14599999999999999</v>
      </c>
      <c r="AJ22" s="1">
        <f t="shared" si="8"/>
        <v>3.397260273972603</v>
      </c>
      <c r="AK22" s="1">
        <v>19</v>
      </c>
      <c r="AL22" s="1">
        <v>1.379</v>
      </c>
      <c r="AM22" s="1">
        <v>0.35199999999999998</v>
      </c>
      <c r="AN22" s="1">
        <f t="shared" si="9"/>
        <v>3.9176136363636367</v>
      </c>
      <c r="AO22" s="1">
        <v>19</v>
      </c>
      <c r="AP22" s="1">
        <v>1.349</v>
      </c>
      <c r="AQ22" s="1">
        <v>0.33600000000000002</v>
      </c>
      <c r="AR22" s="1">
        <f t="shared" si="10"/>
        <v>4.0148809523809517</v>
      </c>
      <c r="AS22" s="1">
        <v>19</v>
      </c>
      <c r="AT22" s="1">
        <v>1.4359999999999999</v>
      </c>
      <c r="AU22" s="1">
        <v>0.626</v>
      </c>
      <c r="AV22" s="1">
        <f t="shared" si="11"/>
        <v>2.2939297124600637</v>
      </c>
      <c r="AW22" s="1">
        <v>19</v>
      </c>
      <c r="AX22" s="1">
        <v>1.5529999999999999</v>
      </c>
      <c r="AY22" s="1">
        <v>0.29199999999999998</v>
      </c>
      <c r="AZ22" s="1">
        <f t="shared" si="12"/>
        <v>5.3184931506849313</v>
      </c>
      <c r="BA22" s="12" t="s">
        <v>220</v>
      </c>
      <c r="BB22" s="13">
        <v>0.10365512639393566</v>
      </c>
      <c r="BC22" s="13">
        <v>2.5757403028662421E-2</v>
      </c>
      <c r="BD22" s="14">
        <v>1.0186089804340051</v>
      </c>
      <c r="BE22" s="10" t="s">
        <v>195</v>
      </c>
      <c r="BF22" s="10">
        <f t="shared" ref="BF22:BG22" si="18">MAX(BF4:BF20)</f>
        <v>0.73299999999999998</v>
      </c>
      <c r="BG22" s="10">
        <f t="shared" si="18"/>
        <v>0.64900000000000002</v>
      </c>
      <c r="BH22" s="11">
        <f>MAX(BH6:BH20)</f>
        <v>1.4734607218683651</v>
      </c>
      <c r="BI22" s="6" t="s">
        <v>189</v>
      </c>
      <c r="BJ22" s="7">
        <f t="shared" ref="BJ22:BL22" si="19">MIN(BJ4:BJ21)</f>
        <v>0.78758299999999992</v>
      </c>
      <c r="BK22" s="7">
        <f t="shared" si="19"/>
        <v>0.29980900000000005</v>
      </c>
      <c r="BL22" s="8">
        <f t="shared" si="19"/>
        <v>1.9657568438816857</v>
      </c>
      <c r="BM22" s="9" t="s">
        <v>195</v>
      </c>
      <c r="BN22" s="10">
        <f t="shared" ref="BN22:BP22" si="20">MAX(BN4:BN20)</f>
        <v>0.90100000000000002</v>
      </c>
      <c r="BO22" s="10">
        <f t="shared" si="20"/>
        <v>0.77800000000000002</v>
      </c>
      <c r="BP22" s="11">
        <f t="shared" si="20"/>
        <v>1.523076923076923</v>
      </c>
      <c r="BQ22" s="4">
        <v>19</v>
      </c>
      <c r="BR22" s="4">
        <v>848.553</v>
      </c>
      <c r="BS22" s="4">
        <v>556.875</v>
      </c>
      <c r="BT22" s="4">
        <v>1.5237764300000001</v>
      </c>
    </row>
    <row r="23" spans="1:72" ht="15.75" customHeight="1" x14ac:dyDescent="0.2">
      <c r="A23" s="1">
        <v>20</v>
      </c>
      <c r="B23" s="1">
        <v>1.2210000000000001</v>
      </c>
      <c r="C23" s="1">
        <v>0.20399999999999999</v>
      </c>
      <c r="D23" s="1">
        <f t="shared" si="0"/>
        <v>5.9852941176470598</v>
      </c>
      <c r="E23" s="1">
        <v>20</v>
      </c>
      <c r="F23" s="1">
        <v>1.2450000000000001</v>
      </c>
      <c r="G23" s="1">
        <v>0.38</v>
      </c>
      <c r="H23" s="1">
        <f t="shared" si="1"/>
        <v>3.2763157894736845</v>
      </c>
      <c r="I23" s="1">
        <v>20</v>
      </c>
      <c r="J23" s="1">
        <v>1.151</v>
      </c>
      <c r="K23" s="1">
        <v>0.16</v>
      </c>
      <c r="L23" s="1">
        <f t="shared" si="2"/>
        <v>7.1937499999999996</v>
      </c>
      <c r="M23" s="1">
        <v>20</v>
      </c>
      <c r="N23" s="1">
        <v>1.329</v>
      </c>
      <c r="O23" s="1">
        <v>0.307</v>
      </c>
      <c r="P23" s="1">
        <f t="shared" si="3"/>
        <v>4.328990228013029</v>
      </c>
      <c r="Q23" s="1">
        <v>20</v>
      </c>
      <c r="R23" s="1">
        <v>1.42</v>
      </c>
      <c r="S23" s="1">
        <v>0.58799999999999997</v>
      </c>
      <c r="T23" s="1">
        <f t="shared" si="4"/>
        <v>2.4149659863945576</v>
      </c>
      <c r="U23" s="1">
        <v>20</v>
      </c>
      <c r="V23" s="1">
        <v>1.7170000000000001</v>
      </c>
      <c r="W23" s="1">
        <v>0.28699999999999998</v>
      </c>
      <c r="X23" s="1">
        <f t="shared" si="5"/>
        <v>5.9825783972125439</v>
      </c>
      <c r="Y23" s="1">
        <v>20</v>
      </c>
      <c r="Z23" s="1">
        <v>0.90700000000000003</v>
      </c>
      <c r="AA23" s="1">
        <v>0.38400000000000001</v>
      </c>
      <c r="AB23" s="1">
        <f t="shared" si="6"/>
        <v>2.3619791666666665</v>
      </c>
      <c r="AC23" s="1">
        <v>20</v>
      </c>
      <c r="AD23" s="1">
        <v>0.76400000000000001</v>
      </c>
      <c r="AE23" s="1">
        <v>0.32800000000000001</v>
      </c>
      <c r="AF23" s="1">
        <f t="shared" si="7"/>
        <v>2.3292682926829267</v>
      </c>
      <c r="AG23" s="1">
        <v>20</v>
      </c>
      <c r="AH23" s="1">
        <v>0.92200000000000004</v>
      </c>
      <c r="AI23" s="1">
        <v>0.12</v>
      </c>
      <c r="AJ23" s="1">
        <f t="shared" si="8"/>
        <v>7.6833333333333336</v>
      </c>
      <c r="AK23" s="1">
        <v>20</v>
      </c>
      <c r="AL23" s="1">
        <v>1.2310000000000001</v>
      </c>
      <c r="AM23" s="1">
        <v>0.49299999999999999</v>
      </c>
      <c r="AN23" s="1">
        <f t="shared" si="9"/>
        <v>2.4969574036511157</v>
      </c>
      <c r="AO23" s="1">
        <v>20</v>
      </c>
      <c r="AP23" s="1">
        <v>1.302</v>
      </c>
      <c r="AQ23" s="1">
        <v>0.32900000000000001</v>
      </c>
      <c r="AR23" s="1">
        <f t="shared" si="10"/>
        <v>3.9574468085106385</v>
      </c>
      <c r="AS23" s="1">
        <v>20</v>
      </c>
      <c r="AT23" s="1">
        <v>1.5209999999999999</v>
      </c>
      <c r="AU23" s="1">
        <v>0.55100000000000005</v>
      </c>
      <c r="AV23" s="1">
        <f t="shared" si="11"/>
        <v>2.7604355716878399</v>
      </c>
      <c r="AW23" s="1">
        <v>20</v>
      </c>
      <c r="AX23" s="1">
        <v>1.375</v>
      </c>
      <c r="AY23" s="1">
        <v>0.192</v>
      </c>
      <c r="AZ23" s="1">
        <f t="shared" si="12"/>
        <v>7.161458333333333</v>
      </c>
      <c r="BE23" s="9" t="s">
        <v>206</v>
      </c>
      <c r="BF23" s="10">
        <f t="shared" ref="BF23:BG23" si="21">AVERAGE(BF4:BF20)</f>
        <v>0.59241176470588242</v>
      </c>
      <c r="BG23" s="10">
        <f t="shared" si="21"/>
        <v>0.47994117647058826</v>
      </c>
      <c r="BH23" s="11">
        <f>AVERAGE(BH6:BH20)</f>
        <v>1.2393986769830836</v>
      </c>
      <c r="BI23" s="9" t="s">
        <v>195</v>
      </c>
      <c r="BJ23" s="10">
        <f t="shared" ref="BJ23:BL23" si="22">MAX(BJ4:BJ21)</f>
        <v>1.240208</v>
      </c>
      <c r="BK23" s="10">
        <f t="shared" si="22"/>
        <v>0.49478500000000003</v>
      </c>
      <c r="BL23" s="11">
        <f t="shared" si="22"/>
        <v>3.7095455388843983</v>
      </c>
      <c r="BM23" s="9" t="s">
        <v>206</v>
      </c>
      <c r="BN23" s="10">
        <f t="shared" ref="BN23:BP23" si="23">AVERAGE(BN4:BN20)</f>
        <v>0.68499999999999994</v>
      </c>
      <c r="BO23" s="10">
        <f t="shared" si="23"/>
        <v>0.62482352941176456</v>
      </c>
      <c r="BP23" s="11">
        <f t="shared" si="23"/>
        <v>1.106416781884219</v>
      </c>
      <c r="BQ23" s="4">
        <v>20</v>
      </c>
      <c r="BR23" s="4">
        <v>854.37199999999996</v>
      </c>
      <c r="BS23" s="4">
        <v>434.32100000000003</v>
      </c>
      <c r="BT23" s="4">
        <v>1.9671441199999999</v>
      </c>
    </row>
    <row r="24" spans="1:72" ht="15.75" customHeight="1" x14ac:dyDescent="0.2">
      <c r="A24" s="1">
        <v>21</v>
      </c>
      <c r="B24" s="1">
        <v>0.86799999999999999</v>
      </c>
      <c r="C24" s="1">
        <v>0.23100000000000001</v>
      </c>
      <c r="D24" s="1">
        <f t="shared" si="0"/>
        <v>3.7575757575757573</v>
      </c>
      <c r="E24" s="1">
        <v>21</v>
      </c>
      <c r="F24" s="1">
        <v>0.97299999999999998</v>
      </c>
      <c r="G24" s="1">
        <v>0.372</v>
      </c>
      <c r="H24" s="1">
        <f t="shared" si="1"/>
        <v>2.6155913978494625</v>
      </c>
      <c r="I24" s="1">
        <v>21</v>
      </c>
      <c r="J24" s="1">
        <v>0.90800000000000003</v>
      </c>
      <c r="K24" s="1">
        <v>0.157</v>
      </c>
      <c r="L24" s="1">
        <f t="shared" si="2"/>
        <v>5.7834394904458604</v>
      </c>
      <c r="M24" s="1">
        <v>21</v>
      </c>
      <c r="N24" s="1">
        <v>1.0649999999999999</v>
      </c>
      <c r="O24" s="1">
        <v>0.251</v>
      </c>
      <c r="P24" s="1">
        <f t="shared" si="3"/>
        <v>4.2430278884462149</v>
      </c>
      <c r="Q24" s="1">
        <v>21</v>
      </c>
      <c r="R24" s="1">
        <v>1.351</v>
      </c>
      <c r="S24" s="1">
        <v>0.41599999999999998</v>
      </c>
      <c r="T24" s="1">
        <f t="shared" si="4"/>
        <v>3.2475961538461537</v>
      </c>
      <c r="U24" s="1">
        <v>21</v>
      </c>
      <c r="V24" s="1">
        <v>1.3360000000000001</v>
      </c>
      <c r="W24" s="1">
        <v>0.27500000000000002</v>
      </c>
      <c r="X24" s="1">
        <f t="shared" si="5"/>
        <v>4.8581818181818184</v>
      </c>
      <c r="Y24" s="1">
        <v>21</v>
      </c>
      <c r="Z24" s="1">
        <v>0.96699999999999997</v>
      </c>
      <c r="AA24" s="1">
        <v>0.46400000000000002</v>
      </c>
      <c r="AB24" s="1">
        <f t="shared" si="6"/>
        <v>2.084051724137931</v>
      </c>
      <c r="AC24" s="1">
        <v>21</v>
      </c>
      <c r="AD24" s="1">
        <v>1.008</v>
      </c>
      <c r="AE24" s="1">
        <v>0.26400000000000001</v>
      </c>
      <c r="AF24" s="1">
        <f t="shared" si="7"/>
        <v>3.8181818181818179</v>
      </c>
      <c r="AG24" s="1">
        <v>21</v>
      </c>
      <c r="AH24" s="1">
        <v>0.626</v>
      </c>
      <c r="AI24" s="1">
        <v>0.108</v>
      </c>
      <c r="AJ24" s="1">
        <f t="shared" si="8"/>
        <v>5.7962962962962967</v>
      </c>
      <c r="AK24" s="1">
        <v>21</v>
      </c>
      <c r="AL24" s="1">
        <v>1.276</v>
      </c>
      <c r="AM24" s="1">
        <v>0.38800000000000001</v>
      </c>
      <c r="AN24" s="1">
        <f t="shared" si="9"/>
        <v>3.2886597938144329</v>
      </c>
      <c r="AO24" s="1">
        <v>21</v>
      </c>
      <c r="AP24" s="1">
        <v>1.119</v>
      </c>
      <c r="AQ24" s="1">
        <v>0.36</v>
      </c>
      <c r="AR24" s="1">
        <f t="shared" si="10"/>
        <v>3.1083333333333334</v>
      </c>
      <c r="AS24" s="1">
        <v>21</v>
      </c>
      <c r="AT24" s="1">
        <v>1.321</v>
      </c>
      <c r="AU24" s="1">
        <v>0.52</v>
      </c>
      <c r="AV24" s="1">
        <f t="shared" si="11"/>
        <v>2.5403846153846152</v>
      </c>
      <c r="AW24" s="1">
        <v>21</v>
      </c>
      <c r="AX24" s="1">
        <v>1.5049999999999999</v>
      </c>
      <c r="AY24" s="1">
        <v>0.251</v>
      </c>
      <c r="AZ24" s="1">
        <f t="shared" si="12"/>
        <v>5.9960159362549792</v>
      </c>
      <c r="BE24" s="12" t="s">
        <v>220</v>
      </c>
      <c r="BF24" s="13">
        <f t="shared" ref="BF24:BG24" si="24">_xlfn.STDEV.S(BF4:BF20)</f>
        <v>0.10247564273007104</v>
      </c>
      <c r="BG24" s="13">
        <f t="shared" si="24"/>
        <v>8.5360610491780065E-2</v>
      </c>
      <c r="BH24" s="14">
        <f>_xlfn.STDEV.S(BH6:BH20)</f>
        <v>0.17930332250143122</v>
      </c>
      <c r="BI24" s="9" t="s">
        <v>206</v>
      </c>
      <c r="BJ24" s="10">
        <f t="shared" ref="BJ24:BL24" si="25">AVERAGE(BJ4:BJ21)</f>
        <v>0.94530899999999995</v>
      </c>
      <c r="BK24" s="10">
        <f t="shared" si="25"/>
        <v>0.3776545555555556</v>
      </c>
      <c r="BL24" s="11">
        <f t="shared" si="25"/>
        <v>2.5307641786685027</v>
      </c>
      <c r="BM24" s="12" t="s">
        <v>220</v>
      </c>
      <c r="BN24" s="13">
        <f t="shared" ref="BN24:BP24" si="26">_xlfn.STDEV.S(BN4:BN20)</f>
        <v>0.11490158832670745</v>
      </c>
      <c r="BO24" s="13">
        <f t="shared" si="26"/>
        <v>7.8559877875191017E-2</v>
      </c>
      <c r="BP24" s="14">
        <f t="shared" si="26"/>
        <v>0.19588777852540934</v>
      </c>
      <c r="BQ24" s="4">
        <v>21</v>
      </c>
      <c r="BR24" s="4">
        <v>735.99099999999999</v>
      </c>
      <c r="BS24" s="4">
        <v>514.75199999999995</v>
      </c>
      <c r="BT24" s="4">
        <v>1.42979726</v>
      </c>
    </row>
    <row r="25" spans="1:72" ht="15.75" customHeight="1" x14ac:dyDescent="0.2">
      <c r="A25" s="1">
        <v>22</v>
      </c>
      <c r="B25" s="1">
        <v>1.0249999999999999</v>
      </c>
      <c r="C25" s="1">
        <v>0.251</v>
      </c>
      <c r="D25" s="1">
        <f t="shared" si="0"/>
        <v>4.0836653386454183</v>
      </c>
      <c r="E25" s="1">
        <v>22</v>
      </c>
      <c r="F25" s="1">
        <v>0.90100000000000002</v>
      </c>
      <c r="G25" s="1">
        <v>0.40300000000000002</v>
      </c>
      <c r="H25" s="1">
        <f t="shared" si="1"/>
        <v>2.2357320099255582</v>
      </c>
      <c r="I25" s="1">
        <v>22</v>
      </c>
      <c r="J25" s="1">
        <v>0.76300000000000001</v>
      </c>
      <c r="K25" s="1">
        <v>0.20599999999999999</v>
      </c>
      <c r="L25" s="1">
        <f t="shared" si="2"/>
        <v>3.7038834951456314</v>
      </c>
      <c r="M25" s="1">
        <v>22</v>
      </c>
      <c r="N25" s="1">
        <v>1.381</v>
      </c>
      <c r="O25" s="1">
        <v>0.245</v>
      </c>
      <c r="P25" s="1">
        <f t="shared" si="3"/>
        <v>5.6367346938775515</v>
      </c>
      <c r="Q25" s="1">
        <v>22</v>
      </c>
      <c r="R25" s="1">
        <v>1.629</v>
      </c>
      <c r="S25" s="1">
        <v>0.54300000000000004</v>
      </c>
      <c r="T25" s="1">
        <f t="shared" si="4"/>
        <v>3</v>
      </c>
      <c r="U25" s="1">
        <v>22</v>
      </c>
      <c r="V25" s="1">
        <v>1.5720000000000001</v>
      </c>
      <c r="W25" s="1">
        <v>0.26900000000000002</v>
      </c>
      <c r="X25" s="1">
        <f t="shared" si="5"/>
        <v>5.8438661710037172</v>
      </c>
      <c r="Y25" s="1">
        <v>22</v>
      </c>
      <c r="Z25" s="1">
        <v>1.032</v>
      </c>
      <c r="AA25" s="1">
        <v>0.54</v>
      </c>
      <c r="AB25" s="1">
        <f t="shared" si="6"/>
        <v>1.911111111111111</v>
      </c>
      <c r="AC25" s="1">
        <v>22</v>
      </c>
      <c r="AD25" s="1">
        <v>0.96899999999999997</v>
      </c>
      <c r="AE25" s="1">
        <v>0.22500000000000001</v>
      </c>
      <c r="AF25" s="1">
        <f t="shared" si="7"/>
        <v>4.3066666666666666</v>
      </c>
      <c r="AG25" s="1">
        <v>22</v>
      </c>
      <c r="AH25" s="1">
        <v>0.85199999999999998</v>
      </c>
      <c r="AI25" s="1">
        <v>0.14499999999999999</v>
      </c>
      <c r="AJ25" s="1">
        <f t="shared" si="8"/>
        <v>5.8758620689655174</v>
      </c>
      <c r="AK25" s="1">
        <v>22</v>
      </c>
      <c r="AL25" s="1">
        <v>1.5289999999999999</v>
      </c>
      <c r="AM25" s="1">
        <v>0.26300000000000001</v>
      </c>
      <c r="AN25" s="1">
        <f t="shared" si="9"/>
        <v>5.8136882129277563</v>
      </c>
      <c r="AO25" s="1">
        <v>22</v>
      </c>
      <c r="AP25" s="1">
        <v>1.587</v>
      </c>
      <c r="AQ25" s="1">
        <v>0.39400000000000002</v>
      </c>
      <c r="AR25" s="1">
        <f t="shared" si="10"/>
        <v>4.0279187817258881</v>
      </c>
      <c r="AS25" s="1">
        <v>22</v>
      </c>
      <c r="AT25" s="1">
        <v>1.7230000000000001</v>
      </c>
      <c r="AU25" s="1">
        <v>0.51700000000000002</v>
      </c>
      <c r="AV25" s="1">
        <f t="shared" si="11"/>
        <v>3.3326885880077368</v>
      </c>
      <c r="AW25" s="1">
        <v>22</v>
      </c>
      <c r="AX25" s="1">
        <v>1.661</v>
      </c>
      <c r="AY25" s="1">
        <v>0.23899999999999999</v>
      </c>
      <c r="AZ25" s="1">
        <f t="shared" si="12"/>
        <v>6.94979079497908</v>
      </c>
      <c r="BI25" s="12" t="s">
        <v>220</v>
      </c>
      <c r="BJ25" s="13">
        <f t="shared" ref="BJ25:BL25" si="27">_xlfn.STDEV.S(BJ4:BJ21)</f>
        <v>0.12867203562271909</v>
      </c>
      <c r="BK25" s="13">
        <f t="shared" si="27"/>
        <v>5.1136324073898717E-2</v>
      </c>
      <c r="BL25" s="14">
        <f t="shared" si="27"/>
        <v>0.40132615067558375</v>
      </c>
      <c r="BQ25" s="4">
        <v>22</v>
      </c>
      <c r="BR25" s="4">
        <v>650.21299999999997</v>
      </c>
      <c r="BS25" s="4">
        <v>508.38499999999999</v>
      </c>
      <c r="BT25" s="4">
        <v>1.27897755</v>
      </c>
    </row>
    <row r="26" spans="1:72" ht="15.75" customHeight="1" x14ac:dyDescent="0.2">
      <c r="A26" s="1">
        <v>23</v>
      </c>
      <c r="B26" s="1">
        <v>1.147</v>
      </c>
      <c r="C26" s="1">
        <v>0.23</v>
      </c>
      <c r="D26" s="1">
        <f t="shared" si="0"/>
        <v>4.9869565217391303</v>
      </c>
      <c r="E26" s="1">
        <v>23</v>
      </c>
      <c r="F26" s="1">
        <v>1.1819999999999999</v>
      </c>
      <c r="G26" s="1">
        <v>0.48099999999999998</v>
      </c>
      <c r="H26" s="1">
        <f t="shared" si="1"/>
        <v>2.4573804573804572</v>
      </c>
      <c r="I26" s="1">
        <v>23</v>
      </c>
      <c r="J26" s="1">
        <v>0.93799999999999994</v>
      </c>
      <c r="K26" s="1">
        <v>0.19</v>
      </c>
      <c r="L26" s="1">
        <f t="shared" si="2"/>
        <v>4.9368421052631577</v>
      </c>
      <c r="M26" s="1">
        <v>23</v>
      </c>
      <c r="N26" s="1">
        <v>1.246</v>
      </c>
      <c r="O26" s="1">
        <v>0.26500000000000001</v>
      </c>
      <c r="P26" s="1">
        <f t="shared" si="3"/>
        <v>4.7018867924528296</v>
      </c>
      <c r="Q26" s="1">
        <v>23</v>
      </c>
      <c r="R26" s="1">
        <v>1.792</v>
      </c>
      <c r="S26" s="1">
        <v>0.38800000000000001</v>
      </c>
      <c r="T26" s="1">
        <f t="shared" si="4"/>
        <v>4.6185567010309274</v>
      </c>
      <c r="U26" s="1">
        <v>23</v>
      </c>
      <c r="V26" s="1">
        <v>1.4710000000000001</v>
      </c>
      <c r="W26" s="1">
        <v>0.36199999999999999</v>
      </c>
      <c r="X26" s="1">
        <f t="shared" si="5"/>
        <v>4.0635359116022105</v>
      </c>
      <c r="Y26" s="1">
        <v>23</v>
      </c>
      <c r="Z26" s="1">
        <v>0.64400000000000002</v>
      </c>
      <c r="AA26" s="1">
        <v>0.51600000000000001</v>
      </c>
      <c r="AB26" s="1">
        <f t="shared" si="6"/>
        <v>1.248062015503876</v>
      </c>
      <c r="AC26" s="1">
        <v>23</v>
      </c>
      <c r="AD26" s="1">
        <v>0.9</v>
      </c>
      <c r="AE26" s="1">
        <v>0.28499999999999998</v>
      </c>
      <c r="AF26" s="1">
        <f t="shared" si="7"/>
        <v>3.1578947368421058</v>
      </c>
      <c r="AG26" s="1">
        <v>23</v>
      </c>
      <c r="AH26" s="1">
        <v>1.0409999999999999</v>
      </c>
      <c r="AI26" s="1">
        <v>0.29199999999999998</v>
      </c>
      <c r="AJ26" s="1">
        <f t="shared" si="8"/>
        <v>3.5650684931506849</v>
      </c>
      <c r="AK26" s="1">
        <v>23</v>
      </c>
      <c r="AL26" s="1">
        <v>1.5469999999999999</v>
      </c>
      <c r="AM26" s="1">
        <v>0.439</v>
      </c>
      <c r="AN26" s="1">
        <f t="shared" si="9"/>
        <v>3.523917995444191</v>
      </c>
      <c r="AO26" s="1">
        <v>23</v>
      </c>
      <c r="AP26" s="1">
        <v>1.5960000000000001</v>
      </c>
      <c r="AQ26" s="1">
        <v>0.40300000000000002</v>
      </c>
      <c r="AR26" s="1">
        <f t="shared" si="10"/>
        <v>3.9602977667493797</v>
      </c>
      <c r="AS26" s="1">
        <v>23</v>
      </c>
      <c r="AT26" s="1">
        <v>2.105</v>
      </c>
      <c r="AU26" s="1">
        <v>0.54800000000000004</v>
      </c>
      <c r="AV26" s="1">
        <f t="shared" si="11"/>
        <v>3.8412408759124084</v>
      </c>
      <c r="AW26" s="1">
        <v>23</v>
      </c>
      <c r="AX26" s="1">
        <v>1.86</v>
      </c>
      <c r="AY26" s="1">
        <v>0.22600000000000001</v>
      </c>
      <c r="AZ26" s="1">
        <f t="shared" si="12"/>
        <v>8.230088495575222</v>
      </c>
      <c r="BQ26" s="4">
        <v>23</v>
      </c>
      <c r="BR26" s="4">
        <v>969.375</v>
      </c>
      <c r="BS26" s="4">
        <v>515.46500000000003</v>
      </c>
      <c r="BT26" s="4">
        <v>1.8805835500000001</v>
      </c>
    </row>
    <row r="27" spans="1:72" ht="15.75" customHeight="1" x14ac:dyDescent="0.2">
      <c r="A27" s="1">
        <v>24</v>
      </c>
      <c r="B27" s="1">
        <v>1.84</v>
      </c>
      <c r="C27" s="1">
        <v>0.24</v>
      </c>
      <c r="D27" s="1">
        <f t="shared" si="0"/>
        <v>7.666666666666667</v>
      </c>
      <c r="E27" s="1">
        <v>24</v>
      </c>
      <c r="F27" s="1">
        <v>1.0409999999999999</v>
      </c>
      <c r="G27" s="1">
        <v>0.42099999999999999</v>
      </c>
      <c r="H27" s="1">
        <f t="shared" si="1"/>
        <v>2.4726840855106889</v>
      </c>
      <c r="I27" s="1">
        <v>24</v>
      </c>
      <c r="J27" s="1">
        <v>0.84399999999999997</v>
      </c>
      <c r="K27" s="1">
        <v>0.23799999999999999</v>
      </c>
      <c r="L27" s="1">
        <f t="shared" si="2"/>
        <v>3.5462184873949578</v>
      </c>
      <c r="M27" s="1">
        <v>24</v>
      </c>
      <c r="N27" s="1">
        <v>1.08</v>
      </c>
      <c r="O27" s="1">
        <v>0.30299999999999999</v>
      </c>
      <c r="P27" s="1">
        <f t="shared" si="3"/>
        <v>3.5643564356435649</v>
      </c>
      <c r="Q27" s="1">
        <v>24</v>
      </c>
      <c r="R27" s="1">
        <v>1.387</v>
      </c>
      <c r="S27" s="1">
        <v>0.439</v>
      </c>
      <c r="T27" s="1">
        <f t="shared" si="4"/>
        <v>3.1594533029612757</v>
      </c>
      <c r="U27" s="1">
        <v>24</v>
      </c>
      <c r="V27" s="1">
        <v>1.4379999999999999</v>
      </c>
      <c r="W27" s="1">
        <v>0.28799999999999998</v>
      </c>
      <c r="X27" s="1">
        <f t="shared" si="5"/>
        <v>4.9930555555555554</v>
      </c>
      <c r="Y27" s="1">
        <v>24</v>
      </c>
      <c r="Z27" s="1">
        <v>0.85099999999999998</v>
      </c>
      <c r="AA27" s="1">
        <v>0.60399999999999998</v>
      </c>
      <c r="AB27" s="1">
        <f t="shared" si="6"/>
        <v>1.4089403973509933</v>
      </c>
      <c r="AC27" s="1">
        <v>24</v>
      </c>
      <c r="AD27" s="1">
        <v>0.77200000000000002</v>
      </c>
      <c r="AE27" s="1">
        <v>0.34100000000000003</v>
      </c>
      <c r="AF27" s="1">
        <f t="shared" si="7"/>
        <v>2.2639296187683282</v>
      </c>
      <c r="AG27" s="1">
        <v>24</v>
      </c>
      <c r="AH27" s="1">
        <v>0.98199999999999998</v>
      </c>
      <c r="AI27" s="1">
        <v>0.28100000000000003</v>
      </c>
      <c r="AJ27" s="1">
        <f t="shared" si="8"/>
        <v>3.4946619217081847</v>
      </c>
      <c r="AK27" s="1">
        <v>24</v>
      </c>
      <c r="AL27" s="1">
        <v>1.5940000000000001</v>
      </c>
      <c r="AM27" s="1">
        <v>0.35899999999999999</v>
      </c>
      <c r="AN27" s="1">
        <f t="shared" si="9"/>
        <v>4.4401114206128138</v>
      </c>
      <c r="AO27" s="1">
        <v>24</v>
      </c>
      <c r="AP27" s="1">
        <v>0.998</v>
      </c>
      <c r="AQ27" s="1">
        <v>0.376</v>
      </c>
      <c r="AR27" s="1">
        <f t="shared" si="10"/>
        <v>2.6542553191489362</v>
      </c>
      <c r="AS27" s="1">
        <v>24</v>
      </c>
      <c r="AT27" s="1">
        <v>1.6539999999999999</v>
      </c>
      <c r="AU27" s="1">
        <v>0.61599999999999999</v>
      </c>
      <c r="AV27" s="1">
        <f t="shared" si="11"/>
        <v>2.6850649350649349</v>
      </c>
      <c r="AW27" s="1">
        <v>24</v>
      </c>
      <c r="AX27" s="1">
        <v>1.431</v>
      </c>
      <c r="AY27" s="1">
        <v>0.33200000000000002</v>
      </c>
      <c r="AZ27" s="1">
        <f t="shared" si="12"/>
        <v>4.3102409638554215</v>
      </c>
      <c r="BQ27" s="4">
        <v>24</v>
      </c>
      <c r="BR27" s="4">
        <v>1143.704</v>
      </c>
      <c r="BS27" s="4">
        <v>704.00699999999995</v>
      </c>
      <c r="BT27" s="4">
        <v>1.6245633900000001</v>
      </c>
    </row>
    <row r="28" spans="1:72" ht="15.75" customHeight="1" x14ac:dyDescent="0.2">
      <c r="A28" s="1">
        <v>25</v>
      </c>
      <c r="B28" s="1">
        <v>1.079</v>
      </c>
      <c r="C28" s="1">
        <v>0.17599999999999999</v>
      </c>
      <c r="D28" s="1">
        <f t="shared" si="0"/>
        <v>6.1306818181818183</v>
      </c>
      <c r="E28" s="1">
        <v>25</v>
      </c>
      <c r="F28" s="1">
        <v>0.82699999999999996</v>
      </c>
      <c r="G28" s="1">
        <v>0.39800000000000002</v>
      </c>
      <c r="H28" s="1">
        <f t="shared" si="1"/>
        <v>2.0778894472361809</v>
      </c>
      <c r="I28" s="1">
        <v>25</v>
      </c>
      <c r="J28" s="1">
        <v>1.0509999999999999</v>
      </c>
      <c r="K28" s="1">
        <v>0.17499999999999999</v>
      </c>
      <c r="L28" s="1">
        <f t="shared" si="2"/>
        <v>6.0057142857142853</v>
      </c>
      <c r="M28" s="1">
        <v>25</v>
      </c>
      <c r="N28" s="1">
        <v>1.478</v>
      </c>
      <c r="O28" s="1">
        <v>0.30599999999999999</v>
      </c>
      <c r="P28" s="1">
        <f t="shared" si="3"/>
        <v>4.8300653594771239</v>
      </c>
      <c r="Q28" s="1">
        <v>25</v>
      </c>
      <c r="R28" s="1">
        <v>1.2270000000000001</v>
      </c>
      <c r="S28" s="1">
        <v>0.40799999999999997</v>
      </c>
      <c r="T28" s="1">
        <f t="shared" si="4"/>
        <v>3.007352941176471</v>
      </c>
      <c r="U28" s="1">
        <v>25</v>
      </c>
      <c r="V28" s="1">
        <v>1.37</v>
      </c>
      <c r="W28" s="1">
        <v>0.19900000000000001</v>
      </c>
      <c r="X28" s="1">
        <f t="shared" si="5"/>
        <v>6.8844221105527641</v>
      </c>
      <c r="Y28" s="1">
        <v>25</v>
      </c>
      <c r="Z28" s="1">
        <v>0.83</v>
      </c>
      <c r="AA28" s="1">
        <v>0.57499999999999996</v>
      </c>
      <c r="AB28" s="1">
        <f t="shared" si="6"/>
        <v>1.4434782608695653</v>
      </c>
      <c r="AC28" s="1">
        <v>25</v>
      </c>
      <c r="AD28" s="1">
        <v>0.83799999999999997</v>
      </c>
      <c r="AE28" s="1">
        <v>0.34499999999999997</v>
      </c>
      <c r="AF28" s="1">
        <f t="shared" si="7"/>
        <v>2.4289855072463769</v>
      </c>
      <c r="AG28" s="1">
        <v>25</v>
      </c>
      <c r="AH28" s="1">
        <v>0.84499999999999997</v>
      </c>
      <c r="AI28" s="1">
        <v>0.307</v>
      </c>
      <c r="AJ28" s="1">
        <f t="shared" si="8"/>
        <v>2.7524429967426709</v>
      </c>
      <c r="AK28" s="1">
        <v>25</v>
      </c>
      <c r="AL28" s="1">
        <v>1.3120000000000001</v>
      </c>
      <c r="AM28" s="1">
        <v>0.35199999999999998</v>
      </c>
      <c r="AN28" s="1">
        <f t="shared" si="9"/>
        <v>3.7272727272727275</v>
      </c>
      <c r="AO28" s="1">
        <v>25</v>
      </c>
      <c r="AP28" s="1">
        <v>1.095</v>
      </c>
      <c r="AQ28" s="1">
        <v>0.41599999999999998</v>
      </c>
      <c r="AR28" s="1">
        <f t="shared" si="10"/>
        <v>2.6322115384615383</v>
      </c>
      <c r="AS28" s="1">
        <v>25</v>
      </c>
      <c r="AT28" s="1">
        <v>2.0110000000000001</v>
      </c>
      <c r="AU28" s="1">
        <v>0.48099999999999998</v>
      </c>
      <c r="AV28" s="1">
        <f t="shared" si="11"/>
        <v>4.1808731808731814</v>
      </c>
      <c r="AW28" s="1">
        <v>25</v>
      </c>
      <c r="AX28" s="1">
        <v>1.7030000000000001</v>
      </c>
      <c r="AY28" s="1">
        <v>0.221</v>
      </c>
      <c r="AZ28" s="1">
        <f t="shared" si="12"/>
        <v>7.7058823529411766</v>
      </c>
      <c r="BQ28" s="4">
        <v>25</v>
      </c>
      <c r="BR28" s="4">
        <v>905.46400000000006</v>
      </c>
      <c r="BS28" s="4">
        <v>725.76</v>
      </c>
      <c r="BT28" s="4">
        <v>1.2476080199999999</v>
      </c>
    </row>
    <row r="29" spans="1:72" ht="15.75" customHeight="1" x14ac:dyDescent="0.2">
      <c r="A29" s="1">
        <v>26</v>
      </c>
      <c r="B29" s="1">
        <v>0.93700000000000006</v>
      </c>
      <c r="C29" s="1">
        <v>0.182</v>
      </c>
      <c r="D29" s="1">
        <f t="shared" si="0"/>
        <v>5.1483516483516487</v>
      </c>
      <c r="E29" s="1">
        <v>26</v>
      </c>
      <c r="F29" s="1">
        <v>1.3160000000000001</v>
      </c>
      <c r="G29" s="1">
        <v>0.32900000000000001</v>
      </c>
      <c r="H29" s="1">
        <f t="shared" si="1"/>
        <v>4</v>
      </c>
      <c r="I29" s="1">
        <v>26</v>
      </c>
      <c r="J29" s="1">
        <v>0.749</v>
      </c>
      <c r="K29" s="1">
        <v>0.18</v>
      </c>
      <c r="L29" s="1">
        <f t="shared" si="2"/>
        <v>4.1611111111111114</v>
      </c>
      <c r="M29" s="1">
        <v>26</v>
      </c>
      <c r="N29" s="1">
        <v>0.98399999999999999</v>
      </c>
      <c r="O29" s="1">
        <v>0.314</v>
      </c>
      <c r="P29" s="1">
        <f t="shared" si="3"/>
        <v>3.1337579617834392</v>
      </c>
      <c r="Q29" s="1">
        <v>26</v>
      </c>
      <c r="R29" s="1">
        <v>1.514</v>
      </c>
      <c r="S29" s="1">
        <v>0.438</v>
      </c>
      <c r="T29" s="1">
        <f t="shared" si="4"/>
        <v>3.4566210045662102</v>
      </c>
      <c r="U29" s="1">
        <v>26</v>
      </c>
      <c r="V29" s="1">
        <v>1.5069999999999999</v>
      </c>
      <c r="W29" s="1">
        <v>0.23</v>
      </c>
      <c r="X29" s="1">
        <f t="shared" si="5"/>
        <v>6.552173913043478</v>
      </c>
      <c r="Y29" s="1">
        <v>26</v>
      </c>
      <c r="Z29" s="1">
        <v>0.83099999999999996</v>
      </c>
      <c r="AA29" s="1">
        <v>0.55400000000000005</v>
      </c>
      <c r="AB29" s="1">
        <f t="shared" si="6"/>
        <v>1.4999999999999998</v>
      </c>
      <c r="AC29" s="1">
        <v>26</v>
      </c>
      <c r="AD29" s="1">
        <v>0.90800000000000003</v>
      </c>
      <c r="AE29" s="1">
        <v>0.223</v>
      </c>
      <c r="AF29" s="1">
        <f t="shared" si="7"/>
        <v>4.071748878923767</v>
      </c>
      <c r="AG29" s="1">
        <v>26</v>
      </c>
      <c r="AH29" s="1">
        <v>1.0760000000000001</v>
      </c>
      <c r="AI29" s="1">
        <v>0.222</v>
      </c>
      <c r="AJ29" s="1">
        <f t="shared" si="8"/>
        <v>4.8468468468468471</v>
      </c>
      <c r="AK29" s="1">
        <v>26</v>
      </c>
      <c r="AL29" s="1">
        <v>1.6259999999999999</v>
      </c>
      <c r="AM29" s="1">
        <v>0.55300000000000005</v>
      </c>
      <c r="AN29" s="1">
        <f t="shared" si="9"/>
        <v>2.9403254972875223</v>
      </c>
      <c r="AO29" s="1">
        <v>26</v>
      </c>
      <c r="AP29" s="1">
        <v>1.1519999999999999</v>
      </c>
      <c r="AQ29" s="1">
        <v>0.378</v>
      </c>
      <c r="AR29" s="1">
        <f t="shared" si="10"/>
        <v>3.0476190476190474</v>
      </c>
      <c r="AS29" s="1">
        <v>26</v>
      </c>
      <c r="AT29" s="1">
        <v>1.71</v>
      </c>
      <c r="AU29" s="1">
        <v>0.45700000000000002</v>
      </c>
      <c r="AV29" s="1">
        <f t="shared" si="11"/>
        <v>3.7417943107221006</v>
      </c>
      <c r="AW29" s="1">
        <v>26</v>
      </c>
      <c r="AX29" s="1">
        <v>1.69</v>
      </c>
      <c r="AY29" s="1">
        <v>0.252</v>
      </c>
      <c r="AZ29" s="1">
        <f t="shared" si="12"/>
        <v>6.7063492063492065</v>
      </c>
      <c r="BQ29" s="4">
        <v>26</v>
      </c>
      <c r="BR29" s="4">
        <v>739.101</v>
      </c>
      <c r="BS29" s="4">
        <v>706.47900000000004</v>
      </c>
      <c r="BT29" s="4">
        <v>1.0461754700000001</v>
      </c>
    </row>
    <row r="30" spans="1:72" ht="15.75" customHeight="1" x14ac:dyDescent="0.2">
      <c r="A30" s="1">
        <v>27</v>
      </c>
      <c r="B30" s="1">
        <v>1.03</v>
      </c>
      <c r="C30" s="1">
        <v>0.192</v>
      </c>
      <c r="D30" s="1">
        <f t="shared" si="0"/>
        <v>5.364583333333333</v>
      </c>
      <c r="E30" s="1">
        <v>27</v>
      </c>
      <c r="F30" s="1">
        <v>1.141</v>
      </c>
      <c r="G30" s="1">
        <v>0.39400000000000002</v>
      </c>
      <c r="H30" s="1">
        <f t="shared" si="1"/>
        <v>2.8959390862944163</v>
      </c>
      <c r="I30" s="1">
        <v>27</v>
      </c>
      <c r="J30" s="1">
        <v>0.95299999999999996</v>
      </c>
      <c r="K30" s="1">
        <v>0.159</v>
      </c>
      <c r="L30" s="1">
        <f t="shared" si="2"/>
        <v>5.9937106918238987</v>
      </c>
      <c r="M30" s="1">
        <v>27</v>
      </c>
      <c r="N30" s="1">
        <v>1.302</v>
      </c>
      <c r="O30" s="1">
        <v>0.27700000000000002</v>
      </c>
      <c r="P30" s="1">
        <f t="shared" si="3"/>
        <v>4.7003610108303251</v>
      </c>
      <c r="Q30" s="1">
        <v>27</v>
      </c>
      <c r="R30" s="1">
        <v>1.722</v>
      </c>
      <c r="S30" s="1">
        <v>0.51900000000000002</v>
      </c>
      <c r="T30" s="1">
        <f t="shared" si="4"/>
        <v>3.3179190751445087</v>
      </c>
      <c r="U30" s="1">
        <v>27</v>
      </c>
      <c r="V30" s="1">
        <v>1.2370000000000001</v>
      </c>
      <c r="W30" s="1">
        <v>0.23400000000000001</v>
      </c>
      <c r="X30" s="1">
        <f t="shared" si="5"/>
        <v>5.2863247863247862</v>
      </c>
      <c r="Y30" s="1">
        <v>27</v>
      </c>
      <c r="Z30" s="1">
        <v>0.84499999999999997</v>
      </c>
      <c r="AA30" s="1">
        <v>0.46800000000000003</v>
      </c>
      <c r="AB30" s="1">
        <f t="shared" si="6"/>
        <v>1.8055555555555554</v>
      </c>
      <c r="AC30" s="1">
        <v>27</v>
      </c>
      <c r="AD30" s="1">
        <v>0.97599999999999998</v>
      </c>
      <c r="AE30" s="1">
        <v>0.27600000000000002</v>
      </c>
      <c r="AF30" s="1">
        <f t="shared" si="7"/>
        <v>3.5362318840579707</v>
      </c>
      <c r="AG30" s="1">
        <v>27</v>
      </c>
      <c r="AH30" s="1">
        <v>1.0189999999999999</v>
      </c>
      <c r="AI30" s="1">
        <v>0.19400000000000001</v>
      </c>
      <c r="AJ30" s="1">
        <f t="shared" si="8"/>
        <v>5.252577319587628</v>
      </c>
      <c r="AK30" s="1">
        <v>27</v>
      </c>
      <c r="AL30" s="1">
        <v>1.431</v>
      </c>
      <c r="AM30" s="1">
        <v>0.42799999999999999</v>
      </c>
      <c r="AN30" s="1">
        <f t="shared" si="9"/>
        <v>3.3434579439252339</v>
      </c>
      <c r="AO30" s="1">
        <v>27</v>
      </c>
      <c r="AP30" s="1">
        <v>1.357</v>
      </c>
      <c r="AQ30" s="1">
        <v>0.34599999999999997</v>
      </c>
      <c r="AR30" s="1">
        <f t="shared" si="10"/>
        <v>3.9219653179190752</v>
      </c>
      <c r="AS30" s="1">
        <v>27</v>
      </c>
      <c r="AT30" s="1">
        <v>1.5109999999999999</v>
      </c>
      <c r="AU30" s="1">
        <v>0.58699999999999997</v>
      </c>
      <c r="AV30" s="1">
        <f t="shared" si="11"/>
        <v>2.5741056218057921</v>
      </c>
      <c r="AW30" s="1">
        <v>27</v>
      </c>
      <c r="AX30" s="1">
        <v>2.1150000000000002</v>
      </c>
      <c r="AY30" s="1">
        <v>0.317</v>
      </c>
      <c r="AZ30" s="1">
        <f t="shared" si="12"/>
        <v>6.6719242902208205</v>
      </c>
      <c r="BQ30" s="4">
        <v>27</v>
      </c>
      <c r="BR30" s="4">
        <v>948.46900000000005</v>
      </c>
      <c r="BS30" s="4">
        <v>639.399</v>
      </c>
      <c r="BT30" s="4">
        <v>1.4833757999999999</v>
      </c>
    </row>
    <row r="31" spans="1:72" ht="15.75" customHeight="1" x14ac:dyDescent="0.2">
      <c r="A31" s="1">
        <v>28</v>
      </c>
      <c r="B31" s="1">
        <v>1.2529999999999999</v>
      </c>
      <c r="C31" s="1">
        <v>0.24</v>
      </c>
      <c r="D31" s="1">
        <f t="shared" si="0"/>
        <v>5.2208333333333332</v>
      </c>
      <c r="E31" s="1">
        <v>28</v>
      </c>
      <c r="F31" s="1">
        <v>1.2470000000000001</v>
      </c>
      <c r="G31" s="1">
        <v>0.40100000000000002</v>
      </c>
      <c r="H31" s="1">
        <f t="shared" si="1"/>
        <v>3.1097256857855364</v>
      </c>
      <c r="I31" s="1">
        <v>28</v>
      </c>
      <c r="J31" s="1">
        <v>0.85899999999999999</v>
      </c>
      <c r="K31" s="1">
        <v>0.16200000000000001</v>
      </c>
      <c r="L31" s="1">
        <f t="shared" si="2"/>
        <v>5.3024691358024691</v>
      </c>
      <c r="M31" s="1">
        <v>28</v>
      </c>
      <c r="N31" s="1">
        <v>1.216</v>
      </c>
      <c r="O31" s="1">
        <v>0.33300000000000002</v>
      </c>
      <c r="P31" s="1">
        <f t="shared" si="3"/>
        <v>3.6516516516516515</v>
      </c>
      <c r="Q31" s="1">
        <v>28</v>
      </c>
      <c r="R31" s="1">
        <v>1.4790000000000001</v>
      </c>
      <c r="S31" s="1">
        <v>0.434</v>
      </c>
      <c r="T31" s="1">
        <f t="shared" si="4"/>
        <v>3.4078341013824889</v>
      </c>
      <c r="U31" s="1">
        <v>28</v>
      </c>
      <c r="V31" s="1">
        <v>1.3580000000000001</v>
      </c>
      <c r="W31" s="1">
        <v>0.30399999999999999</v>
      </c>
      <c r="X31" s="1">
        <f t="shared" si="5"/>
        <v>4.4671052631578956</v>
      </c>
      <c r="Y31" s="1">
        <v>28</v>
      </c>
      <c r="Z31" s="1">
        <v>0.66500000000000004</v>
      </c>
      <c r="AA31" s="1">
        <v>0.47599999999999998</v>
      </c>
      <c r="AB31" s="1">
        <f t="shared" si="6"/>
        <v>1.3970588235294119</v>
      </c>
      <c r="AC31" s="1">
        <v>28</v>
      </c>
      <c r="AD31" s="1">
        <v>1.3680000000000001</v>
      </c>
      <c r="AE31" s="1">
        <v>0.27600000000000002</v>
      </c>
      <c r="AF31" s="1">
        <f t="shared" si="7"/>
        <v>4.9565217391304346</v>
      </c>
      <c r="AG31" s="1">
        <v>28</v>
      </c>
      <c r="AH31" s="1">
        <v>1.0189999999999999</v>
      </c>
      <c r="AI31" s="1">
        <v>0.19500000000000001</v>
      </c>
      <c r="AJ31" s="1">
        <f t="shared" si="8"/>
        <v>5.2256410256410248</v>
      </c>
      <c r="AK31" s="1">
        <v>28</v>
      </c>
      <c r="AL31" s="1">
        <v>1.5569999999999999</v>
      </c>
      <c r="AM31" s="1">
        <v>0.36499999999999999</v>
      </c>
      <c r="AN31" s="1">
        <f t="shared" si="9"/>
        <v>4.2657534246575342</v>
      </c>
      <c r="AO31" s="1">
        <v>28</v>
      </c>
      <c r="AP31" s="1">
        <v>1.5189999999999999</v>
      </c>
      <c r="AQ31" s="1">
        <v>0.36299999999999999</v>
      </c>
      <c r="AR31" s="1">
        <f t="shared" si="10"/>
        <v>4.1845730027548207</v>
      </c>
      <c r="AS31" s="1">
        <v>28</v>
      </c>
      <c r="AT31" s="1">
        <v>1.597</v>
      </c>
      <c r="AU31" s="1">
        <v>0.51</v>
      </c>
      <c r="AV31" s="1">
        <f t="shared" si="11"/>
        <v>3.1313725490196078</v>
      </c>
      <c r="AW31" s="1">
        <v>28</v>
      </c>
      <c r="AX31" s="1">
        <v>2.0870000000000002</v>
      </c>
      <c r="AY31" s="1">
        <v>0.34300000000000003</v>
      </c>
      <c r="AZ31" s="1">
        <f t="shared" si="12"/>
        <v>6.0845481049562684</v>
      </c>
      <c r="BQ31" s="4">
        <v>28</v>
      </c>
      <c r="BR31" s="4">
        <v>792.70799999999997</v>
      </c>
      <c r="BS31" s="4">
        <v>444.44900000000001</v>
      </c>
      <c r="BT31" s="4">
        <v>1.7835747200000001</v>
      </c>
    </row>
    <row r="32" spans="1:72" ht="15.75" customHeight="1" x14ac:dyDescent="0.2">
      <c r="A32" s="1">
        <v>29</v>
      </c>
      <c r="B32" s="1">
        <v>1.599</v>
      </c>
      <c r="C32" s="1">
        <v>0.22800000000000001</v>
      </c>
      <c r="D32" s="1">
        <f t="shared" si="0"/>
        <v>7.0131578947368416</v>
      </c>
      <c r="E32" s="1">
        <v>29</v>
      </c>
      <c r="F32" s="1">
        <v>0.96199999999999997</v>
      </c>
      <c r="G32" s="1">
        <v>0.33400000000000002</v>
      </c>
      <c r="H32" s="1">
        <f t="shared" si="1"/>
        <v>2.8802395209580838</v>
      </c>
      <c r="I32" s="1">
        <v>29</v>
      </c>
      <c r="J32" s="1">
        <v>0.78100000000000003</v>
      </c>
      <c r="K32" s="1">
        <v>0.17100000000000001</v>
      </c>
      <c r="L32" s="1">
        <f t="shared" si="2"/>
        <v>4.5672514619883042</v>
      </c>
      <c r="M32" s="1">
        <v>29</v>
      </c>
      <c r="N32" s="1">
        <v>1.29</v>
      </c>
      <c r="O32" s="1">
        <v>0.25700000000000001</v>
      </c>
      <c r="P32" s="1">
        <f t="shared" si="3"/>
        <v>5.0194552529182879</v>
      </c>
      <c r="Q32" s="1">
        <v>29</v>
      </c>
      <c r="R32" s="1">
        <v>1.448</v>
      </c>
      <c r="S32" s="1">
        <v>0.39300000000000002</v>
      </c>
      <c r="T32" s="1">
        <f t="shared" si="4"/>
        <v>3.6844783715012719</v>
      </c>
      <c r="U32" s="1">
        <v>29</v>
      </c>
      <c r="V32" s="1">
        <v>1.5760000000000001</v>
      </c>
      <c r="W32" s="1">
        <v>0.34200000000000003</v>
      </c>
      <c r="X32" s="1">
        <f t="shared" si="5"/>
        <v>4.6081871345029235</v>
      </c>
      <c r="Y32" s="1">
        <v>29</v>
      </c>
      <c r="Z32" s="1">
        <v>0.88900000000000001</v>
      </c>
      <c r="AA32" s="1">
        <v>0.56499999999999995</v>
      </c>
      <c r="AB32" s="1">
        <f t="shared" si="6"/>
        <v>1.5734513274336286</v>
      </c>
      <c r="AC32" s="1">
        <v>29</v>
      </c>
      <c r="AD32" s="1">
        <v>1.1910000000000001</v>
      </c>
      <c r="AE32" s="1">
        <v>0.20699999999999999</v>
      </c>
      <c r="AF32" s="1">
        <f t="shared" si="7"/>
        <v>5.7536231884057978</v>
      </c>
      <c r="AG32" s="1">
        <v>29</v>
      </c>
      <c r="AH32" s="1">
        <v>0.78200000000000003</v>
      </c>
      <c r="AI32" s="1">
        <v>0.20200000000000001</v>
      </c>
      <c r="AJ32" s="1">
        <f t="shared" si="8"/>
        <v>3.8712871287128712</v>
      </c>
      <c r="AK32" s="1">
        <v>29</v>
      </c>
      <c r="AL32" s="1">
        <v>1.571</v>
      </c>
      <c r="AM32" s="1">
        <v>0.38500000000000001</v>
      </c>
      <c r="AN32" s="1">
        <f t="shared" si="9"/>
        <v>4.08051948051948</v>
      </c>
      <c r="AO32" s="1">
        <v>29</v>
      </c>
      <c r="AP32" s="1">
        <v>1.234</v>
      </c>
      <c r="AQ32" s="1">
        <v>0.315</v>
      </c>
      <c r="AR32" s="1">
        <f t="shared" si="10"/>
        <v>3.9174603174603173</v>
      </c>
      <c r="AS32" s="1">
        <v>29</v>
      </c>
      <c r="AT32" s="1">
        <v>1.41</v>
      </c>
      <c r="AU32" s="1">
        <v>0.51700000000000002</v>
      </c>
      <c r="AV32" s="1">
        <f t="shared" si="11"/>
        <v>2.7272727272727271</v>
      </c>
      <c r="AW32" s="1">
        <v>29</v>
      </c>
      <c r="AX32" s="1">
        <v>1.198</v>
      </c>
      <c r="AY32" s="1">
        <v>0.22600000000000001</v>
      </c>
      <c r="AZ32" s="1">
        <f t="shared" si="12"/>
        <v>5.3008849557522124</v>
      </c>
      <c r="BQ32" s="4">
        <v>29</v>
      </c>
      <c r="BR32" s="4">
        <v>911.17100000000005</v>
      </c>
      <c r="BS32" s="4">
        <v>671.38699999999994</v>
      </c>
      <c r="BT32" s="4">
        <v>1.3571472200000001</v>
      </c>
    </row>
    <row r="33" spans="1:72" ht="15.75" customHeight="1" x14ac:dyDescent="0.2">
      <c r="A33" s="1">
        <v>30</v>
      </c>
      <c r="B33" s="1">
        <v>1.177</v>
      </c>
      <c r="C33" s="1">
        <v>0.24199999999999999</v>
      </c>
      <c r="D33" s="1">
        <f t="shared" si="0"/>
        <v>4.8636363636363642</v>
      </c>
      <c r="E33" s="1">
        <v>30</v>
      </c>
      <c r="F33" s="1">
        <v>1.149</v>
      </c>
      <c r="G33" s="1">
        <v>0.35099999999999998</v>
      </c>
      <c r="H33" s="1">
        <f t="shared" si="1"/>
        <v>3.2735042735042739</v>
      </c>
      <c r="I33" s="1">
        <v>30</v>
      </c>
      <c r="J33" s="1">
        <v>0.90300000000000002</v>
      </c>
      <c r="K33" s="1">
        <v>0.19</v>
      </c>
      <c r="L33" s="1">
        <f t="shared" si="2"/>
        <v>4.7526315789473683</v>
      </c>
      <c r="M33" s="1">
        <v>30</v>
      </c>
      <c r="N33" s="1">
        <v>1.508</v>
      </c>
      <c r="O33" s="1">
        <v>0.27300000000000002</v>
      </c>
      <c r="P33" s="1">
        <f t="shared" si="3"/>
        <v>5.5238095238095237</v>
      </c>
      <c r="Q33" s="1">
        <v>30</v>
      </c>
      <c r="R33" s="1">
        <v>1.294</v>
      </c>
      <c r="S33" s="1">
        <v>0.32400000000000001</v>
      </c>
      <c r="T33" s="1">
        <f t="shared" si="4"/>
        <v>3.9938271604938271</v>
      </c>
      <c r="U33" s="1">
        <v>30</v>
      </c>
      <c r="V33" s="1">
        <v>1.462</v>
      </c>
      <c r="W33" s="1">
        <v>0.22900000000000001</v>
      </c>
      <c r="X33" s="1">
        <f t="shared" si="5"/>
        <v>6.3842794759825328</v>
      </c>
      <c r="Y33" s="1">
        <v>30</v>
      </c>
      <c r="Z33" s="1">
        <v>0.96</v>
      </c>
      <c r="AA33" s="1">
        <v>0.57399999999999995</v>
      </c>
      <c r="AB33" s="1">
        <f t="shared" si="6"/>
        <v>1.6724738675958188</v>
      </c>
      <c r="AC33" s="1">
        <v>30</v>
      </c>
      <c r="AD33" s="1">
        <v>1.294</v>
      </c>
      <c r="AE33" s="1">
        <v>0.27900000000000003</v>
      </c>
      <c r="AF33" s="1">
        <f t="shared" si="7"/>
        <v>4.6379928315412187</v>
      </c>
      <c r="AG33" s="1">
        <v>30</v>
      </c>
      <c r="AH33" s="1">
        <v>1.125</v>
      </c>
      <c r="AI33" s="1">
        <v>0.316</v>
      </c>
      <c r="AJ33" s="1">
        <f t="shared" si="8"/>
        <v>3.5601265822784809</v>
      </c>
      <c r="AK33" s="1">
        <v>30</v>
      </c>
      <c r="AL33" s="1">
        <v>1.591</v>
      </c>
      <c r="AM33" s="1">
        <v>0.443</v>
      </c>
      <c r="AN33" s="1">
        <f t="shared" si="9"/>
        <v>3.5914221218961626</v>
      </c>
      <c r="AO33" s="1">
        <v>30</v>
      </c>
      <c r="AP33" s="1">
        <v>1.1990000000000001</v>
      </c>
      <c r="AQ33" s="1">
        <v>0.39400000000000002</v>
      </c>
      <c r="AR33" s="1">
        <f t="shared" si="10"/>
        <v>3.0431472081218276</v>
      </c>
      <c r="AS33" s="1">
        <v>30</v>
      </c>
      <c r="AT33" s="1">
        <v>1.633</v>
      </c>
      <c r="AU33" s="1">
        <v>0.59899999999999998</v>
      </c>
      <c r="AV33" s="1">
        <f t="shared" si="11"/>
        <v>2.7262103505843074</v>
      </c>
      <c r="AW33" s="1">
        <v>30</v>
      </c>
      <c r="AX33" s="1">
        <v>1.7</v>
      </c>
      <c r="AY33" s="1">
        <v>0.28799999999999998</v>
      </c>
      <c r="AZ33" s="1">
        <f t="shared" si="12"/>
        <v>5.9027777777777777</v>
      </c>
      <c r="BQ33" s="4">
        <v>30</v>
      </c>
      <c r="BR33" s="4">
        <v>719.66700000000003</v>
      </c>
      <c r="BS33" s="4">
        <v>505.23700000000002</v>
      </c>
      <c r="BT33" s="4">
        <v>1.4244146799999999</v>
      </c>
    </row>
    <row r="34" spans="1:72" ht="15.75" customHeight="1" x14ac:dyDescent="0.2">
      <c r="A34" s="1">
        <v>31</v>
      </c>
      <c r="B34" s="1">
        <v>1.1140000000000001</v>
      </c>
      <c r="C34" s="1">
        <v>0.16200000000000001</v>
      </c>
      <c r="D34" s="1">
        <f t="shared" si="0"/>
        <v>6.8765432098765435</v>
      </c>
      <c r="E34" s="1">
        <v>31</v>
      </c>
      <c r="F34" s="1">
        <v>1.1379999999999999</v>
      </c>
      <c r="G34" s="1">
        <v>0.375</v>
      </c>
      <c r="H34" s="1">
        <f t="shared" si="1"/>
        <v>3.0346666666666664</v>
      </c>
      <c r="I34" s="1">
        <v>31</v>
      </c>
      <c r="J34" s="1">
        <v>1.0209999999999999</v>
      </c>
      <c r="K34" s="1">
        <v>0.254</v>
      </c>
      <c r="L34" s="1">
        <f t="shared" si="2"/>
        <v>4.0196850393700787</v>
      </c>
      <c r="M34" s="1">
        <v>31</v>
      </c>
      <c r="N34" s="1">
        <v>1.4159999999999999</v>
      </c>
      <c r="O34" s="1">
        <v>0.25700000000000001</v>
      </c>
      <c r="P34" s="1">
        <f t="shared" si="3"/>
        <v>5.5097276264591439</v>
      </c>
      <c r="Q34" s="1">
        <v>31</v>
      </c>
      <c r="R34" s="1">
        <v>1.421</v>
      </c>
      <c r="S34" s="1">
        <v>0.39900000000000002</v>
      </c>
      <c r="T34" s="1">
        <f t="shared" si="4"/>
        <v>3.5614035087719298</v>
      </c>
      <c r="U34" s="1">
        <v>31</v>
      </c>
      <c r="V34" s="1">
        <v>1.3380000000000001</v>
      </c>
      <c r="W34" s="1">
        <v>0.28999999999999998</v>
      </c>
      <c r="X34" s="1">
        <f t="shared" si="5"/>
        <v>4.6137931034482769</v>
      </c>
      <c r="Y34" s="1">
        <v>31</v>
      </c>
      <c r="Z34" s="1">
        <v>0.91</v>
      </c>
      <c r="AA34" s="1">
        <v>0.77600000000000002</v>
      </c>
      <c r="AB34" s="1">
        <f t="shared" si="6"/>
        <v>1.1726804123711341</v>
      </c>
      <c r="AC34" s="1">
        <v>31</v>
      </c>
      <c r="AD34" s="1">
        <v>1.419</v>
      </c>
      <c r="AE34" s="1">
        <v>0.315</v>
      </c>
      <c r="AF34" s="1">
        <f t="shared" si="7"/>
        <v>4.5047619047619047</v>
      </c>
      <c r="AG34" s="1">
        <v>31</v>
      </c>
      <c r="AH34" s="1">
        <v>0.77400000000000002</v>
      </c>
      <c r="AI34" s="1">
        <v>0.22900000000000001</v>
      </c>
      <c r="AJ34" s="1">
        <f t="shared" si="8"/>
        <v>3.3799126637554586</v>
      </c>
      <c r="AK34" s="1">
        <v>31</v>
      </c>
      <c r="AL34" s="1">
        <v>1.169</v>
      </c>
      <c r="AM34" s="1">
        <v>0.39100000000000001</v>
      </c>
      <c r="AN34" s="1">
        <f t="shared" si="9"/>
        <v>2.9897698209718668</v>
      </c>
      <c r="AO34" s="1">
        <v>31</v>
      </c>
      <c r="AP34" s="1">
        <v>1.3029999999999999</v>
      </c>
      <c r="AQ34" s="1">
        <v>0.36899999999999999</v>
      </c>
      <c r="AR34" s="1">
        <f t="shared" si="10"/>
        <v>3.5311653116531163</v>
      </c>
      <c r="AS34" s="1">
        <v>31</v>
      </c>
      <c r="AT34" s="1">
        <v>1.4379999999999999</v>
      </c>
      <c r="AU34" s="1">
        <v>0.66</v>
      </c>
      <c r="AV34" s="1">
        <f t="shared" si="11"/>
        <v>2.1787878787878787</v>
      </c>
      <c r="AW34" s="1">
        <v>31</v>
      </c>
      <c r="AX34" s="1">
        <v>1.9930000000000001</v>
      </c>
      <c r="AY34" s="1">
        <v>0.28000000000000003</v>
      </c>
      <c r="AZ34" s="1">
        <f t="shared" si="12"/>
        <v>7.1178571428571429</v>
      </c>
      <c r="BQ34" s="15" t="s">
        <v>189</v>
      </c>
      <c r="BR34" s="16">
        <v>632.18399999999997</v>
      </c>
      <c r="BS34" s="16">
        <v>356.34199999999998</v>
      </c>
      <c r="BT34" s="17">
        <v>1.0461754700000001</v>
      </c>
    </row>
    <row r="35" spans="1:72" ht="15.75" customHeight="1" x14ac:dyDescent="0.2">
      <c r="A35" s="1">
        <v>32</v>
      </c>
      <c r="B35" s="1">
        <v>1.3129999999999999</v>
      </c>
      <c r="C35" s="1">
        <v>0.30099999999999999</v>
      </c>
      <c r="D35" s="1">
        <f t="shared" si="0"/>
        <v>4.3621262458471763</v>
      </c>
      <c r="E35" s="1">
        <v>32</v>
      </c>
      <c r="F35" s="1">
        <v>1.26</v>
      </c>
      <c r="G35" s="1">
        <v>0.442</v>
      </c>
      <c r="H35" s="1">
        <f t="shared" si="1"/>
        <v>2.8506787330316743</v>
      </c>
      <c r="I35" s="1">
        <v>32</v>
      </c>
      <c r="J35" s="1">
        <v>0.873</v>
      </c>
      <c r="K35" s="1">
        <v>0.23799999999999999</v>
      </c>
      <c r="L35" s="1">
        <f t="shared" si="2"/>
        <v>3.6680672268907566</v>
      </c>
      <c r="M35" s="1">
        <v>32</v>
      </c>
      <c r="N35" s="1">
        <v>1.48</v>
      </c>
      <c r="O35" s="1">
        <v>0.33800000000000002</v>
      </c>
      <c r="P35" s="1">
        <f t="shared" si="3"/>
        <v>4.3786982248520703</v>
      </c>
      <c r="Q35" s="1">
        <v>32</v>
      </c>
      <c r="R35" s="1">
        <v>1.58</v>
      </c>
      <c r="S35" s="1">
        <v>0.44800000000000001</v>
      </c>
      <c r="T35" s="1">
        <f t="shared" si="4"/>
        <v>3.5267857142857144</v>
      </c>
      <c r="U35" s="1">
        <v>32</v>
      </c>
      <c r="V35" s="1">
        <v>1.3879999999999999</v>
      </c>
      <c r="W35" s="1">
        <v>0.371</v>
      </c>
      <c r="X35" s="1">
        <f t="shared" si="5"/>
        <v>3.7412398921832883</v>
      </c>
      <c r="Y35" s="1">
        <v>32</v>
      </c>
      <c r="Z35" s="1">
        <v>0.84499999999999997</v>
      </c>
      <c r="AA35" s="1">
        <v>0.69199999999999995</v>
      </c>
      <c r="AB35" s="1">
        <f t="shared" si="6"/>
        <v>1.2210982658959537</v>
      </c>
      <c r="AC35" s="1">
        <v>32</v>
      </c>
      <c r="AD35" s="1">
        <v>1.5940000000000001</v>
      </c>
      <c r="AE35" s="1">
        <v>0.29299999999999998</v>
      </c>
      <c r="AF35" s="1">
        <f t="shared" si="7"/>
        <v>5.4402730375426627</v>
      </c>
      <c r="AG35" s="1">
        <v>32</v>
      </c>
      <c r="AH35" s="1">
        <v>1.038</v>
      </c>
      <c r="AI35" s="1">
        <v>0.24099999999999999</v>
      </c>
      <c r="AJ35" s="1">
        <f t="shared" si="8"/>
        <v>4.3070539419087144</v>
      </c>
      <c r="AK35" s="1">
        <v>32</v>
      </c>
      <c r="AL35" s="1">
        <v>2.0150000000000001</v>
      </c>
      <c r="AM35" s="1">
        <v>0.36</v>
      </c>
      <c r="AN35" s="1">
        <f t="shared" si="9"/>
        <v>5.5972222222222232</v>
      </c>
      <c r="AO35" s="1">
        <v>32</v>
      </c>
      <c r="AP35" s="1">
        <v>1.256</v>
      </c>
      <c r="AQ35" s="1">
        <v>0.376</v>
      </c>
      <c r="AR35" s="1">
        <f t="shared" si="10"/>
        <v>3.3404255319148937</v>
      </c>
      <c r="AS35" s="1">
        <v>32</v>
      </c>
      <c r="AT35" s="1">
        <v>1.593</v>
      </c>
      <c r="AU35" s="1">
        <v>0.60299999999999998</v>
      </c>
      <c r="AV35" s="1">
        <f t="shared" si="11"/>
        <v>2.6417910447761193</v>
      </c>
      <c r="AW35" s="1">
        <v>32</v>
      </c>
      <c r="AX35" s="1">
        <v>1.2450000000000001</v>
      </c>
      <c r="AY35" s="1">
        <v>0.313</v>
      </c>
      <c r="AZ35" s="1">
        <f t="shared" si="12"/>
        <v>3.9776357827476043</v>
      </c>
      <c r="BQ35" s="18" t="s">
        <v>195</v>
      </c>
      <c r="BR35" s="4">
        <v>1143.704</v>
      </c>
      <c r="BS35" s="4">
        <v>725.76</v>
      </c>
      <c r="BT35" s="19">
        <v>2.56082359</v>
      </c>
    </row>
    <row r="36" spans="1:72" ht="15.75" customHeight="1" x14ac:dyDescent="0.2">
      <c r="A36" s="1">
        <v>33</v>
      </c>
      <c r="B36" s="1">
        <v>0.996</v>
      </c>
      <c r="C36" s="1">
        <v>0.219</v>
      </c>
      <c r="D36" s="1">
        <f t="shared" si="0"/>
        <v>4.5479452054794525</v>
      </c>
      <c r="E36" s="1">
        <v>33</v>
      </c>
      <c r="F36" s="1">
        <v>1.26</v>
      </c>
      <c r="G36" s="1">
        <v>0.375</v>
      </c>
      <c r="H36" s="1">
        <f t="shared" si="1"/>
        <v>3.36</v>
      </c>
      <c r="I36" s="1">
        <v>33</v>
      </c>
      <c r="J36" s="1">
        <v>0.90200000000000002</v>
      </c>
      <c r="K36" s="1">
        <v>0.189</v>
      </c>
      <c r="L36" s="1">
        <f t="shared" si="2"/>
        <v>4.772486772486773</v>
      </c>
      <c r="M36" s="6" t="s">
        <v>189</v>
      </c>
      <c r="N36" s="7">
        <f t="shared" ref="N36:P36" si="28">MIN(N4:N35)</f>
        <v>0.82599999999999996</v>
      </c>
      <c r="O36" s="7">
        <f t="shared" si="28"/>
        <v>0.23200000000000001</v>
      </c>
      <c r="P36" s="8">
        <f t="shared" si="28"/>
        <v>2.3093525179856114</v>
      </c>
      <c r="Q36" s="1">
        <v>33</v>
      </c>
      <c r="R36" s="1">
        <v>1.508</v>
      </c>
      <c r="S36" s="1">
        <v>0.45100000000000001</v>
      </c>
      <c r="T36" s="1">
        <f t="shared" si="4"/>
        <v>3.3436807095343681</v>
      </c>
      <c r="U36" s="1">
        <v>33</v>
      </c>
      <c r="V36" s="1">
        <v>1.282</v>
      </c>
      <c r="W36" s="1">
        <v>0.247</v>
      </c>
      <c r="X36" s="1">
        <f t="shared" si="5"/>
        <v>5.190283400809717</v>
      </c>
      <c r="Y36" s="1">
        <v>33</v>
      </c>
      <c r="Z36" s="1">
        <v>0.95199999999999996</v>
      </c>
      <c r="AA36" s="1">
        <v>0.72799999999999998</v>
      </c>
      <c r="AB36" s="1">
        <f t="shared" si="6"/>
        <v>1.3076923076923077</v>
      </c>
      <c r="AC36" s="6" t="s">
        <v>189</v>
      </c>
      <c r="AD36" s="7">
        <f t="shared" ref="AD36:AF36" si="29">MIN(AD4:AD35)</f>
        <v>0.71099999999999997</v>
      </c>
      <c r="AE36" s="7">
        <f t="shared" si="29"/>
        <v>0.20699999999999999</v>
      </c>
      <c r="AF36" s="8">
        <f t="shared" si="29"/>
        <v>1.885941644562334</v>
      </c>
      <c r="AG36" s="1">
        <v>33</v>
      </c>
      <c r="AH36" s="1">
        <v>1.24</v>
      </c>
      <c r="AI36" s="1">
        <v>0.26200000000000001</v>
      </c>
      <c r="AJ36" s="1">
        <f t="shared" si="8"/>
        <v>4.7328244274809155</v>
      </c>
      <c r="AK36" s="1">
        <v>33</v>
      </c>
      <c r="AL36" s="1">
        <v>1.339</v>
      </c>
      <c r="AM36" s="1">
        <v>0.48199999999999998</v>
      </c>
      <c r="AN36" s="1">
        <f t="shared" si="9"/>
        <v>2.7780082987551866</v>
      </c>
      <c r="AO36" s="1">
        <v>33</v>
      </c>
      <c r="AP36" s="1">
        <v>1.6579999999999999</v>
      </c>
      <c r="AQ36" s="1">
        <v>0.41199999999999998</v>
      </c>
      <c r="AR36" s="1">
        <f t="shared" si="10"/>
        <v>4.0242718446601939</v>
      </c>
      <c r="AS36" s="1">
        <v>33</v>
      </c>
      <c r="AT36" s="1">
        <v>1.62</v>
      </c>
      <c r="AU36" s="1">
        <v>0.57899999999999996</v>
      </c>
      <c r="AV36" s="1">
        <f t="shared" si="11"/>
        <v>2.7979274611398965</v>
      </c>
      <c r="AW36" s="1">
        <v>33</v>
      </c>
      <c r="AX36" s="1">
        <v>1.3580000000000001</v>
      </c>
      <c r="AY36" s="1">
        <v>0.23799999999999999</v>
      </c>
      <c r="AZ36" s="1">
        <f t="shared" si="12"/>
        <v>5.7058823529411775</v>
      </c>
      <c r="BQ36" s="18" t="s">
        <v>206</v>
      </c>
      <c r="BR36" s="4">
        <v>889.48913300000004</v>
      </c>
      <c r="BS36" s="4">
        <v>530.49953300000004</v>
      </c>
      <c r="BT36" s="19">
        <v>1.7222098299999999</v>
      </c>
    </row>
    <row r="37" spans="1:72" ht="15.75" customHeight="1" x14ac:dyDescent="0.2">
      <c r="A37" s="1">
        <v>34</v>
      </c>
      <c r="B37" s="1">
        <v>1.131</v>
      </c>
      <c r="C37" s="1">
        <v>0.186</v>
      </c>
      <c r="D37" s="1">
        <f t="shared" si="0"/>
        <v>6.080645161290323</v>
      </c>
      <c r="E37" s="1">
        <v>34</v>
      </c>
      <c r="F37" s="1">
        <v>1.135</v>
      </c>
      <c r="G37" s="1">
        <v>0.442</v>
      </c>
      <c r="H37" s="1">
        <f t="shared" si="1"/>
        <v>2.567873303167421</v>
      </c>
      <c r="I37" s="1">
        <v>34</v>
      </c>
      <c r="J37" s="1">
        <v>0.96499999999999997</v>
      </c>
      <c r="K37" s="1">
        <v>0.26</v>
      </c>
      <c r="L37" s="1">
        <f t="shared" si="2"/>
        <v>3.7115384615384612</v>
      </c>
      <c r="M37" s="9" t="s">
        <v>195</v>
      </c>
      <c r="N37" s="1">
        <f t="shared" ref="N37:P37" si="30">MAX(N4:N35)</f>
        <v>1.508</v>
      </c>
      <c r="O37" s="1">
        <f t="shared" si="30"/>
        <v>0.41699999999999998</v>
      </c>
      <c r="P37" s="11">
        <f t="shared" si="30"/>
        <v>5.6367346938775515</v>
      </c>
      <c r="Q37" s="1">
        <v>34</v>
      </c>
      <c r="R37" s="1">
        <v>1.4490000000000001</v>
      </c>
      <c r="S37" s="1">
        <v>0.58399999999999996</v>
      </c>
      <c r="T37" s="1">
        <f t="shared" si="4"/>
        <v>2.4811643835616439</v>
      </c>
      <c r="U37" s="1">
        <v>34</v>
      </c>
      <c r="V37" s="1">
        <v>1.4059999999999999</v>
      </c>
      <c r="W37" s="1">
        <v>0.29499999999999998</v>
      </c>
      <c r="X37" s="1">
        <f t="shared" si="5"/>
        <v>4.7661016949152541</v>
      </c>
      <c r="Y37" s="1">
        <v>34</v>
      </c>
      <c r="Z37" s="1">
        <v>0.90900000000000003</v>
      </c>
      <c r="AA37" s="1">
        <v>0.54600000000000004</v>
      </c>
      <c r="AB37" s="1">
        <f t="shared" si="6"/>
        <v>1.6648351648351647</v>
      </c>
      <c r="AC37" s="9" t="s">
        <v>195</v>
      </c>
      <c r="AD37" s="10">
        <f t="shared" ref="AD37:AF37" si="31">MAX(AD4:AD35)</f>
        <v>1.629</v>
      </c>
      <c r="AE37" s="10">
        <f t="shared" si="31"/>
        <v>0.39</v>
      </c>
      <c r="AF37" s="11">
        <f t="shared" si="31"/>
        <v>5.7536231884057978</v>
      </c>
      <c r="AG37" s="1">
        <v>34</v>
      </c>
      <c r="AH37" s="1">
        <v>1.175</v>
      </c>
      <c r="AI37" s="1">
        <v>0.24299999999999999</v>
      </c>
      <c r="AJ37" s="1">
        <f t="shared" si="8"/>
        <v>4.8353909465020584</v>
      </c>
      <c r="AK37" s="1">
        <v>34</v>
      </c>
      <c r="AL37" s="1">
        <v>1.6020000000000001</v>
      </c>
      <c r="AM37" s="1">
        <v>0.56599999999999995</v>
      </c>
      <c r="AN37" s="1">
        <f t="shared" si="9"/>
        <v>2.8303886925795059</v>
      </c>
      <c r="AO37" s="1">
        <v>34</v>
      </c>
      <c r="AP37" s="1">
        <v>1.1919999999999999</v>
      </c>
      <c r="AQ37" s="1">
        <v>0.33900000000000002</v>
      </c>
      <c r="AR37" s="1">
        <f t="shared" si="10"/>
        <v>3.5162241887905599</v>
      </c>
      <c r="AS37" s="1">
        <v>34</v>
      </c>
      <c r="AT37" s="1">
        <v>1.655</v>
      </c>
      <c r="AU37" s="1">
        <v>0.64</v>
      </c>
      <c r="AV37" s="1">
        <f t="shared" si="11"/>
        <v>2.5859375</v>
      </c>
      <c r="AW37" s="1">
        <v>34</v>
      </c>
      <c r="AX37" s="1">
        <v>1.466</v>
      </c>
      <c r="AY37" s="1">
        <v>0.20100000000000001</v>
      </c>
      <c r="AZ37" s="1">
        <f t="shared" si="12"/>
        <v>7.2935323383084567</v>
      </c>
      <c r="BQ37" s="20" t="s">
        <v>220</v>
      </c>
      <c r="BR37" s="21">
        <v>135.13969399999999</v>
      </c>
      <c r="BS37" s="21">
        <v>101.194382</v>
      </c>
      <c r="BT37" s="22">
        <v>0.36280873000000002</v>
      </c>
    </row>
    <row r="38" spans="1:72" ht="15.75" customHeight="1" x14ac:dyDescent="0.2">
      <c r="A38" s="1">
        <v>35</v>
      </c>
      <c r="B38" s="1">
        <v>1.115</v>
      </c>
      <c r="C38" s="1">
        <v>0.22800000000000001</v>
      </c>
      <c r="D38" s="1">
        <f t="shared" si="0"/>
        <v>4.890350877192982</v>
      </c>
      <c r="E38" s="1">
        <v>35</v>
      </c>
      <c r="F38" s="1">
        <v>1.1719999999999999</v>
      </c>
      <c r="G38" s="1">
        <v>0.25800000000000001</v>
      </c>
      <c r="H38" s="1">
        <f t="shared" si="1"/>
        <v>4.5426356589147279</v>
      </c>
      <c r="I38" s="1">
        <v>35</v>
      </c>
      <c r="J38" s="1">
        <v>0.97499999999999998</v>
      </c>
      <c r="K38" s="1">
        <v>0.192</v>
      </c>
      <c r="L38" s="1">
        <f t="shared" si="2"/>
        <v>5.078125</v>
      </c>
      <c r="M38" s="9" t="s">
        <v>206</v>
      </c>
      <c r="N38" s="1">
        <f t="shared" ref="N38:P38" si="32">AVERAGE(N4:N35)</f>
        <v>1.1703749999999999</v>
      </c>
      <c r="O38" s="1">
        <f t="shared" si="32"/>
        <v>0.3136874999999999</v>
      </c>
      <c r="P38" s="11">
        <f t="shared" si="32"/>
        <v>3.8329673882911135</v>
      </c>
      <c r="Q38" s="1">
        <v>35</v>
      </c>
      <c r="R38" s="1">
        <v>1.306</v>
      </c>
      <c r="S38" s="1">
        <v>0.45100000000000001</v>
      </c>
      <c r="T38" s="1">
        <f t="shared" si="4"/>
        <v>2.8957871396895789</v>
      </c>
      <c r="U38" s="1">
        <v>35</v>
      </c>
      <c r="V38" s="1">
        <v>1.3240000000000001</v>
      </c>
      <c r="W38" s="1">
        <v>0.28799999999999998</v>
      </c>
      <c r="X38" s="1">
        <f t="shared" si="5"/>
        <v>4.5972222222222232</v>
      </c>
      <c r="Y38" s="1">
        <v>35</v>
      </c>
      <c r="Z38" s="1">
        <v>1.006</v>
      </c>
      <c r="AA38" s="1">
        <v>0.52200000000000002</v>
      </c>
      <c r="AB38" s="1">
        <f t="shared" si="6"/>
        <v>1.9272030651340994</v>
      </c>
      <c r="AC38" s="9" t="s">
        <v>206</v>
      </c>
      <c r="AD38" s="10">
        <f t="shared" ref="AD38:AF38" si="33">AVERAGE(AD4:AD35)</f>
        <v>1.07909375</v>
      </c>
      <c r="AE38" s="10">
        <f t="shared" si="33"/>
        <v>0.293375</v>
      </c>
      <c r="AF38" s="11">
        <f t="shared" si="33"/>
        <v>3.7792025700352383</v>
      </c>
      <c r="AG38" s="1">
        <v>35</v>
      </c>
      <c r="AH38" s="1">
        <v>1.5269999999999999</v>
      </c>
      <c r="AI38" s="1">
        <v>0.21199999999999999</v>
      </c>
      <c r="AJ38" s="1">
        <f t="shared" si="8"/>
        <v>7.2028301886792452</v>
      </c>
      <c r="AK38" s="1">
        <v>35</v>
      </c>
      <c r="AL38" s="1">
        <v>1.4890000000000001</v>
      </c>
      <c r="AM38" s="1">
        <v>0.38400000000000001</v>
      </c>
      <c r="AN38" s="1">
        <f t="shared" si="9"/>
        <v>3.877604166666667</v>
      </c>
      <c r="AO38" s="1">
        <v>35</v>
      </c>
      <c r="AP38" s="1">
        <v>1.823</v>
      </c>
      <c r="AQ38" s="1">
        <v>0.41799999999999998</v>
      </c>
      <c r="AR38" s="1">
        <f t="shared" si="10"/>
        <v>4.3612440191387565</v>
      </c>
      <c r="AS38" s="1">
        <v>35</v>
      </c>
      <c r="AT38" s="1">
        <v>1.5529999999999999</v>
      </c>
      <c r="AU38" s="1">
        <v>0.56599999999999995</v>
      </c>
      <c r="AV38" s="1">
        <f t="shared" si="11"/>
        <v>2.7438162544169611</v>
      </c>
      <c r="AW38" s="6" t="s">
        <v>189</v>
      </c>
      <c r="AX38" s="7">
        <f t="shared" ref="AX38:AZ38" si="34">MIN(AX4:AX37)</f>
        <v>0.96899999999999997</v>
      </c>
      <c r="AY38" s="7">
        <f t="shared" si="34"/>
        <v>0.17799999999999999</v>
      </c>
      <c r="AZ38" s="8">
        <f t="shared" si="34"/>
        <v>3.2516778523489935</v>
      </c>
    </row>
    <row r="39" spans="1:72" ht="15.75" customHeight="1" x14ac:dyDescent="0.2">
      <c r="A39" s="1">
        <v>36</v>
      </c>
      <c r="B39" s="1">
        <v>1.1379999999999999</v>
      </c>
      <c r="C39" s="1">
        <v>0.17899999999999999</v>
      </c>
      <c r="D39" s="1">
        <f t="shared" si="0"/>
        <v>6.3575418994413404</v>
      </c>
      <c r="E39" s="6" t="s">
        <v>189</v>
      </c>
      <c r="F39" s="7">
        <f t="shared" ref="F39:H39" si="35">MIN(F4:F38)</f>
        <v>0.82699999999999996</v>
      </c>
      <c r="G39" s="7">
        <f t="shared" si="35"/>
        <v>0.25800000000000001</v>
      </c>
      <c r="H39" s="8">
        <f t="shared" si="35"/>
        <v>2.0778894472361809</v>
      </c>
      <c r="I39" s="1">
        <v>36</v>
      </c>
      <c r="J39" s="1">
        <v>1.0389999999999999</v>
      </c>
      <c r="K39" s="1">
        <v>0.17399999999999999</v>
      </c>
      <c r="L39" s="1">
        <f t="shared" si="2"/>
        <v>5.9712643678160919</v>
      </c>
      <c r="M39" s="12" t="s">
        <v>220</v>
      </c>
      <c r="N39" s="13">
        <f t="shared" ref="N39:P39" si="36">_xlfn.STDEV.S(N4:N35)</f>
        <v>0.17392503947056759</v>
      </c>
      <c r="O39" s="13">
        <f t="shared" si="36"/>
        <v>4.6398997138773983E-2</v>
      </c>
      <c r="P39" s="14">
        <f t="shared" si="36"/>
        <v>0.90601526432100288</v>
      </c>
      <c r="Q39" s="1">
        <v>36</v>
      </c>
      <c r="R39" s="1">
        <v>1.3049999999999999</v>
      </c>
      <c r="S39" s="1">
        <v>0.40100000000000002</v>
      </c>
      <c r="T39" s="1">
        <f t="shared" si="4"/>
        <v>3.2543640897755606</v>
      </c>
      <c r="U39" s="1">
        <v>36</v>
      </c>
      <c r="V39" s="1">
        <v>0.96099999999999997</v>
      </c>
      <c r="W39" s="1">
        <v>0.25900000000000001</v>
      </c>
      <c r="X39" s="1">
        <f t="shared" si="5"/>
        <v>3.7104247104247103</v>
      </c>
      <c r="Y39" s="1">
        <v>36</v>
      </c>
      <c r="Z39" s="1">
        <v>0.997</v>
      </c>
      <c r="AA39" s="1">
        <v>0.58499999999999996</v>
      </c>
      <c r="AB39" s="1">
        <f t="shared" si="6"/>
        <v>1.7042735042735044</v>
      </c>
      <c r="AC39" s="12" t="s">
        <v>220</v>
      </c>
      <c r="AD39" s="13">
        <f t="shared" ref="AD39:AF39" si="37">_xlfn.STDEV.S(AD4:AD35)</f>
        <v>0.2350927558021419</v>
      </c>
      <c r="AE39" s="13">
        <f t="shared" si="37"/>
        <v>4.796487289942572E-2</v>
      </c>
      <c r="AF39" s="14">
        <f t="shared" si="37"/>
        <v>0.99913336148165788</v>
      </c>
      <c r="AG39" s="1">
        <v>36</v>
      </c>
      <c r="AH39" s="1">
        <v>1.133</v>
      </c>
      <c r="AI39" s="1">
        <v>0.217</v>
      </c>
      <c r="AJ39" s="1">
        <f t="shared" si="8"/>
        <v>5.2211981566820276</v>
      </c>
      <c r="AK39" s="1">
        <v>36</v>
      </c>
      <c r="AL39" s="1">
        <v>1.0660000000000001</v>
      </c>
      <c r="AM39" s="1">
        <v>0.39100000000000001</v>
      </c>
      <c r="AN39" s="1">
        <f t="shared" si="9"/>
        <v>2.7263427109974425</v>
      </c>
      <c r="AO39" s="1">
        <v>36</v>
      </c>
      <c r="AP39" s="1">
        <v>1.355</v>
      </c>
      <c r="AQ39" s="1">
        <v>0.36299999999999999</v>
      </c>
      <c r="AR39" s="1">
        <f t="shared" si="10"/>
        <v>3.7327823691460056</v>
      </c>
      <c r="AS39" s="1">
        <v>36</v>
      </c>
      <c r="AT39" s="1">
        <v>1.2889999999999999</v>
      </c>
      <c r="AU39" s="1">
        <v>0.625</v>
      </c>
      <c r="AV39" s="1">
        <f t="shared" si="11"/>
        <v>2.0623999999999998</v>
      </c>
      <c r="AW39" s="9" t="s">
        <v>195</v>
      </c>
      <c r="AX39" s="1">
        <f t="shared" ref="AX39:AZ39" si="38">MAX(AX4:AX37)</f>
        <v>2.3119999999999998</v>
      </c>
      <c r="AY39" s="1">
        <f t="shared" si="38"/>
        <v>0.34300000000000003</v>
      </c>
      <c r="AZ39" s="11">
        <f t="shared" si="38"/>
        <v>12.988764044943819</v>
      </c>
    </row>
    <row r="40" spans="1:72" ht="15.75" customHeight="1" x14ac:dyDescent="0.2">
      <c r="A40" s="1">
        <v>37</v>
      </c>
      <c r="B40" s="1">
        <v>1.0289999999999999</v>
      </c>
      <c r="C40" s="1">
        <v>0.183</v>
      </c>
      <c r="D40" s="1">
        <f t="shared" si="0"/>
        <v>5.6229508196721305</v>
      </c>
      <c r="E40" s="9" t="s">
        <v>195</v>
      </c>
      <c r="F40" s="10">
        <f t="shared" ref="F40:H40" si="39">MAX(F4:F38)</f>
        <v>1.982</v>
      </c>
      <c r="G40" s="10">
        <f t="shared" si="39"/>
        <v>0.58299999999999996</v>
      </c>
      <c r="H40" s="11">
        <f t="shared" si="39"/>
        <v>4.9394904458598727</v>
      </c>
      <c r="I40" s="1">
        <v>37</v>
      </c>
      <c r="J40" s="1">
        <v>0.76700000000000002</v>
      </c>
      <c r="K40" s="1">
        <v>0.20799999999999999</v>
      </c>
      <c r="L40" s="1">
        <f t="shared" si="2"/>
        <v>3.6875000000000004</v>
      </c>
      <c r="Q40" s="1">
        <v>37</v>
      </c>
      <c r="R40" s="1">
        <v>1.498</v>
      </c>
      <c r="S40" s="1">
        <v>0.69699999999999995</v>
      </c>
      <c r="T40" s="1">
        <f t="shared" si="4"/>
        <v>2.1492109038737448</v>
      </c>
      <c r="U40" s="1">
        <v>37</v>
      </c>
      <c r="V40" s="1">
        <v>1.5589999999999999</v>
      </c>
      <c r="W40" s="1">
        <v>0.26600000000000001</v>
      </c>
      <c r="X40" s="1">
        <f t="shared" si="5"/>
        <v>5.8609022556390968</v>
      </c>
      <c r="Y40" s="1">
        <v>37</v>
      </c>
      <c r="Z40" s="1">
        <v>0.98</v>
      </c>
      <c r="AA40" s="1">
        <v>0.53500000000000003</v>
      </c>
      <c r="AB40" s="1">
        <f t="shared" si="6"/>
        <v>1.8317757009345792</v>
      </c>
      <c r="AG40" s="1">
        <v>37</v>
      </c>
      <c r="AH40" s="1">
        <v>1.669</v>
      </c>
      <c r="AI40" s="1">
        <v>0.23400000000000001</v>
      </c>
      <c r="AJ40" s="1">
        <f t="shared" si="8"/>
        <v>7.132478632478632</v>
      </c>
      <c r="AK40" s="1">
        <v>37</v>
      </c>
      <c r="AL40" s="1">
        <v>1.39</v>
      </c>
      <c r="AM40" s="1">
        <v>0.39500000000000002</v>
      </c>
      <c r="AN40" s="1">
        <f t="shared" si="9"/>
        <v>3.5189873417721516</v>
      </c>
      <c r="AO40" s="1">
        <v>37</v>
      </c>
      <c r="AP40" s="1">
        <v>1.647</v>
      </c>
      <c r="AQ40" s="1">
        <v>0.36899999999999999</v>
      </c>
      <c r="AR40" s="1">
        <f t="shared" si="10"/>
        <v>4.4634146341463419</v>
      </c>
      <c r="AS40" s="1">
        <v>37</v>
      </c>
      <c r="AT40" s="1">
        <v>1.6160000000000001</v>
      </c>
      <c r="AU40" s="1">
        <v>0.73099999999999998</v>
      </c>
      <c r="AV40" s="1">
        <f t="shared" si="11"/>
        <v>2.2106703146374831</v>
      </c>
      <c r="AW40" s="9" t="s">
        <v>206</v>
      </c>
      <c r="AX40" s="1">
        <f t="shared" ref="AX40:AZ40" si="40">AVERAGE(AX4:AX37)</f>
        <v>1.6850588235294119</v>
      </c>
      <c r="AY40" s="1">
        <f t="shared" si="40"/>
        <v>0.27047058823529413</v>
      </c>
      <c r="AZ40" s="11">
        <f t="shared" si="40"/>
        <v>6.4032222919404678</v>
      </c>
    </row>
    <row r="41" spans="1:72" ht="15.75" customHeight="1" x14ac:dyDescent="0.2">
      <c r="A41" s="1">
        <v>38</v>
      </c>
      <c r="B41" s="1">
        <v>1.4139999999999999</v>
      </c>
      <c r="C41" s="1">
        <v>0.185</v>
      </c>
      <c r="D41" s="1">
        <f t="shared" si="0"/>
        <v>7.6432432432432433</v>
      </c>
      <c r="E41" s="9" t="s">
        <v>206</v>
      </c>
      <c r="F41" s="10">
        <f t="shared" ref="F41:H41" si="41">AVERAGE(F4:F38)</f>
        <v>1.2619428571428568</v>
      </c>
      <c r="G41" s="10">
        <f t="shared" si="41"/>
        <v>0.40671428571428569</v>
      </c>
      <c r="H41" s="11">
        <f t="shared" si="41"/>
        <v>3.1501050431811306</v>
      </c>
      <c r="I41" s="1">
        <v>38</v>
      </c>
      <c r="J41" s="1">
        <v>0.80100000000000005</v>
      </c>
      <c r="K41" s="1">
        <v>0.20699999999999999</v>
      </c>
      <c r="L41" s="1">
        <f t="shared" si="2"/>
        <v>3.8695652173913047</v>
      </c>
      <c r="Q41" s="1">
        <v>38</v>
      </c>
      <c r="R41" s="1">
        <v>1.518</v>
      </c>
      <c r="S41" s="1">
        <v>0.38100000000000001</v>
      </c>
      <c r="T41" s="1">
        <f t="shared" si="4"/>
        <v>3.984251968503937</v>
      </c>
      <c r="U41" s="1">
        <v>38</v>
      </c>
      <c r="V41" s="1">
        <v>1.4379999999999999</v>
      </c>
      <c r="W41" s="1">
        <v>0.17699999999999999</v>
      </c>
      <c r="X41" s="1">
        <f t="shared" si="5"/>
        <v>8.1242937853107353</v>
      </c>
      <c r="Y41" s="1">
        <v>38</v>
      </c>
      <c r="Z41" s="1">
        <v>1.071</v>
      </c>
      <c r="AA41" s="1">
        <v>0.69399999999999995</v>
      </c>
      <c r="AB41" s="1">
        <f t="shared" si="6"/>
        <v>1.543227665706052</v>
      </c>
      <c r="AG41" s="1">
        <v>38</v>
      </c>
      <c r="AH41" s="1">
        <v>0.75600000000000001</v>
      </c>
      <c r="AI41" s="1">
        <v>0.16700000000000001</v>
      </c>
      <c r="AJ41" s="1">
        <f t="shared" si="8"/>
        <v>4.5269461077844309</v>
      </c>
      <c r="AK41" s="1">
        <v>38</v>
      </c>
      <c r="AL41" s="1">
        <v>1.456</v>
      </c>
      <c r="AM41" s="1">
        <v>0.38400000000000001</v>
      </c>
      <c r="AN41" s="1">
        <f t="shared" si="9"/>
        <v>3.7916666666666665</v>
      </c>
      <c r="AO41" s="1">
        <v>38</v>
      </c>
      <c r="AP41" s="1">
        <v>1.732</v>
      </c>
      <c r="AQ41" s="1">
        <v>0.376</v>
      </c>
      <c r="AR41" s="1">
        <f t="shared" si="10"/>
        <v>4.6063829787234045</v>
      </c>
      <c r="AS41" s="1">
        <v>38</v>
      </c>
      <c r="AT41" s="1">
        <v>1.4390000000000001</v>
      </c>
      <c r="AU41" s="1">
        <v>0.70499999999999996</v>
      </c>
      <c r="AV41" s="1">
        <f t="shared" si="11"/>
        <v>2.04113475177305</v>
      </c>
      <c r="AW41" s="12" t="s">
        <v>220</v>
      </c>
      <c r="AX41" s="13">
        <f t="shared" ref="AX41:AZ41" si="42">_xlfn.STDEV.S(AX4:AX37)</f>
        <v>0.35566982826487659</v>
      </c>
      <c r="AY41" s="13">
        <f t="shared" si="42"/>
        <v>4.7251253178262315E-2</v>
      </c>
      <c r="AZ41" s="14">
        <f t="shared" si="42"/>
        <v>1.7658487165058925</v>
      </c>
    </row>
    <row r="42" spans="1:72" ht="15.75" customHeight="1" x14ac:dyDescent="0.2">
      <c r="A42" s="1">
        <v>39</v>
      </c>
      <c r="B42" s="1">
        <v>1.258</v>
      </c>
      <c r="C42" s="1">
        <v>0.22600000000000001</v>
      </c>
      <c r="D42" s="1">
        <f t="shared" si="0"/>
        <v>5.5663716814159292</v>
      </c>
      <c r="E42" s="12" t="s">
        <v>220</v>
      </c>
      <c r="F42" s="13">
        <f t="shared" ref="F42:H42" si="43">_xlfn.STDEV.S(F4:F38)</f>
        <v>0.23118873660447506</v>
      </c>
      <c r="G42" s="13">
        <f t="shared" si="43"/>
        <v>6.2753285092622443E-2</v>
      </c>
      <c r="H42" s="14">
        <f t="shared" si="43"/>
        <v>0.64160248621884086</v>
      </c>
      <c r="I42" s="1">
        <v>39</v>
      </c>
      <c r="J42" s="1">
        <v>1.0549999999999999</v>
      </c>
      <c r="K42" s="1">
        <v>0.19600000000000001</v>
      </c>
      <c r="L42" s="1">
        <f t="shared" si="2"/>
        <v>5.3826530612244889</v>
      </c>
      <c r="Q42" s="1">
        <v>39</v>
      </c>
      <c r="R42" s="1">
        <v>1.373</v>
      </c>
      <c r="S42" s="1">
        <v>0.52400000000000002</v>
      </c>
      <c r="T42" s="1">
        <f t="shared" si="4"/>
        <v>2.6202290076335877</v>
      </c>
      <c r="U42" s="1">
        <v>39</v>
      </c>
      <c r="V42" s="1">
        <v>0.879</v>
      </c>
      <c r="W42" s="1">
        <v>0.28100000000000003</v>
      </c>
      <c r="X42" s="1">
        <f t="shared" si="5"/>
        <v>3.1281138790035583</v>
      </c>
      <c r="Y42" s="1">
        <v>39</v>
      </c>
      <c r="Z42" s="1">
        <v>0.70399999999999996</v>
      </c>
      <c r="AA42" s="1">
        <v>0.66400000000000003</v>
      </c>
      <c r="AB42" s="1">
        <f t="shared" si="6"/>
        <v>1.0602409638554215</v>
      </c>
      <c r="AG42" s="1">
        <v>39</v>
      </c>
      <c r="AH42" s="1">
        <v>1.0229999999999999</v>
      </c>
      <c r="AI42" s="1">
        <v>0.253</v>
      </c>
      <c r="AJ42" s="1">
        <f t="shared" si="8"/>
        <v>4.0434782608695645</v>
      </c>
      <c r="AK42" s="1">
        <v>39</v>
      </c>
      <c r="AL42" s="1">
        <v>1.391</v>
      </c>
      <c r="AM42" s="1">
        <v>0.35899999999999999</v>
      </c>
      <c r="AN42" s="1">
        <f t="shared" si="9"/>
        <v>3.8746518105849583</v>
      </c>
      <c r="AO42" s="1">
        <v>39</v>
      </c>
      <c r="AP42" s="1">
        <v>1.3320000000000001</v>
      </c>
      <c r="AQ42" s="1">
        <v>0.379</v>
      </c>
      <c r="AR42" s="1">
        <f t="shared" si="10"/>
        <v>3.5145118733509237</v>
      </c>
      <c r="AS42" s="1">
        <v>39</v>
      </c>
      <c r="AT42" s="1">
        <v>1.6020000000000001</v>
      </c>
      <c r="AU42" s="1">
        <v>0.73199999999999998</v>
      </c>
      <c r="AV42" s="1">
        <f t="shared" si="11"/>
        <v>2.1885245901639347</v>
      </c>
    </row>
    <row r="43" spans="1:72" ht="15.75" customHeight="1" x14ac:dyDescent="0.2">
      <c r="A43" s="1">
        <v>40</v>
      </c>
      <c r="B43" s="1">
        <v>1.4330000000000001</v>
      </c>
      <c r="C43" s="1">
        <v>0.27700000000000002</v>
      </c>
      <c r="D43" s="1">
        <f t="shared" si="0"/>
        <v>5.1732851985559565</v>
      </c>
      <c r="I43" s="1">
        <v>40</v>
      </c>
      <c r="J43" s="1">
        <v>0.88300000000000001</v>
      </c>
      <c r="K43" s="1">
        <v>0.19600000000000001</v>
      </c>
      <c r="L43" s="1">
        <f t="shared" si="2"/>
        <v>4.5051020408163263</v>
      </c>
      <c r="Q43" s="1">
        <v>40</v>
      </c>
      <c r="R43" s="1">
        <v>1.1599999999999999</v>
      </c>
      <c r="S43" s="1">
        <v>0.45700000000000002</v>
      </c>
      <c r="T43" s="1">
        <f t="shared" si="4"/>
        <v>2.5382932166301968</v>
      </c>
      <c r="U43" s="1">
        <v>40</v>
      </c>
      <c r="V43" s="1">
        <v>0.90500000000000003</v>
      </c>
      <c r="W43" s="1">
        <v>0.24399999999999999</v>
      </c>
      <c r="X43" s="1">
        <f t="shared" si="5"/>
        <v>3.709016393442623</v>
      </c>
      <c r="Y43" s="1">
        <v>40</v>
      </c>
      <c r="Z43" s="1">
        <v>0.82</v>
      </c>
      <c r="AA43" s="1">
        <v>0.52400000000000002</v>
      </c>
      <c r="AB43" s="1">
        <f t="shared" si="6"/>
        <v>1.5648854961832059</v>
      </c>
      <c r="AG43" s="1">
        <v>40</v>
      </c>
      <c r="AH43" s="1">
        <v>1.22</v>
      </c>
      <c r="AI43" s="1">
        <v>0.20899999999999999</v>
      </c>
      <c r="AJ43" s="1">
        <f t="shared" si="8"/>
        <v>5.8373205741626792</v>
      </c>
      <c r="AK43" s="1">
        <v>40</v>
      </c>
      <c r="AL43" s="1">
        <v>1.486</v>
      </c>
      <c r="AM43" s="1">
        <v>0.34100000000000003</v>
      </c>
      <c r="AN43" s="1">
        <f t="shared" si="9"/>
        <v>4.3577712609970671</v>
      </c>
      <c r="AO43" s="1">
        <v>40</v>
      </c>
      <c r="AP43" s="1">
        <v>1.6160000000000001</v>
      </c>
      <c r="AQ43" s="1">
        <v>0.39700000000000002</v>
      </c>
      <c r="AR43" s="1">
        <f t="shared" si="10"/>
        <v>4.0705289672544085</v>
      </c>
      <c r="AS43" s="1">
        <v>40</v>
      </c>
      <c r="AT43" s="1">
        <v>1.7130000000000001</v>
      </c>
      <c r="AU43" s="1">
        <v>0.68300000000000005</v>
      </c>
      <c r="AV43" s="1">
        <f t="shared" si="11"/>
        <v>2.5080527086383602</v>
      </c>
    </row>
    <row r="44" spans="1:72" ht="15.75" customHeight="1" x14ac:dyDescent="0.2">
      <c r="A44" s="6" t="s">
        <v>189</v>
      </c>
      <c r="B44" s="23">
        <f t="shared" ref="B44:D44" si="44">MIN(B4:B43)</f>
        <v>0.67200000000000004</v>
      </c>
      <c r="C44" s="23">
        <f t="shared" si="44"/>
        <v>0.16200000000000001</v>
      </c>
      <c r="D44" s="24">
        <f t="shared" si="44"/>
        <v>2.4797047970479706</v>
      </c>
      <c r="I44" s="1">
        <v>41</v>
      </c>
      <c r="J44" s="1">
        <v>0.73799999999999999</v>
      </c>
      <c r="K44" s="1">
        <v>0.21</v>
      </c>
      <c r="L44" s="1">
        <f t="shared" si="2"/>
        <v>3.5142857142857142</v>
      </c>
      <c r="Q44" s="6" t="s">
        <v>189</v>
      </c>
      <c r="R44" s="7">
        <f t="shared" ref="R44:T44" si="45">MIN(R4:R43)</f>
        <v>1.135</v>
      </c>
      <c r="S44" s="7">
        <f t="shared" si="45"/>
        <v>0.32400000000000001</v>
      </c>
      <c r="T44" s="8">
        <f t="shared" si="45"/>
        <v>2.1492109038737448</v>
      </c>
      <c r="U44" s="6" t="s">
        <v>189</v>
      </c>
      <c r="V44" s="7">
        <f t="shared" ref="V44:X44" si="46">MIN(V4:V43)</f>
        <v>0.879</v>
      </c>
      <c r="W44" s="7">
        <f t="shared" si="46"/>
        <v>0.17699999999999999</v>
      </c>
      <c r="X44" s="7">
        <f t="shared" si="46"/>
        <v>2.8803418803418803</v>
      </c>
      <c r="Y44" s="6" t="s">
        <v>189</v>
      </c>
      <c r="Z44" s="7">
        <f t="shared" ref="Z44:AB44" si="47">MIN(Z4:Z43)</f>
        <v>0.54300000000000004</v>
      </c>
      <c r="AA44" s="7">
        <f t="shared" si="47"/>
        <v>0.38400000000000001</v>
      </c>
      <c r="AB44" s="8">
        <f t="shared" si="47"/>
        <v>0.96812278630460447</v>
      </c>
      <c r="AG44" s="1">
        <v>41</v>
      </c>
      <c r="AH44" s="1">
        <v>1.2669999999999999</v>
      </c>
      <c r="AI44" s="1">
        <v>0.27700000000000002</v>
      </c>
      <c r="AJ44" s="1">
        <f t="shared" si="8"/>
        <v>4.5740072202166058</v>
      </c>
      <c r="AK44" s="1">
        <v>41</v>
      </c>
      <c r="AL44" s="1">
        <v>1.28</v>
      </c>
      <c r="AM44" s="1">
        <v>0.46100000000000002</v>
      </c>
      <c r="AN44" s="1">
        <f t="shared" si="9"/>
        <v>2.7765726681127982</v>
      </c>
      <c r="AO44" s="6" t="s">
        <v>189</v>
      </c>
      <c r="AP44" s="7">
        <f t="shared" ref="AP44:AR44" si="48">MIN(AP4:AP43)</f>
        <v>0.88</v>
      </c>
      <c r="AQ44" s="7">
        <f t="shared" si="48"/>
        <v>0.23</v>
      </c>
      <c r="AR44" s="8">
        <f t="shared" si="48"/>
        <v>2.2506393861892584</v>
      </c>
      <c r="AS44" s="1">
        <v>41</v>
      </c>
      <c r="AT44" s="1">
        <v>1.647</v>
      </c>
      <c r="AU44" s="1">
        <v>0.625</v>
      </c>
      <c r="AV44" s="1">
        <f t="shared" si="11"/>
        <v>2.6352000000000002</v>
      </c>
    </row>
    <row r="45" spans="1:72" ht="15.75" customHeight="1" x14ac:dyDescent="0.2">
      <c r="A45" s="9" t="s">
        <v>195</v>
      </c>
      <c r="B45" s="25">
        <f t="shared" ref="B45:D45" si="49">MAX(B4:B43)</f>
        <v>1.84</v>
      </c>
      <c r="C45" s="25">
        <f t="shared" si="49"/>
        <v>0.30099999999999999</v>
      </c>
      <c r="D45" s="26">
        <f t="shared" si="49"/>
        <v>7.666666666666667</v>
      </c>
      <c r="I45" s="1">
        <v>42</v>
      </c>
      <c r="J45" s="1">
        <v>0.74199999999999999</v>
      </c>
      <c r="K45" s="1">
        <v>0.22</v>
      </c>
      <c r="L45" s="1">
        <f t="shared" si="2"/>
        <v>3.3727272727272726</v>
      </c>
      <c r="Q45" s="9" t="s">
        <v>195</v>
      </c>
      <c r="R45" s="1">
        <f t="shared" ref="R45:T45" si="50">MAX(R4:R43)</f>
        <v>2.3140000000000001</v>
      </c>
      <c r="S45" s="1">
        <f t="shared" si="50"/>
        <v>0.69699999999999995</v>
      </c>
      <c r="T45" s="11">
        <f t="shared" si="50"/>
        <v>4.7128309572301426</v>
      </c>
      <c r="U45" s="9" t="s">
        <v>195</v>
      </c>
      <c r="V45" s="1">
        <f t="shared" ref="V45:X45" si="51">MAX(V4:V43)</f>
        <v>1.732</v>
      </c>
      <c r="W45" s="1">
        <f t="shared" si="51"/>
        <v>0.371</v>
      </c>
      <c r="X45" s="10">
        <f t="shared" si="51"/>
        <v>8.1242937853107353</v>
      </c>
      <c r="Y45" s="9" t="s">
        <v>195</v>
      </c>
      <c r="Z45" s="10">
        <f t="shared" ref="Z45:AB45" si="52">MAX(Z4:Z43)</f>
        <v>1.1870000000000001</v>
      </c>
      <c r="AA45" s="10">
        <f t="shared" si="52"/>
        <v>0.88600000000000001</v>
      </c>
      <c r="AB45" s="11">
        <f t="shared" si="52"/>
        <v>2.4780793319415451</v>
      </c>
      <c r="AG45" s="1">
        <v>42</v>
      </c>
      <c r="AH45" s="1">
        <v>1.222</v>
      </c>
      <c r="AI45" s="1">
        <v>0.249</v>
      </c>
      <c r="AJ45" s="1">
        <f t="shared" si="8"/>
        <v>4.9076305220883532</v>
      </c>
      <c r="AK45" s="1">
        <v>42</v>
      </c>
      <c r="AL45" s="1">
        <v>1.2330000000000001</v>
      </c>
      <c r="AM45" s="1">
        <v>0.43</v>
      </c>
      <c r="AN45" s="1">
        <f t="shared" si="9"/>
        <v>2.8674418604651164</v>
      </c>
      <c r="AO45" s="9" t="s">
        <v>195</v>
      </c>
      <c r="AP45" s="10">
        <f t="shared" ref="AP45:AR45" si="53">MAX(AP4:AP43)</f>
        <v>1.823</v>
      </c>
      <c r="AQ45" s="10">
        <f t="shared" si="53"/>
        <v>0.41799999999999998</v>
      </c>
      <c r="AR45" s="11">
        <f t="shared" si="53"/>
        <v>4.6063829787234045</v>
      </c>
      <c r="AS45" s="1">
        <v>42</v>
      </c>
      <c r="AT45" s="1">
        <v>1.655</v>
      </c>
      <c r="AU45" s="1">
        <v>0.65100000000000002</v>
      </c>
      <c r="AV45" s="1">
        <f t="shared" si="11"/>
        <v>2.5422427035330259</v>
      </c>
    </row>
    <row r="46" spans="1:72" ht="15.75" customHeight="1" x14ac:dyDescent="0.2">
      <c r="A46" s="9" t="s">
        <v>206</v>
      </c>
      <c r="B46" s="25">
        <f t="shared" ref="B46:D46" si="54">AVERAGE(B4:B43)</f>
        <v>1.1412749999999998</v>
      </c>
      <c r="C46" s="25">
        <f t="shared" si="54"/>
        <v>0.22272500000000001</v>
      </c>
      <c r="D46" s="26">
        <f t="shared" si="54"/>
        <v>5.1947184601752117</v>
      </c>
      <c r="I46" s="1">
        <v>43</v>
      </c>
      <c r="J46" s="1">
        <v>0.84699999999999998</v>
      </c>
      <c r="K46" s="1">
        <v>0.217</v>
      </c>
      <c r="L46" s="1">
        <f t="shared" si="2"/>
        <v>3.903225806451613</v>
      </c>
      <c r="Q46" s="9" t="s">
        <v>206</v>
      </c>
      <c r="R46" s="1">
        <f t="shared" ref="R46:T46" si="55">AVERAGE(R4:R43)</f>
        <v>1.5224749999999996</v>
      </c>
      <c r="S46" s="1">
        <f t="shared" si="55"/>
        <v>0.48674999999999996</v>
      </c>
      <c r="T46" s="11">
        <f t="shared" si="55"/>
        <v>3.1834973994289664</v>
      </c>
      <c r="U46" s="9" t="s">
        <v>206</v>
      </c>
      <c r="V46" s="1">
        <f t="shared" ref="V46:X46" si="56">AVERAGE(V4:V43)</f>
        <v>1.3383749999999999</v>
      </c>
      <c r="W46" s="1">
        <f t="shared" si="56"/>
        <v>0.270625</v>
      </c>
      <c r="X46" s="10">
        <f t="shared" si="56"/>
        <v>5.061567542760705</v>
      </c>
      <c r="Y46" s="9" t="s">
        <v>206</v>
      </c>
      <c r="Z46" s="10">
        <f t="shared" ref="Z46:AB46" si="57">AVERAGE(Z4:Z43)</f>
        <v>0.8541249999999998</v>
      </c>
      <c r="AA46" s="10">
        <f t="shared" si="57"/>
        <v>0.56310000000000004</v>
      </c>
      <c r="AB46" s="11">
        <f t="shared" si="57"/>
        <v>1.5601440292944748</v>
      </c>
      <c r="AG46" s="1">
        <v>43</v>
      </c>
      <c r="AH46" s="1">
        <v>1.359</v>
      </c>
      <c r="AI46" s="1">
        <v>0.20799999999999999</v>
      </c>
      <c r="AJ46" s="1">
        <f t="shared" si="8"/>
        <v>6.5336538461538467</v>
      </c>
      <c r="AK46" s="1">
        <v>43</v>
      </c>
      <c r="AL46" s="1">
        <v>1.1879999999999999</v>
      </c>
      <c r="AM46" s="1">
        <v>0.379</v>
      </c>
      <c r="AN46" s="1">
        <f t="shared" si="9"/>
        <v>3.1345646437994721</v>
      </c>
      <c r="AO46" s="9" t="s">
        <v>206</v>
      </c>
      <c r="AP46" s="10">
        <f t="shared" ref="AP46:AR46" si="58">AVERAGE(AP4:AP43)</f>
        <v>1.3284749999999996</v>
      </c>
      <c r="AQ46" s="10">
        <f t="shared" si="58"/>
        <v>0.35684999999999995</v>
      </c>
      <c r="AR46" s="11">
        <f t="shared" si="58"/>
        <v>3.7324560023367979</v>
      </c>
      <c r="AS46" s="1">
        <v>43</v>
      </c>
      <c r="AT46" s="1">
        <v>1.591</v>
      </c>
      <c r="AU46" s="1">
        <v>0.67600000000000005</v>
      </c>
      <c r="AV46" s="1">
        <f t="shared" si="11"/>
        <v>2.3535502958579881</v>
      </c>
    </row>
    <row r="47" spans="1:72" ht="15.75" customHeight="1" x14ac:dyDescent="0.2">
      <c r="A47" s="12" t="s">
        <v>220</v>
      </c>
      <c r="B47" s="27">
        <f t="shared" ref="B47:D47" si="59">_xlfn.STDEV.S(B4:B43)</f>
        <v>0.22301454333397536</v>
      </c>
      <c r="C47" s="27">
        <f t="shared" si="59"/>
        <v>3.0381326501652255E-2</v>
      </c>
      <c r="D47" s="28">
        <f t="shared" si="59"/>
        <v>1.0885922518402444</v>
      </c>
      <c r="I47" s="1">
        <v>44</v>
      </c>
      <c r="J47" s="1">
        <v>0.68600000000000005</v>
      </c>
      <c r="K47" s="1">
        <v>0.222</v>
      </c>
      <c r="L47" s="1">
        <f t="shared" si="2"/>
        <v>3.0900900900900905</v>
      </c>
      <c r="Q47" s="12" t="s">
        <v>220</v>
      </c>
      <c r="R47" s="13">
        <f t="shared" ref="R47:T47" si="60">_xlfn.STDEV.S(R4:R43)</f>
        <v>0.21592246798211603</v>
      </c>
      <c r="S47" s="13">
        <f t="shared" si="60"/>
        <v>7.5019228304379446E-2</v>
      </c>
      <c r="T47" s="14">
        <f t="shared" si="60"/>
        <v>0.56599420983075766</v>
      </c>
      <c r="U47" s="12" t="s">
        <v>220</v>
      </c>
      <c r="V47" s="13">
        <f t="shared" ref="V47:X47" si="61">_xlfn.STDEV.S(V4:V43)</f>
        <v>0.20025262090541382</v>
      </c>
      <c r="W47" s="13">
        <f t="shared" si="61"/>
        <v>4.246487990847269E-2</v>
      </c>
      <c r="X47" s="13">
        <f t="shared" si="61"/>
        <v>1.0968829743941959</v>
      </c>
      <c r="Y47" s="12" t="s">
        <v>220</v>
      </c>
      <c r="Z47" s="13">
        <f t="shared" ref="Z47:AB47" si="62">_xlfn.STDEV.S(Z4:Z43)</f>
        <v>0.1482003473299511</v>
      </c>
      <c r="AA47" s="13">
        <f t="shared" si="62"/>
        <v>0.11701080379660732</v>
      </c>
      <c r="AB47" s="14">
        <f t="shared" si="62"/>
        <v>0.35034433269824322</v>
      </c>
      <c r="AG47" s="1">
        <v>44</v>
      </c>
      <c r="AH47" s="1">
        <v>1.5429999999999999</v>
      </c>
      <c r="AI47" s="1">
        <v>0.215</v>
      </c>
      <c r="AJ47" s="1">
        <f t="shared" si="8"/>
        <v>7.1767441860465118</v>
      </c>
      <c r="AK47" s="1">
        <v>44</v>
      </c>
      <c r="AL47" s="1">
        <v>1.1759999999999999</v>
      </c>
      <c r="AM47" s="1">
        <v>0.43</v>
      </c>
      <c r="AN47" s="1">
        <f t="shared" si="9"/>
        <v>2.7348837209302324</v>
      </c>
      <c r="AO47" s="12" t="s">
        <v>220</v>
      </c>
      <c r="AP47" s="13">
        <f t="shared" ref="AP47:AR47" si="63">_xlfn.STDEV.S(AP4:AP43)</f>
        <v>0.2405800669002828</v>
      </c>
      <c r="AQ47" s="13">
        <f t="shared" si="63"/>
        <v>4.0510555762728932E-2</v>
      </c>
      <c r="AR47" s="14">
        <f t="shared" si="63"/>
        <v>0.55155303167531156</v>
      </c>
      <c r="AS47" s="1">
        <v>44</v>
      </c>
      <c r="AT47" s="1">
        <v>1.377</v>
      </c>
      <c r="AU47" s="1">
        <v>0.58499999999999996</v>
      </c>
      <c r="AV47" s="1">
        <f t="shared" si="11"/>
        <v>2.3538461538461539</v>
      </c>
    </row>
    <row r="48" spans="1:72" ht="15.75" customHeight="1" x14ac:dyDescent="0.2">
      <c r="I48" s="1">
        <v>45</v>
      </c>
      <c r="J48" s="1">
        <v>0.626</v>
      </c>
      <c r="K48" s="1">
        <v>0.19600000000000001</v>
      </c>
      <c r="L48" s="1">
        <f t="shared" si="2"/>
        <v>3.193877551020408</v>
      </c>
      <c r="AG48" s="1">
        <v>45</v>
      </c>
      <c r="AH48" s="1">
        <v>1.4279999999999999</v>
      </c>
      <c r="AI48" s="1">
        <v>0.159</v>
      </c>
      <c r="AJ48" s="1">
        <f t="shared" si="8"/>
        <v>8.981132075471697</v>
      </c>
      <c r="AK48" s="1">
        <v>45</v>
      </c>
      <c r="AL48" s="1">
        <v>1.3120000000000001</v>
      </c>
      <c r="AM48" s="1">
        <v>0.43099999999999999</v>
      </c>
      <c r="AN48" s="1">
        <f t="shared" si="9"/>
        <v>3.0440835266821349</v>
      </c>
      <c r="AS48" s="1">
        <v>45</v>
      </c>
      <c r="AT48" s="1">
        <v>1.6259999999999999</v>
      </c>
      <c r="AU48" s="1">
        <v>0.51700000000000002</v>
      </c>
      <c r="AV48" s="1">
        <f t="shared" si="11"/>
        <v>3.1450676982591874</v>
      </c>
    </row>
    <row r="49" spans="5:48" ht="15.75" customHeight="1" x14ac:dyDescent="0.2">
      <c r="I49" s="1">
        <v>46</v>
      </c>
      <c r="J49" s="1">
        <v>0.76300000000000001</v>
      </c>
      <c r="K49" s="1">
        <v>0.20599999999999999</v>
      </c>
      <c r="L49" s="1">
        <f t="shared" si="2"/>
        <v>3.7038834951456314</v>
      </c>
      <c r="AG49" s="1">
        <v>46</v>
      </c>
      <c r="AH49" s="1">
        <v>1.5740000000000001</v>
      </c>
      <c r="AI49" s="1">
        <v>0.17100000000000001</v>
      </c>
      <c r="AJ49" s="1">
        <f t="shared" si="8"/>
        <v>9.2046783625730999</v>
      </c>
      <c r="AK49" s="1">
        <v>46</v>
      </c>
      <c r="AL49" s="1">
        <v>1.403</v>
      </c>
      <c r="AM49" s="1">
        <v>0.437</v>
      </c>
      <c r="AN49" s="1">
        <f t="shared" si="9"/>
        <v>3.2105263157894739</v>
      </c>
      <c r="AS49" s="1">
        <v>46</v>
      </c>
      <c r="AT49" s="1">
        <v>1.3720000000000001</v>
      </c>
      <c r="AU49" s="1">
        <v>0.502</v>
      </c>
      <c r="AV49" s="1">
        <f t="shared" si="11"/>
        <v>2.7330677290836656</v>
      </c>
    </row>
    <row r="50" spans="5:48" ht="15.75" customHeight="1" x14ac:dyDescent="0.2">
      <c r="I50" s="1">
        <v>47</v>
      </c>
      <c r="J50" s="1">
        <v>0.68600000000000005</v>
      </c>
      <c r="K50" s="1">
        <v>0.23699999999999999</v>
      </c>
      <c r="L50" s="1">
        <f t="shared" si="2"/>
        <v>2.8945147679324896</v>
      </c>
      <c r="AG50" s="1">
        <v>47</v>
      </c>
      <c r="AH50" s="1">
        <v>0.94399999999999995</v>
      </c>
      <c r="AI50" s="1">
        <v>0.161</v>
      </c>
      <c r="AJ50" s="1">
        <f t="shared" si="8"/>
        <v>5.8633540372670803</v>
      </c>
      <c r="AK50" s="1">
        <v>47</v>
      </c>
      <c r="AL50" s="1">
        <v>1.5489999999999999</v>
      </c>
      <c r="AM50" s="1">
        <v>0.48799999999999999</v>
      </c>
      <c r="AN50" s="1">
        <f t="shared" si="9"/>
        <v>3.1741803278688523</v>
      </c>
      <c r="AS50" s="1">
        <v>47</v>
      </c>
      <c r="AT50" s="1">
        <v>1.64</v>
      </c>
      <c r="AU50" s="1">
        <v>0.433</v>
      </c>
      <c r="AV50" s="1">
        <f t="shared" si="11"/>
        <v>3.787528868360277</v>
      </c>
    </row>
    <row r="51" spans="5:48" ht="15.75" customHeight="1" x14ac:dyDescent="0.2">
      <c r="I51" s="1">
        <v>48</v>
      </c>
      <c r="J51" s="1">
        <v>0.627</v>
      </c>
      <c r="K51" s="1">
        <v>0.27500000000000002</v>
      </c>
      <c r="L51" s="1">
        <f t="shared" si="2"/>
        <v>2.2799999999999998</v>
      </c>
      <c r="AG51" s="1">
        <v>48</v>
      </c>
      <c r="AH51" s="1">
        <v>1.536</v>
      </c>
      <c r="AI51" s="1">
        <v>0.24299999999999999</v>
      </c>
      <c r="AJ51" s="1">
        <f t="shared" si="8"/>
        <v>6.3209876543209882</v>
      </c>
      <c r="AK51" s="1">
        <v>48</v>
      </c>
      <c r="AL51" s="1">
        <v>1.2989999999999999</v>
      </c>
      <c r="AM51" s="1">
        <v>0.41499999999999998</v>
      </c>
      <c r="AN51" s="1">
        <f t="shared" si="9"/>
        <v>3.1301204819277109</v>
      </c>
      <c r="AS51" s="1">
        <v>48</v>
      </c>
      <c r="AT51" s="1">
        <v>1.5449999999999999</v>
      </c>
      <c r="AU51" s="1">
        <v>0.55800000000000005</v>
      </c>
      <c r="AV51" s="1">
        <f t="shared" si="11"/>
        <v>2.768817204301075</v>
      </c>
    </row>
    <row r="52" spans="5:48" ht="15.75" customHeight="1" x14ac:dyDescent="0.2">
      <c r="I52" s="1">
        <v>49</v>
      </c>
      <c r="J52" s="1">
        <v>0.93899999999999995</v>
      </c>
      <c r="K52" s="1">
        <v>0.21299999999999999</v>
      </c>
      <c r="L52" s="1">
        <f t="shared" si="2"/>
        <v>4.408450704225352</v>
      </c>
      <c r="AG52" s="1">
        <v>49</v>
      </c>
      <c r="AH52" s="1">
        <v>0.60899999999999999</v>
      </c>
      <c r="AI52" s="1">
        <v>0.25600000000000001</v>
      </c>
      <c r="AJ52" s="1">
        <f t="shared" si="8"/>
        <v>2.37890625</v>
      </c>
      <c r="AK52" s="1">
        <v>49</v>
      </c>
      <c r="AL52" s="1">
        <v>1.4650000000000001</v>
      </c>
      <c r="AM52" s="1">
        <v>0.27800000000000002</v>
      </c>
      <c r="AN52" s="1">
        <f t="shared" si="9"/>
        <v>5.2697841726618702</v>
      </c>
      <c r="AS52" s="1">
        <v>49</v>
      </c>
      <c r="AT52" s="1">
        <v>1.6910000000000001</v>
      </c>
      <c r="AU52" s="1">
        <v>0.56799999999999995</v>
      </c>
      <c r="AV52" s="1">
        <f t="shared" si="11"/>
        <v>2.9771126760563384</v>
      </c>
    </row>
    <row r="53" spans="5:48" ht="15.75" customHeight="1" x14ac:dyDescent="0.2">
      <c r="I53" s="1">
        <v>50</v>
      </c>
      <c r="J53" s="1">
        <v>0.80400000000000005</v>
      </c>
      <c r="K53" s="1">
        <v>0.221</v>
      </c>
      <c r="L53" s="1">
        <f t="shared" si="2"/>
        <v>3.6380090497737561</v>
      </c>
      <c r="AG53" s="1">
        <v>50</v>
      </c>
      <c r="AH53" s="1">
        <v>0.72499999999999998</v>
      </c>
      <c r="AI53" s="1">
        <v>0.187</v>
      </c>
      <c r="AJ53" s="1">
        <f t="shared" si="8"/>
        <v>3.8770053475935828</v>
      </c>
      <c r="AK53" s="1">
        <v>50</v>
      </c>
      <c r="AL53" s="1">
        <v>1.093</v>
      </c>
      <c r="AM53" s="1">
        <v>0.40600000000000003</v>
      </c>
      <c r="AN53" s="1">
        <f t="shared" si="9"/>
        <v>2.6921182266009849</v>
      </c>
      <c r="AS53" s="1">
        <v>50</v>
      </c>
      <c r="AT53" s="1">
        <v>1.5549999999999999</v>
      </c>
      <c r="AU53" s="1">
        <v>0.69399999999999995</v>
      </c>
      <c r="AV53" s="1">
        <f t="shared" si="11"/>
        <v>2.2406340057636887</v>
      </c>
    </row>
    <row r="54" spans="5:48" ht="15.75" customHeight="1" x14ac:dyDescent="0.2">
      <c r="I54" s="1">
        <v>51</v>
      </c>
      <c r="J54" s="1">
        <v>0.90200000000000002</v>
      </c>
      <c r="K54" s="1">
        <v>0.20899999999999999</v>
      </c>
      <c r="L54" s="1">
        <f t="shared" si="2"/>
        <v>4.3157894736842106</v>
      </c>
      <c r="AG54" s="6" t="s">
        <v>189</v>
      </c>
      <c r="AH54" s="7">
        <f t="shared" ref="AH54:AJ54" si="64">MIN(AH4:AH53)</f>
        <v>0.496</v>
      </c>
      <c r="AI54" s="7">
        <f t="shared" si="64"/>
        <v>0.108</v>
      </c>
      <c r="AJ54" s="7">
        <f t="shared" si="64"/>
        <v>2.2828571428571429</v>
      </c>
      <c r="AK54" s="6" t="s">
        <v>189</v>
      </c>
      <c r="AL54" s="7">
        <f t="shared" ref="AL54:AN54" si="65">MIN(AL4:AL53)</f>
        <v>1.0660000000000001</v>
      </c>
      <c r="AM54" s="7">
        <f t="shared" si="65"/>
        <v>0.23400000000000001</v>
      </c>
      <c r="AN54" s="8">
        <f t="shared" si="65"/>
        <v>2.4969574036511157</v>
      </c>
      <c r="AS54" s="6" t="s">
        <v>189</v>
      </c>
      <c r="AT54" s="7">
        <f t="shared" ref="AT54:AV54" si="66">MIN(AT4:AT53)</f>
        <v>1.2529999999999999</v>
      </c>
      <c r="AU54" s="7">
        <f t="shared" si="66"/>
        <v>0.42399999999999999</v>
      </c>
      <c r="AV54" s="8">
        <f t="shared" si="66"/>
        <v>2.04113475177305</v>
      </c>
    </row>
    <row r="55" spans="5:48" ht="15.75" customHeight="1" x14ac:dyDescent="0.2">
      <c r="I55" s="1">
        <v>52</v>
      </c>
      <c r="J55" s="1">
        <v>1.2809999999999999</v>
      </c>
      <c r="K55" s="1">
        <v>0.23599999999999999</v>
      </c>
      <c r="L55" s="1">
        <f t="shared" si="2"/>
        <v>5.4279661016949152</v>
      </c>
      <c r="AG55" s="9" t="s">
        <v>195</v>
      </c>
      <c r="AH55" s="1">
        <f t="shared" ref="AH55:AJ55" si="67">MAX(AH4:AH53)</f>
        <v>2.0760000000000001</v>
      </c>
      <c r="AI55" s="1">
        <f t="shared" si="67"/>
        <v>0.35</v>
      </c>
      <c r="AJ55" s="1">
        <f t="shared" si="67"/>
        <v>9.2046783625730999</v>
      </c>
      <c r="AK55" s="9" t="s">
        <v>195</v>
      </c>
      <c r="AL55" s="10">
        <f t="shared" ref="AL55:AN55" si="68">MAX(AL4:AL53)</f>
        <v>2.0150000000000001</v>
      </c>
      <c r="AM55" s="10">
        <f t="shared" si="68"/>
        <v>0.56599999999999995</v>
      </c>
      <c r="AN55" s="11">
        <f t="shared" si="68"/>
        <v>5.8136882129277563</v>
      </c>
      <c r="AS55" s="9" t="s">
        <v>195</v>
      </c>
      <c r="AT55" s="10">
        <f t="shared" ref="AT55:AV55" si="69">MAX(AT4:AT53)</f>
        <v>2.105</v>
      </c>
      <c r="AU55" s="10">
        <f t="shared" si="69"/>
        <v>0.73199999999999998</v>
      </c>
      <c r="AV55" s="11">
        <f t="shared" si="69"/>
        <v>4.1808731808731814</v>
      </c>
    </row>
    <row r="56" spans="5:48" ht="15.75" customHeight="1" x14ac:dyDescent="0.2">
      <c r="I56" s="1">
        <v>53</v>
      </c>
      <c r="J56" s="1">
        <v>0.58599999999999997</v>
      </c>
      <c r="K56" s="1">
        <v>0.21099999999999999</v>
      </c>
      <c r="L56" s="1">
        <f t="shared" si="2"/>
        <v>2.7772511848341233</v>
      </c>
      <c r="AG56" s="9" t="s">
        <v>206</v>
      </c>
      <c r="AH56" s="1">
        <f t="shared" ref="AH56:AJ56" si="70">AVERAGE(AH4:AH53)</f>
        <v>1.1573200000000001</v>
      </c>
      <c r="AI56" s="1">
        <f t="shared" si="70"/>
        <v>0.23061999999999996</v>
      </c>
      <c r="AJ56" s="1">
        <f t="shared" si="70"/>
        <v>5.262980164923265</v>
      </c>
      <c r="AK56" s="9" t="s">
        <v>206</v>
      </c>
      <c r="AL56" s="10">
        <f t="shared" ref="AL56:AN56" si="71">AVERAGE(AL4:AL53)</f>
        <v>1.4311400000000003</v>
      </c>
      <c r="AM56" s="10">
        <f t="shared" si="71"/>
        <v>0.40823999999999999</v>
      </c>
      <c r="AN56" s="11">
        <f t="shared" si="71"/>
        <v>3.6192074473732649</v>
      </c>
      <c r="AS56" s="9" t="s">
        <v>206</v>
      </c>
      <c r="AT56" s="10">
        <f t="shared" ref="AT56:AV56" si="72">AVERAGE(AT4:AT53)</f>
        <v>1.5965000000000003</v>
      </c>
      <c r="AU56" s="10">
        <f t="shared" si="72"/>
        <v>0.56817999999999991</v>
      </c>
      <c r="AV56" s="11">
        <f t="shared" si="72"/>
        <v>2.8692459279497093</v>
      </c>
    </row>
    <row r="57" spans="5:48" ht="15.75" customHeight="1" x14ac:dyDescent="0.2">
      <c r="I57" s="1">
        <v>54</v>
      </c>
      <c r="J57" s="1">
        <v>0.77100000000000002</v>
      </c>
      <c r="K57" s="1">
        <v>0.159</v>
      </c>
      <c r="L57" s="1">
        <f t="shared" si="2"/>
        <v>4.8490566037735849</v>
      </c>
      <c r="AG57" s="12" t="s">
        <v>220</v>
      </c>
      <c r="AH57" s="13">
        <f t="shared" ref="AH57:AJ57" si="73">_xlfn.STDEV.S(AH4:AH53)</f>
        <v>0.31775060429621926</v>
      </c>
      <c r="AI57" s="13">
        <f t="shared" si="73"/>
        <v>5.7679582919038908E-2</v>
      </c>
      <c r="AJ57" s="13">
        <f t="shared" si="73"/>
        <v>1.719693763822097</v>
      </c>
      <c r="AK57" s="12" t="s">
        <v>220</v>
      </c>
      <c r="AL57" s="13">
        <f t="shared" ref="AL57:AN57" si="74">_xlfn.STDEV.S(AL4:AL53)</f>
        <v>0.18184014172579505</v>
      </c>
      <c r="AM57" s="13">
        <f t="shared" si="74"/>
        <v>7.3335839165597855E-2</v>
      </c>
      <c r="AN57" s="14">
        <f t="shared" si="74"/>
        <v>0.81323729848291648</v>
      </c>
      <c r="AS57" s="12" t="s">
        <v>220</v>
      </c>
      <c r="AT57" s="13">
        <f t="shared" ref="AT57:AV57" si="75">_xlfn.STDEV.S(AT4:AT53)</f>
        <v>0.17497582923456959</v>
      </c>
      <c r="AU57" s="13">
        <f t="shared" si="75"/>
        <v>7.7938408440281409E-2</v>
      </c>
      <c r="AV57" s="14">
        <f t="shared" si="75"/>
        <v>0.55102354114316054</v>
      </c>
    </row>
    <row r="58" spans="5:48" ht="15.75" customHeight="1" x14ac:dyDescent="0.2">
      <c r="I58" s="1">
        <v>55</v>
      </c>
      <c r="J58" s="1">
        <v>0.67100000000000004</v>
      </c>
      <c r="K58" s="1">
        <v>0.221</v>
      </c>
      <c r="L58" s="1">
        <f t="shared" si="2"/>
        <v>3.0361990950226247</v>
      </c>
    </row>
    <row r="59" spans="5:48" ht="15.75" customHeight="1" x14ac:dyDescent="0.2">
      <c r="I59" s="1">
        <v>56</v>
      </c>
      <c r="J59" s="1">
        <v>0.59099999999999997</v>
      </c>
      <c r="K59" s="1">
        <v>0.23699999999999999</v>
      </c>
      <c r="L59" s="1">
        <f t="shared" si="2"/>
        <v>2.4936708860759493</v>
      </c>
      <c r="Q59" s="29"/>
    </row>
    <row r="60" spans="5:48" ht="15.75" customHeight="1" x14ac:dyDescent="0.2">
      <c r="I60" s="1">
        <v>57</v>
      </c>
      <c r="J60" s="1">
        <v>0.79800000000000004</v>
      </c>
      <c r="K60" s="1">
        <v>0.20200000000000001</v>
      </c>
      <c r="L60" s="1">
        <f t="shared" si="2"/>
        <v>3.9504950495049505</v>
      </c>
    </row>
    <row r="61" spans="5:48" ht="15.75" customHeight="1" x14ac:dyDescent="0.2">
      <c r="I61" s="1">
        <v>58</v>
      </c>
      <c r="J61" s="1">
        <v>0.88100000000000001</v>
      </c>
      <c r="K61" s="1">
        <v>0.17299999999999999</v>
      </c>
      <c r="L61" s="1">
        <f t="shared" si="2"/>
        <v>5.0924855491329488</v>
      </c>
    </row>
    <row r="62" spans="5:48" ht="15.75" customHeight="1" x14ac:dyDescent="0.2">
      <c r="I62" s="1">
        <v>59</v>
      </c>
      <c r="J62" s="1">
        <v>0.97</v>
      </c>
      <c r="K62" s="1">
        <v>0.156</v>
      </c>
      <c r="L62" s="1">
        <f t="shared" si="2"/>
        <v>6.2179487179487181</v>
      </c>
    </row>
    <row r="63" spans="5:48" ht="15.75" customHeight="1" x14ac:dyDescent="0.2">
      <c r="I63" s="1">
        <v>60</v>
      </c>
      <c r="J63" s="1">
        <v>0.74199999999999999</v>
      </c>
      <c r="K63" s="1">
        <v>0.15</v>
      </c>
      <c r="L63" s="1">
        <f t="shared" si="2"/>
        <v>4.9466666666666672</v>
      </c>
    </row>
    <row r="64" spans="5:48" ht="15.75" customHeight="1" x14ac:dyDescent="0.2">
      <c r="E64" s="6" t="s">
        <v>189</v>
      </c>
      <c r="F64" s="7">
        <f t="shared" ref="F64:H64" si="76">MIN(F4:F63)</f>
        <v>0.23118873660447506</v>
      </c>
      <c r="G64" s="7">
        <f t="shared" si="76"/>
        <v>6.2753285092622443E-2</v>
      </c>
      <c r="H64" s="8">
        <f t="shared" si="76"/>
        <v>0.64160248621884086</v>
      </c>
      <c r="I64" s="6" t="s">
        <v>189</v>
      </c>
      <c r="J64" s="7">
        <f t="shared" ref="J64:L64" si="77">MIN(J4:J63)</f>
        <v>0.58599999999999997</v>
      </c>
      <c r="K64" s="7">
        <f t="shared" si="77"/>
        <v>0.14199999999999999</v>
      </c>
      <c r="L64" s="8">
        <f t="shared" si="77"/>
        <v>2.2799999999999998</v>
      </c>
    </row>
    <row r="65" spans="5:17" ht="15.75" customHeight="1" x14ac:dyDescent="0.2">
      <c r="E65" s="9" t="s">
        <v>195</v>
      </c>
      <c r="F65" s="1">
        <f t="shared" ref="F65:H65" si="78">MAX(F4:F63)</f>
        <v>1.982</v>
      </c>
      <c r="G65" s="1">
        <f t="shared" si="78"/>
        <v>0.58299999999999996</v>
      </c>
      <c r="H65" s="11">
        <f t="shared" si="78"/>
        <v>4.9394904458598727</v>
      </c>
      <c r="I65" s="9" t="s">
        <v>195</v>
      </c>
      <c r="J65" s="1">
        <f t="shared" ref="J65:L65" si="79">MAX(J4:J63)</f>
        <v>1.2809999999999999</v>
      </c>
      <c r="K65" s="1">
        <f t="shared" si="79"/>
        <v>0.27500000000000002</v>
      </c>
      <c r="L65" s="11">
        <f t="shared" si="79"/>
        <v>7.1937499999999996</v>
      </c>
    </row>
    <row r="66" spans="5:17" ht="15.75" customHeight="1" x14ac:dyDescent="0.2">
      <c r="E66" s="9" t="s">
        <v>206</v>
      </c>
      <c r="F66" s="1">
        <f t="shared" ref="F66:H66" si="80">AVERAGE(F4:F63)</f>
        <v>1.2428238870191619</v>
      </c>
      <c r="G66" s="1">
        <f t="shared" si="80"/>
        <v>0.39860173258479248</v>
      </c>
      <c r="H66" s="11">
        <f t="shared" si="80"/>
        <v>3.1041734342009129</v>
      </c>
      <c r="I66" s="9" t="s">
        <v>206</v>
      </c>
      <c r="J66" s="1">
        <f t="shared" ref="J66:L66" si="81">AVERAGE(J4:J63)</f>
        <v>0.8775333333333335</v>
      </c>
      <c r="K66" s="1">
        <f t="shared" si="81"/>
        <v>0.19553333333333336</v>
      </c>
      <c r="L66" s="11">
        <f t="shared" si="81"/>
        <v>4.6042264613443526</v>
      </c>
      <c r="Q66" s="29"/>
    </row>
    <row r="67" spans="5:17" ht="15.75" customHeight="1" x14ac:dyDescent="0.2">
      <c r="E67" s="12" t="s">
        <v>220</v>
      </c>
      <c r="F67" s="13">
        <f t="shared" ref="F67:H67" si="82">_xlfn.STDEV.S(F4:F63)</f>
        <v>0.30664121220921975</v>
      </c>
      <c r="G67" s="13">
        <f t="shared" si="82"/>
        <v>8.9269871358479191E-2</v>
      </c>
      <c r="H67" s="14">
        <f t="shared" si="82"/>
        <v>0.80390625594673981</v>
      </c>
      <c r="I67" s="12" t="s">
        <v>220</v>
      </c>
      <c r="J67" s="13">
        <f t="shared" ref="J67:L67" si="83">_xlfn.STDEV.S(J4:J63)</f>
        <v>0.14731155346852684</v>
      </c>
      <c r="K67" s="13">
        <f t="shared" si="83"/>
        <v>2.9176532633216849E-2</v>
      </c>
      <c r="L67" s="14">
        <f t="shared" si="83"/>
        <v>1.077140100433561</v>
      </c>
    </row>
    <row r="68" spans="5:17" ht="15.75" customHeight="1" x14ac:dyDescent="0.2"/>
    <row r="69" spans="5:17" ht="15.75" customHeight="1" x14ac:dyDescent="0.2"/>
    <row r="70" spans="5:17" ht="15.75" customHeight="1" x14ac:dyDescent="0.2"/>
    <row r="71" spans="5:17" ht="15.75" customHeight="1" x14ac:dyDescent="0.2"/>
    <row r="72" spans="5:17" ht="15.75" customHeight="1" x14ac:dyDescent="0.2"/>
    <row r="73" spans="5:17" ht="15.75" customHeight="1" x14ac:dyDescent="0.2"/>
    <row r="74" spans="5:17" ht="15.75" customHeight="1" x14ac:dyDescent="0.2"/>
    <row r="75" spans="5:17" ht="15.75" customHeight="1" x14ac:dyDescent="0.2"/>
    <row r="76" spans="5:17" ht="15.75" customHeight="1" x14ac:dyDescent="0.2"/>
    <row r="77" spans="5:17" ht="15.75" customHeight="1" x14ac:dyDescent="0.2"/>
    <row r="78" spans="5:17" ht="15.75" customHeight="1" x14ac:dyDescent="0.2"/>
    <row r="79" spans="5:17" ht="15.75" customHeight="1" x14ac:dyDescent="0.2"/>
    <row r="80" spans="5:17" ht="15.75" customHeight="1" x14ac:dyDescent="0.2"/>
    <row r="81" spans="18:18" ht="15.75" customHeight="1" x14ac:dyDescent="0.2"/>
    <row r="82" spans="18:18" ht="15.75" customHeight="1" x14ac:dyDescent="0.2"/>
    <row r="83" spans="18:18" ht="15.75" customHeight="1" x14ac:dyDescent="0.2"/>
    <row r="84" spans="18:18" ht="15.75" customHeight="1" x14ac:dyDescent="0.2"/>
    <row r="85" spans="18:18" ht="15.75" customHeight="1" x14ac:dyDescent="0.2"/>
    <row r="86" spans="18:18" ht="15.75" customHeight="1" x14ac:dyDescent="0.2"/>
    <row r="87" spans="18:18" ht="15.75" customHeight="1" x14ac:dyDescent="0.2"/>
    <row r="88" spans="18:18" ht="15.75" customHeight="1" x14ac:dyDescent="0.2"/>
    <row r="89" spans="18:18" ht="15.75" customHeight="1" x14ac:dyDescent="0.2"/>
    <row r="90" spans="18:18" ht="15.75" customHeight="1" x14ac:dyDescent="0.2"/>
    <row r="91" spans="18:18" ht="15.75" customHeight="1" x14ac:dyDescent="0.2"/>
    <row r="92" spans="18:18" ht="15.75" customHeight="1" x14ac:dyDescent="0.2"/>
    <row r="93" spans="18:18" ht="15.75" customHeight="1" x14ac:dyDescent="0.2"/>
    <row r="94" spans="18:18" ht="15.75" customHeight="1" x14ac:dyDescent="0.2">
      <c r="R94" s="29"/>
    </row>
    <row r="95" spans="18:18" ht="15.75" customHeight="1" x14ac:dyDescent="0.2"/>
    <row r="96" spans="18:18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  <row r="177" ht="15.75" customHeight="1" x14ac:dyDescent="0.2"/>
    <row r="178" ht="15.75" customHeight="1" x14ac:dyDescent="0.2"/>
    <row r="179" ht="15.75" customHeight="1" x14ac:dyDescent="0.2"/>
    <row r="180" ht="15.75" customHeight="1" x14ac:dyDescent="0.2"/>
    <row r="181" ht="15.75" customHeight="1" x14ac:dyDescent="0.2"/>
    <row r="182" ht="15.75" customHeight="1" x14ac:dyDescent="0.2"/>
    <row r="183" ht="15.75" customHeight="1" x14ac:dyDescent="0.2"/>
    <row r="184" ht="15.75" customHeight="1" x14ac:dyDescent="0.2"/>
    <row r="185" ht="15.75" customHeight="1" x14ac:dyDescent="0.2"/>
    <row r="186" ht="15.75" customHeight="1" x14ac:dyDescent="0.2"/>
    <row r="187" ht="15.75" customHeight="1" x14ac:dyDescent="0.2"/>
    <row r="188" ht="15.75" customHeight="1" x14ac:dyDescent="0.2"/>
    <row r="189" ht="15.75" customHeight="1" x14ac:dyDescent="0.2"/>
    <row r="190" ht="15.75" customHeight="1" x14ac:dyDescent="0.2"/>
    <row r="191" ht="15.75" customHeight="1" x14ac:dyDescent="0.2"/>
    <row r="192" ht="15.75" customHeight="1" x14ac:dyDescent="0.2"/>
    <row r="193" ht="15.75" customHeight="1" x14ac:dyDescent="0.2"/>
    <row r="194" ht="15.75" customHeight="1" x14ac:dyDescent="0.2"/>
    <row r="195" ht="15.75" customHeight="1" x14ac:dyDescent="0.2"/>
    <row r="196" ht="15.75" customHeight="1" x14ac:dyDescent="0.2"/>
    <row r="197" ht="15.75" customHeight="1" x14ac:dyDescent="0.2"/>
    <row r="198" ht="15.75" customHeight="1" x14ac:dyDescent="0.2"/>
    <row r="199" ht="15.75" customHeight="1" x14ac:dyDescent="0.2"/>
    <row r="200" ht="15.75" customHeight="1" x14ac:dyDescent="0.2"/>
    <row r="201" ht="15.75" customHeight="1" x14ac:dyDescent="0.2"/>
    <row r="202" ht="15.75" customHeight="1" x14ac:dyDescent="0.2"/>
    <row r="203" ht="15.75" customHeight="1" x14ac:dyDescent="0.2"/>
    <row r="204" ht="15.75" customHeight="1" x14ac:dyDescent="0.2"/>
    <row r="205" ht="15.75" customHeight="1" x14ac:dyDescent="0.2"/>
    <row r="206" ht="15.75" customHeight="1" x14ac:dyDescent="0.2"/>
    <row r="207" ht="15.75" customHeight="1" x14ac:dyDescent="0.2"/>
    <row r="208" ht="15.75" customHeight="1" x14ac:dyDescent="0.2"/>
    <row r="209" ht="15.75" customHeight="1" x14ac:dyDescent="0.2"/>
    <row r="210" ht="15.75" customHeight="1" x14ac:dyDescent="0.2"/>
    <row r="211" ht="15.75" customHeight="1" x14ac:dyDescent="0.2"/>
    <row r="212" ht="15.75" customHeight="1" x14ac:dyDescent="0.2"/>
    <row r="213" ht="15.75" customHeight="1" x14ac:dyDescent="0.2"/>
    <row r="214" ht="15.75" customHeight="1" x14ac:dyDescent="0.2"/>
    <row r="215" ht="15.75" customHeight="1" x14ac:dyDescent="0.2"/>
    <row r="216" ht="15.75" customHeight="1" x14ac:dyDescent="0.2"/>
    <row r="217" ht="15.75" customHeight="1" x14ac:dyDescent="0.2"/>
    <row r="218" ht="15.75" customHeight="1" x14ac:dyDescent="0.2"/>
    <row r="219" ht="15.75" customHeight="1" x14ac:dyDescent="0.2"/>
    <row r="220" ht="15.75" customHeight="1" x14ac:dyDescent="0.2"/>
    <row r="221" ht="15.75" customHeight="1" x14ac:dyDescent="0.2"/>
    <row r="222" ht="15.75" customHeight="1" x14ac:dyDescent="0.2"/>
    <row r="223" ht="15.75" customHeight="1" x14ac:dyDescent="0.2"/>
    <row r="224" ht="15.75" customHeight="1" x14ac:dyDescent="0.2"/>
    <row r="225" ht="15.75" customHeight="1" x14ac:dyDescent="0.2"/>
    <row r="226" ht="15.75" customHeight="1" x14ac:dyDescent="0.2"/>
    <row r="227" ht="15.75" customHeight="1" x14ac:dyDescent="0.2"/>
    <row r="228" ht="15.75" customHeight="1" x14ac:dyDescent="0.2"/>
    <row r="229" ht="15.75" customHeight="1" x14ac:dyDescent="0.2"/>
    <row r="230" ht="15.75" customHeight="1" x14ac:dyDescent="0.2"/>
    <row r="231" ht="15.75" customHeight="1" x14ac:dyDescent="0.2"/>
    <row r="232" ht="15.75" customHeight="1" x14ac:dyDescent="0.2"/>
    <row r="233" ht="15.75" customHeight="1" x14ac:dyDescent="0.2"/>
    <row r="234" ht="15.75" customHeight="1" x14ac:dyDescent="0.2"/>
    <row r="235" ht="15.75" customHeight="1" x14ac:dyDescent="0.2"/>
    <row r="236" ht="15.75" customHeight="1" x14ac:dyDescent="0.2"/>
    <row r="237" ht="15.75" customHeight="1" x14ac:dyDescent="0.2"/>
    <row r="238" ht="15.75" customHeight="1" x14ac:dyDescent="0.2"/>
    <row r="239" ht="15.75" customHeight="1" x14ac:dyDescent="0.2"/>
    <row r="240" ht="15.75" customHeight="1" x14ac:dyDescent="0.2"/>
    <row r="241" ht="15.75" customHeight="1" x14ac:dyDescent="0.2"/>
    <row r="242" ht="15.75" customHeight="1" x14ac:dyDescent="0.2"/>
    <row r="243" ht="15.75" customHeight="1" x14ac:dyDescent="0.2"/>
    <row r="244" ht="15.75" customHeight="1" x14ac:dyDescent="0.2"/>
    <row r="245" ht="15.75" customHeight="1" x14ac:dyDescent="0.2"/>
    <row r="246" ht="15.75" customHeight="1" x14ac:dyDescent="0.2"/>
    <row r="247" ht="15.75" customHeight="1" x14ac:dyDescent="0.2"/>
    <row r="248" ht="15.75" customHeight="1" x14ac:dyDescent="0.2"/>
    <row r="249" ht="15.75" customHeight="1" x14ac:dyDescent="0.2"/>
    <row r="250" ht="15.75" customHeight="1" x14ac:dyDescent="0.2"/>
    <row r="251" ht="15.75" customHeight="1" x14ac:dyDescent="0.2"/>
    <row r="252" ht="15.75" customHeight="1" x14ac:dyDescent="0.2"/>
    <row r="253" ht="15.75" customHeight="1" x14ac:dyDescent="0.2"/>
    <row r="254" ht="15.75" customHeight="1" x14ac:dyDescent="0.2"/>
    <row r="255" ht="15.75" customHeight="1" x14ac:dyDescent="0.2"/>
    <row r="25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  <row r="994" ht="15.75" customHeight="1" x14ac:dyDescent="0.2"/>
    <row r="995" ht="15.75" customHeight="1" x14ac:dyDescent="0.2"/>
    <row r="996" ht="15.75" customHeight="1" x14ac:dyDescent="0.2"/>
    <row r="997" ht="15.75" customHeight="1" x14ac:dyDescent="0.2"/>
    <row r="998" ht="15.75" customHeight="1" x14ac:dyDescent="0.2"/>
    <row r="999" ht="15.75" customHeight="1" x14ac:dyDescent="0.2"/>
    <row r="1000" ht="15.75" customHeight="1" x14ac:dyDescent="0.2"/>
  </sheetData>
  <mergeCells count="18">
    <mergeCell ref="BQ2:BT2"/>
    <mergeCell ref="AC2:AF2"/>
    <mergeCell ref="AG2:AJ2"/>
    <mergeCell ref="AK2:AN2"/>
    <mergeCell ref="AO2:AR2"/>
    <mergeCell ref="AS2:AV2"/>
    <mergeCell ref="AW2:AZ2"/>
    <mergeCell ref="BA2:BD2"/>
    <mergeCell ref="U2:X2"/>
    <mergeCell ref="Y2:AB2"/>
    <mergeCell ref="BE2:BH2"/>
    <mergeCell ref="BI2:BL2"/>
    <mergeCell ref="BM2:BP2"/>
    <mergeCell ref="A2:D2"/>
    <mergeCell ref="E2:H2"/>
    <mergeCell ref="I2:L2"/>
    <mergeCell ref="M2:P2"/>
    <mergeCell ref="Q2:T2"/>
  </mergeCells>
  <pageMargins left="0.7" right="0.7" top="0.75" bottom="0.75" header="0" footer="0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1000"/>
  <sheetViews>
    <sheetView tabSelected="1" workbookViewId="0">
      <selection activeCell="A3" sqref="A3:J354"/>
    </sheetView>
  </sheetViews>
  <sheetFormatPr baseColWidth="10" defaultColWidth="11.28515625" defaultRowHeight="15" customHeight="1" x14ac:dyDescent="0.2"/>
  <cols>
    <col min="1" max="1" width="35.42578125" customWidth="1"/>
    <col min="2" max="2" width="10.42578125" bestFit="1" customWidth="1"/>
    <col min="3" max="3" width="10.5703125" style="30" customWidth="1"/>
    <col min="4" max="4" width="10.5703125" customWidth="1"/>
    <col min="5" max="5" width="20.5703125" bestFit="1" customWidth="1"/>
    <col min="6" max="6" width="9.28515625" customWidth="1"/>
    <col min="7" max="7" width="10.140625" bestFit="1" customWidth="1"/>
    <col min="8" max="8" width="16.7109375" bestFit="1" customWidth="1"/>
    <col min="9" max="9" width="17.42578125" customWidth="1"/>
    <col min="10" max="10" width="18.28515625" customWidth="1"/>
    <col min="11" max="11" width="24.7109375" bestFit="1" customWidth="1"/>
    <col min="12" max="12" width="16.7109375" bestFit="1" customWidth="1"/>
    <col min="13" max="26" width="10.5703125" customWidth="1"/>
  </cols>
  <sheetData>
    <row r="1" spans="1:12" ht="15.75" customHeight="1" x14ac:dyDescent="0.2">
      <c r="A1" s="34" t="s">
        <v>0</v>
      </c>
      <c r="B1" s="35"/>
      <c r="C1" s="36"/>
      <c r="D1" s="35"/>
      <c r="E1" s="37"/>
      <c r="F1" s="35"/>
      <c r="G1" s="35"/>
      <c r="H1" s="35"/>
      <c r="I1" s="35"/>
      <c r="J1" s="35"/>
      <c r="K1" s="35"/>
      <c r="L1" s="34"/>
    </row>
    <row r="2" spans="1:12" ht="15.75" customHeight="1" x14ac:dyDescent="0.2">
      <c r="A2" s="34" t="s">
        <v>1</v>
      </c>
      <c r="B2" s="34" t="s">
        <v>2</v>
      </c>
      <c r="C2" s="38" t="s">
        <v>3</v>
      </c>
      <c r="D2" s="34" t="s">
        <v>4</v>
      </c>
      <c r="E2" s="37" t="s">
        <v>5</v>
      </c>
      <c r="F2" s="34" t="s">
        <v>6</v>
      </c>
      <c r="G2" s="34" t="s">
        <v>7</v>
      </c>
      <c r="H2" s="34" t="s">
        <v>8</v>
      </c>
      <c r="I2" s="34" t="s">
        <v>9</v>
      </c>
      <c r="J2" s="34" t="s">
        <v>10</v>
      </c>
      <c r="K2" s="35"/>
      <c r="L2" s="34"/>
    </row>
    <row r="3" spans="1:12" ht="15.75" customHeight="1" x14ac:dyDescent="0.2">
      <c r="A3" s="53" t="s">
        <v>11</v>
      </c>
      <c r="B3" s="39">
        <v>779.36</v>
      </c>
      <c r="C3" s="39">
        <v>265.12</v>
      </c>
      <c r="D3" s="39">
        <v>2.96</v>
      </c>
      <c r="E3" s="39">
        <v>16.66</v>
      </c>
      <c r="F3" s="34" t="s">
        <v>12</v>
      </c>
      <c r="G3" s="34" t="s">
        <v>13</v>
      </c>
      <c r="H3" s="34" t="s">
        <v>14</v>
      </c>
      <c r="I3" s="34" t="s">
        <v>15</v>
      </c>
      <c r="J3" s="34" t="s">
        <v>16</v>
      </c>
      <c r="K3" s="35"/>
      <c r="L3" s="34"/>
    </row>
    <row r="4" spans="1:12" ht="15.75" customHeight="1" x14ac:dyDescent="0.2">
      <c r="A4" s="53" t="s">
        <v>17</v>
      </c>
      <c r="B4" s="39">
        <v>1008.24</v>
      </c>
      <c r="C4" s="39">
        <v>226</v>
      </c>
      <c r="D4" s="39">
        <v>4.5999999999999996</v>
      </c>
      <c r="E4" s="39">
        <v>6.19</v>
      </c>
      <c r="F4" s="34" t="s">
        <v>12</v>
      </c>
      <c r="G4" s="34" t="s">
        <v>13</v>
      </c>
      <c r="H4" s="34" t="s">
        <v>14</v>
      </c>
      <c r="I4" s="34" t="s">
        <v>15</v>
      </c>
      <c r="J4" s="34" t="s">
        <v>16</v>
      </c>
      <c r="K4" s="35"/>
      <c r="L4" s="34"/>
    </row>
    <row r="5" spans="1:12" ht="15.75" customHeight="1" x14ac:dyDescent="0.2">
      <c r="A5" s="53" t="s">
        <v>22</v>
      </c>
      <c r="B5" s="39">
        <v>992.78</v>
      </c>
      <c r="C5" s="39">
        <v>303.74</v>
      </c>
      <c r="D5" s="39">
        <v>3.33</v>
      </c>
      <c r="E5" s="39">
        <v>18.88</v>
      </c>
      <c r="F5" s="34" t="s">
        <v>12</v>
      </c>
      <c r="G5" s="34" t="s">
        <v>13</v>
      </c>
      <c r="H5" s="34" t="s">
        <v>14</v>
      </c>
      <c r="I5" s="34" t="s">
        <v>15</v>
      </c>
      <c r="J5" s="34" t="s">
        <v>16</v>
      </c>
      <c r="K5" s="35"/>
      <c r="L5" s="34"/>
    </row>
    <row r="6" spans="1:12" ht="15.75" customHeight="1" x14ac:dyDescent="0.2">
      <c r="A6" s="53" t="s">
        <v>32</v>
      </c>
      <c r="B6" s="39">
        <v>956</v>
      </c>
      <c r="C6" s="39">
        <v>236.3</v>
      </c>
      <c r="D6" s="39">
        <v>4</v>
      </c>
      <c r="E6" s="39">
        <v>14.12</v>
      </c>
      <c r="F6" s="34" t="s">
        <v>12</v>
      </c>
      <c r="G6" s="34" t="s">
        <v>13</v>
      </c>
      <c r="H6" s="34" t="s">
        <v>14</v>
      </c>
      <c r="I6" s="34" t="s">
        <v>15</v>
      </c>
      <c r="J6" s="34" t="s">
        <v>16</v>
      </c>
      <c r="K6" s="35"/>
      <c r="L6" s="34"/>
    </row>
    <row r="7" spans="1:12" ht="15.75" customHeight="1" x14ac:dyDescent="0.2">
      <c r="A7" s="53" t="s">
        <v>39</v>
      </c>
      <c r="B7" s="39">
        <v>1233.74</v>
      </c>
      <c r="C7" s="39">
        <v>334.13</v>
      </c>
      <c r="D7" s="39">
        <v>3.78</v>
      </c>
      <c r="E7" s="39">
        <v>21.65</v>
      </c>
      <c r="F7" s="34" t="s">
        <v>12</v>
      </c>
      <c r="G7" s="34" t="s">
        <v>13</v>
      </c>
      <c r="H7" s="34" t="s">
        <v>14</v>
      </c>
      <c r="I7" s="34" t="s">
        <v>15</v>
      </c>
      <c r="J7" s="34" t="s">
        <v>16</v>
      </c>
      <c r="K7" s="35"/>
      <c r="L7" s="34"/>
    </row>
    <row r="8" spans="1:12" ht="15.75" customHeight="1" x14ac:dyDescent="0.2">
      <c r="A8" s="53" t="s">
        <v>45</v>
      </c>
      <c r="B8" s="39">
        <v>970.36</v>
      </c>
      <c r="C8" s="39">
        <v>218</v>
      </c>
      <c r="D8" s="39">
        <v>4.2</v>
      </c>
      <c r="E8" s="39">
        <v>11.32</v>
      </c>
      <c r="F8" s="34" t="s">
        <v>12</v>
      </c>
      <c r="G8" s="34" t="s">
        <v>13</v>
      </c>
      <c r="H8" s="34" t="s">
        <v>14</v>
      </c>
      <c r="I8" s="34" t="s">
        <v>15</v>
      </c>
      <c r="J8" s="34" t="s">
        <v>16</v>
      </c>
      <c r="K8" s="35"/>
      <c r="L8" s="34"/>
    </row>
    <row r="9" spans="1:12" ht="15.75" customHeight="1" x14ac:dyDescent="0.2">
      <c r="A9" s="53" t="s">
        <v>46</v>
      </c>
      <c r="B9" s="39">
        <v>897</v>
      </c>
      <c r="C9" s="39">
        <v>353.26</v>
      </c>
      <c r="D9" s="39">
        <v>2.59</v>
      </c>
      <c r="E9" s="39">
        <v>27.18</v>
      </c>
      <c r="F9" s="34" t="s">
        <v>12</v>
      </c>
      <c r="G9" s="34" t="s">
        <v>13</v>
      </c>
      <c r="H9" s="34" t="s">
        <v>14</v>
      </c>
      <c r="I9" s="34" t="s">
        <v>15</v>
      </c>
      <c r="J9" s="34" t="s">
        <v>16</v>
      </c>
      <c r="K9" s="35"/>
      <c r="L9" s="34"/>
    </row>
    <row r="10" spans="1:12" ht="15.75" customHeight="1" x14ac:dyDescent="0.2">
      <c r="A10" s="34" t="s">
        <v>47</v>
      </c>
      <c r="B10" s="39">
        <v>934.1</v>
      </c>
      <c r="C10" s="39">
        <v>254.3</v>
      </c>
      <c r="D10" s="39">
        <v>3.7</v>
      </c>
      <c r="E10" s="39">
        <v>30.2</v>
      </c>
      <c r="F10" s="34" t="s">
        <v>12</v>
      </c>
      <c r="G10" s="34" t="s">
        <v>13</v>
      </c>
      <c r="H10" s="34" t="s">
        <v>14</v>
      </c>
      <c r="I10" s="34" t="s">
        <v>15</v>
      </c>
      <c r="J10" s="34" t="s">
        <v>16</v>
      </c>
      <c r="K10" s="35"/>
      <c r="L10" s="34"/>
    </row>
    <row r="11" spans="1:12" ht="15.75" customHeight="1" x14ac:dyDescent="0.2">
      <c r="A11" s="34" t="s">
        <v>48</v>
      </c>
      <c r="B11" s="39">
        <v>1174.1300000000001</v>
      </c>
      <c r="C11" s="39">
        <v>361.51</v>
      </c>
      <c r="D11" s="39">
        <v>3.28</v>
      </c>
      <c r="E11" s="39">
        <v>19.82</v>
      </c>
      <c r="F11" s="34" t="s">
        <v>12</v>
      </c>
      <c r="G11" s="34" t="s">
        <v>13</v>
      </c>
      <c r="H11" s="34" t="s">
        <v>14</v>
      </c>
      <c r="I11" s="34" t="s">
        <v>15</v>
      </c>
      <c r="J11" s="34" t="s">
        <v>16</v>
      </c>
      <c r="K11" s="35"/>
      <c r="L11" s="34"/>
    </row>
    <row r="12" spans="1:12" ht="15.75" customHeight="1" x14ac:dyDescent="0.2">
      <c r="A12" s="34" t="s">
        <v>49</v>
      </c>
      <c r="B12" s="39">
        <v>969.7</v>
      </c>
      <c r="C12" s="39">
        <v>220.3</v>
      </c>
      <c r="D12" s="39">
        <v>4.4000000000000004</v>
      </c>
      <c r="E12" s="39">
        <v>8.6300000000000008</v>
      </c>
      <c r="F12" s="34" t="s">
        <v>12</v>
      </c>
      <c r="G12" s="34" t="s">
        <v>13</v>
      </c>
      <c r="H12" s="34" t="s">
        <v>14</v>
      </c>
      <c r="I12" s="34" t="s">
        <v>15</v>
      </c>
      <c r="J12" s="34" t="s">
        <v>16</v>
      </c>
      <c r="K12" s="35"/>
      <c r="L12" s="34"/>
    </row>
    <row r="13" spans="1:12" ht="15.75" customHeight="1" x14ac:dyDescent="0.2">
      <c r="A13" s="34" t="s">
        <v>50</v>
      </c>
      <c r="B13" s="39">
        <v>1046.27</v>
      </c>
      <c r="C13" s="39">
        <v>346.73</v>
      </c>
      <c r="D13" s="39">
        <v>3.07</v>
      </c>
      <c r="E13" s="39">
        <v>31.48</v>
      </c>
      <c r="F13" s="34" t="s">
        <v>12</v>
      </c>
      <c r="G13" s="34" t="s">
        <v>13</v>
      </c>
      <c r="H13" s="34" t="s">
        <v>14</v>
      </c>
      <c r="I13" s="34" t="s">
        <v>15</v>
      </c>
      <c r="J13" s="34" t="s">
        <v>16</v>
      </c>
      <c r="K13" s="35"/>
      <c r="L13" s="34"/>
    </row>
    <row r="14" spans="1:12" ht="15.75" customHeight="1" x14ac:dyDescent="0.2">
      <c r="A14" s="34" t="s">
        <v>51</v>
      </c>
      <c r="B14" s="39">
        <v>1049.96</v>
      </c>
      <c r="C14" s="39">
        <v>262.87</v>
      </c>
      <c r="D14" s="39">
        <v>4.05</v>
      </c>
      <c r="E14" s="39">
        <v>5.7</v>
      </c>
      <c r="F14" s="34" t="s">
        <v>12</v>
      </c>
      <c r="G14" s="34" t="s">
        <v>13</v>
      </c>
      <c r="H14" s="34" t="s">
        <v>14</v>
      </c>
      <c r="I14" s="34" t="s">
        <v>15</v>
      </c>
      <c r="J14" s="34" t="s">
        <v>16</v>
      </c>
      <c r="K14" s="35"/>
      <c r="L14" s="34"/>
    </row>
    <row r="15" spans="1:12" ht="15.75" customHeight="1" x14ac:dyDescent="0.2">
      <c r="A15" s="34" t="s">
        <v>52</v>
      </c>
      <c r="B15" s="39">
        <v>900.03</v>
      </c>
      <c r="C15" s="39">
        <v>337.48</v>
      </c>
      <c r="D15" s="39">
        <v>2.73</v>
      </c>
      <c r="E15" s="39">
        <v>23.08</v>
      </c>
      <c r="F15" s="34" t="s">
        <v>12</v>
      </c>
      <c r="G15" s="34" t="s">
        <v>13</v>
      </c>
      <c r="H15" s="34" t="s">
        <v>14</v>
      </c>
      <c r="I15" s="34" t="s">
        <v>15</v>
      </c>
      <c r="J15" s="34" t="s">
        <v>16</v>
      </c>
      <c r="K15" s="34" t="s">
        <v>53</v>
      </c>
      <c r="L15" s="34"/>
    </row>
    <row r="16" spans="1:12" ht="15.75" customHeight="1" x14ac:dyDescent="0.2">
      <c r="A16" s="34" t="s">
        <v>54</v>
      </c>
      <c r="B16" s="39">
        <v>709.47</v>
      </c>
      <c r="C16" s="39">
        <v>262.58</v>
      </c>
      <c r="D16" s="39">
        <v>2.75</v>
      </c>
      <c r="E16" s="39">
        <v>19.350000000000001</v>
      </c>
      <c r="F16" s="34" t="s">
        <v>12</v>
      </c>
      <c r="G16" s="34" t="s">
        <v>13</v>
      </c>
      <c r="H16" s="34" t="s">
        <v>14</v>
      </c>
      <c r="I16" s="34" t="s">
        <v>15</v>
      </c>
      <c r="J16" s="34" t="s">
        <v>16</v>
      </c>
      <c r="K16" s="35"/>
      <c r="L16" s="34"/>
    </row>
    <row r="17" spans="1:12" ht="15.75" customHeight="1" x14ac:dyDescent="0.2">
      <c r="A17" s="34" t="s">
        <v>55</v>
      </c>
      <c r="B17" s="39">
        <v>954</v>
      </c>
      <c r="C17" s="39">
        <v>342.36</v>
      </c>
      <c r="D17" s="39">
        <v>2.93</v>
      </c>
      <c r="E17" s="39">
        <v>18.41</v>
      </c>
      <c r="F17" s="34" t="s">
        <v>12</v>
      </c>
      <c r="G17" s="34" t="s">
        <v>13</v>
      </c>
      <c r="H17" s="34" t="s">
        <v>14</v>
      </c>
      <c r="I17" s="34" t="s">
        <v>15</v>
      </c>
      <c r="J17" s="34" t="s">
        <v>16</v>
      </c>
      <c r="K17" s="35"/>
      <c r="L17" s="34"/>
    </row>
    <row r="18" spans="1:12" ht="15.75" customHeight="1" x14ac:dyDescent="0.2">
      <c r="A18" s="34" t="s">
        <v>56</v>
      </c>
      <c r="B18" s="39">
        <v>1008.04</v>
      </c>
      <c r="C18" s="39">
        <v>219.77</v>
      </c>
      <c r="D18" s="39">
        <v>4.6399999999999997</v>
      </c>
      <c r="E18" s="39">
        <v>16.32</v>
      </c>
      <c r="F18" s="34" t="s">
        <v>12</v>
      </c>
      <c r="G18" s="34" t="s">
        <v>13</v>
      </c>
      <c r="H18" s="34" t="s">
        <v>14</v>
      </c>
      <c r="I18" s="34" t="s">
        <v>15</v>
      </c>
      <c r="J18" s="34" t="s">
        <v>16</v>
      </c>
      <c r="K18" s="35"/>
      <c r="L18" s="34"/>
    </row>
    <row r="19" spans="1:12" ht="15.75" customHeight="1" x14ac:dyDescent="0.2">
      <c r="A19" s="34" t="s">
        <v>57</v>
      </c>
      <c r="B19" s="39">
        <v>1146.68</v>
      </c>
      <c r="C19" s="39">
        <v>232.02</v>
      </c>
      <c r="D19" s="39">
        <v>5.04</v>
      </c>
      <c r="E19" s="39">
        <v>5.42</v>
      </c>
      <c r="F19" s="34" t="s">
        <v>12</v>
      </c>
      <c r="G19" s="34" t="s">
        <v>13</v>
      </c>
      <c r="H19" s="34" t="s">
        <v>14</v>
      </c>
      <c r="I19" s="34" t="s">
        <v>15</v>
      </c>
      <c r="J19" s="34" t="s">
        <v>16</v>
      </c>
      <c r="K19" s="35"/>
      <c r="L19" s="34"/>
    </row>
    <row r="20" spans="1:12" ht="15.75" customHeight="1" x14ac:dyDescent="0.2">
      <c r="A20" s="34" t="s">
        <v>58</v>
      </c>
      <c r="B20" s="39">
        <v>899.81</v>
      </c>
      <c r="C20" s="39">
        <v>358.04</v>
      </c>
      <c r="D20" s="39">
        <v>2.64</v>
      </c>
      <c r="E20" s="39">
        <v>25.6</v>
      </c>
      <c r="F20" s="34" t="s">
        <v>12</v>
      </c>
      <c r="G20" s="34" t="s">
        <v>13</v>
      </c>
      <c r="H20" s="34" t="s">
        <v>14</v>
      </c>
      <c r="I20" s="34" t="s">
        <v>15</v>
      </c>
      <c r="J20" s="34" t="s">
        <v>16</v>
      </c>
      <c r="K20" s="35"/>
      <c r="L20" s="34"/>
    </row>
    <row r="21" spans="1:12" ht="15.75" customHeight="1" x14ac:dyDescent="0.2">
      <c r="A21" s="34" t="s">
        <v>59</v>
      </c>
      <c r="B21" s="39">
        <v>929.53</v>
      </c>
      <c r="C21" s="39">
        <v>289.38</v>
      </c>
      <c r="D21" s="39">
        <v>3.21</v>
      </c>
      <c r="E21" s="39">
        <v>12.66</v>
      </c>
      <c r="F21" s="34" t="s">
        <v>12</v>
      </c>
      <c r="G21" s="34" t="s">
        <v>13</v>
      </c>
      <c r="H21" s="34" t="s">
        <v>14</v>
      </c>
      <c r="I21" s="34" t="s">
        <v>15</v>
      </c>
      <c r="J21" s="34" t="s">
        <v>16</v>
      </c>
      <c r="K21" s="35"/>
      <c r="L21" s="34"/>
    </row>
    <row r="22" spans="1:12" ht="15.75" customHeight="1" x14ac:dyDescent="0.2">
      <c r="A22" s="34" t="s">
        <v>60</v>
      </c>
      <c r="B22" s="39">
        <v>949.91</v>
      </c>
      <c r="C22" s="39">
        <v>317.47000000000003</v>
      </c>
      <c r="D22" s="39">
        <v>3.13</v>
      </c>
      <c r="E22" s="39">
        <v>22.8</v>
      </c>
      <c r="F22" s="34" t="s">
        <v>12</v>
      </c>
      <c r="G22" s="34" t="s">
        <v>13</v>
      </c>
      <c r="H22" s="34" t="s">
        <v>14</v>
      </c>
      <c r="I22" s="34" t="s">
        <v>15</v>
      </c>
      <c r="J22" s="34" t="s">
        <v>16</v>
      </c>
      <c r="K22" s="35"/>
      <c r="L22" s="34"/>
    </row>
    <row r="23" spans="1:12" ht="15.75" customHeight="1" x14ac:dyDescent="0.2">
      <c r="A23" s="34" t="s">
        <v>61</v>
      </c>
      <c r="B23" s="39">
        <v>1095.2</v>
      </c>
      <c r="C23" s="39">
        <v>209.57</v>
      </c>
      <c r="D23" s="39">
        <v>3.65</v>
      </c>
      <c r="E23" s="39">
        <v>35.29</v>
      </c>
      <c r="F23" s="34" t="s">
        <v>12</v>
      </c>
      <c r="G23" s="34" t="s">
        <v>13</v>
      </c>
      <c r="H23" s="34" t="s">
        <v>14</v>
      </c>
      <c r="I23" s="34" t="s">
        <v>15</v>
      </c>
      <c r="J23" s="34" t="s">
        <v>16</v>
      </c>
      <c r="K23" s="35"/>
      <c r="L23" s="34"/>
    </row>
    <row r="24" spans="1:12" ht="15.75" customHeight="1" x14ac:dyDescent="0.2">
      <c r="A24" s="34" t="s">
        <v>62</v>
      </c>
      <c r="B24" s="39">
        <v>668.83</v>
      </c>
      <c r="C24" s="39">
        <v>238.67</v>
      </c>
      <c r="D24" s="39">
        <v>2.92</v>
      </c>
      <c r="E24" s="39">
        <v>41.45</v>
      </c>
      <c r="F24" s="34" t="s">
        <v>12</v>
      </c>
      <c r="G24" s="34" t="s">
        <v>13</v>
      </c>
      <c r="H24" s="34" t="s">
        <v>14</v>
      </c>
      <c r="I24" s="34" t="s">
        <v>15</v>
      </c>
      <c r="J24" s="34" t="s">
        <v>16</v>
      </c>
      <c r="K24" s="35"/>
      <c r="L24" s="34"/>
    </row>
    <row r="25" spans="1:12" ht="15.75" customHeight="1" x14ac:dyDescent="0.2">
      <c r="A25" s="34" t="s">
        <v>63</v>
      </c>
      <c r="B25" s="39">
        <v>948.37</v>
      </c>
      <c r="C25" s="39">
        <v>191.6</v>
      </c>
      <c r="D25" s="39">
        <v>5.0599999999999996</v>
      </c>
      <c r="E25" s="39">
        <v>50.9</v>
      </c>
      <c r="F25" s="34" t="s">
        <v>12</v>
      </c>
      <c r="G25" s="34" t="s">
        <v>13</v>
      </c>
      <c r="H25" s="34" t="s">
        <v>14</v>
      </c>
      <c r="I25" s="34" t="s">
        <v>15</v>
      </c>
      <c r="J25" s="34" t="s">
        <v>16</v>
      </c>
      <c r="K25" s="35"/>
      <c r="L25" s="34"/>
    </row>
    <row r="26" spans="1:12" ht="15.75" customHeight="1" x14ac:dyDescent="0.2">
      <c r="A26" s="34" t="s">
        <v>64</v>
      </c>
      <c r="B26" s="39">
        <v>1097.69</v>
      </c>
      <c r="C26" s="39">
        <v>387.78</v>
      </c>
      <c r="D26" s="39">
        <v>3.26</v>
      </c>
      <c r="E26" s="39">
        <v>2.37</v>
      </c>
      <c r="F26" s="34" t="s">
        <v>12</v>
      </c>
      <c r="G26" s="34" t="s">
        <v>13</v>
      </c>
      <c r="H26" s="34" t="s">
        <v>14</v>
      </c>
      <c r="I26" s="34" t="s">
        <v>15</v>
      </c>
      <c r="J26" s="34" t="s">
        <v>16</v>
      </c>
      <c r="K26" s="35"/>
      <c r="L26" s="34"/>
    </row>
    <row r="27" spans="1:12" ht="15.75" customHeight="1" x14ac:dyDescent="0.2">
      <c r="A27" s="34" t="s">
        <v>65</v>
      </c>
      <c r="B27" s="39">
        <v>836.55</v>
      </c>
      <c r="C27" s="39">
        <v>278.33999999999997</v>
      </c>
      <c r="D27" s="39">
        <v>3.09</v>
      </c>
      <c r="E27" s="39">
        <v>22.07</v>
      </c>
      <c r="F27" s="34" t="s">
        <v>12</v>
      </c>
      <c r="G27" s="34" t="s">
        <v>13</v>
      </c>
      <c r="H27" s="34" t="s">
        <v>14</v>
      </c>
      <c r="I27" s="34" t="s">
        <v>15</v>
      </c>
      <c r="J27" s="34" t="s">
        <v>16</v>
      </c>
      <c r="K27" s="35"/>
      <c r="L27" s="34"/>
    </row>
    <row r="28" spans="1:12" ht="15.75" customHeight="1" x14ac:dyDescent="0.2">
      <c r="A28" s="34" t="s">
        <v>66</v>
      </c>
      <c r="B28" s="39">
        <v>1323.5</v>
      </c>
      <c r="C28" s="39">
        <v>221.4</v>
      </c>
      <c r="D28" s="39">
        <v>6</v>
      </c>
      <c r="E28" s="39">
        <v>22.33</v>
      </c>
      <c r="F28" s="34" t="s">
        <v>12</v>
      </c>
      <c r="G28" s="34" t="s">
        <v>13</v>
      </c>
      <c r="H28" s="34" t="s">
        <v>14</v>
      </c>
      <c r="I28" s="34" t="s">
        <v>15</v>
      </c>
      <c r="J28" s="34" t="s">
        <v>16</v>
      </c>
      <c r="K28" s="35"/>
      <c r="L28" s="34"/>
    </row>
    <row r="29" spans="1:12" ht="15.75" customHeight="1" x14ac:dyDescent="0.2">
      <c r="A29" s="34" t="s">
        <v>67</v>
      </c>
      <c r="B29" s="39">
        <v>1136.3</v>
      </c>
      <c r="C29" s="39">
        <v>283.99</v>
      </c>
      <c r="D29" s="39">
        <v>4.0999999999999996</v>
      </c>
      <c r="E29" s="39">
        <v>17.38</v>
      </c>
      <c r="F29" s="34" t="s">
        <v>12</v>
      </c>
      <c r="G29" s="34" t="s">
        <v>13</v>
      </c>
      <c r="H29" s="34" t="s">
        <v>14</v>
      </c>
      <c r="I29" s="34" t="s">
        <v>15</v>
      </c>
      <c r="J29" s="34" t="s">
        <v>16</v>
      </c>
      <c r="K29" s="35"/>
      <c r="L29" s="34"/>
    </row>
    <row r="30" spans="1:12" ht="15.75" customHeight="1" x14ac:dyDescent="0.2">
      <c r="A30" s="34" t="s">
        <v>68</v>
      </c>
      <c r="B30" s="39">
        <v>433.67</v>
      </c>
      <c r="C30" s="39">
        <v>181.7</v>
      </c>
      <c r="D30" s="39">
        <v>2.39</v>
      </c>
      <c r="E30" s="39">
        <v>18.350000000000001</v>
      </c>
      <c r="F30" s="34" t="s">
        <v>12</v>
      </c>
      <c r="G30" s="34" t="s">
        <v>13</v>
      </c>
      <c r="H30" s="34" t="s">
        <v>69</v>
      </c>
      <c r="I30" s="34" t="s">
        <v>15</v>
      </c>
      <c r="J30" s="34" t="s">
        <v>16</v>
      </c>
      <c r="K30" s="35"/>
      <c r="L30" s="34"/>
    </row>
    <row r="31" spans="1:12" ht="15.75" customHeight="1" x14ac:dyDescent="0.2">
      <c r="A31" s="34" t="s">
        <v>70</v>
      </c>
      <c r="B31" s="39">
        <v>322.73</v>
      </c>
      <c r="C31" s="39">
        <v>226.07</v>
      </c>
      <c r="D31" s="39">
        <v>1.2</v>
      </c>
      <c r="E31" s="39">
        <v>9.64</v>
      </c>
      <c r="F31" s="34" t="s">
        <v>12</v>
      </c>
      <c r="G31" s="34" t="s">
        <v>13</v>
      </c>
      <c r="H31" s="34" t="s">
        <v>69</v>
      </c>
      <c r="I31" s="34" t="s">
        <v>15</v>
      </c>
      <c r="J31" s="34" t="s">
        <v>16</v>
      </c>
      <c r="K31" s="35"/>
      <c r="L31" s="34"/>
    </row>
    <row r="32" spans="1:12" ht="15.75" customHeight="1" x14ac:dyDescent="0.2">
      <c r="A32" s="34" t="s">
        <v>71</v>
      </c>
      <c r="B32" s="39">
        <v>715.47</v>
      </c>
      <c r="C32" s="39">
        <v>362.53</v>
      </c>
      <c r="D32" s="39">
        <v>1.98</v>
      </c>
      <c r="E32" s="39">
        <v>19.239999999999998</v>
      </c>
      <c r="F32" s="34" t="s">
        <v>12</v>
      </c>
      <c r="G32" s="34" t="s">
        <v>13</v>
      </c>
      <c r="H32" s="34" t="s">
        <v>69</v>
      </c>
      <c r="I32" s="34" t="s">
        <v>15</v>
      </c>
      <c r="J32" s="34" t="s">
        <v>16</v>
      </c>
      <c r="K32" s="35"/>
      <c r="L32" s="34"/>
    </row>
    <row r="33" spans="1:12" ht="15.75" customHeight="1" x14ac:dyDescent="0.2">
      <c r="A33" s="34" t="s">
        <v>72</v>
      </c>
      <c r="B33" s="39">
        <v>434.85</v>
      </c>
      <c r="C33" s="39">
        <v>381.07</v>
      </c>
      <c r="D33" s="39">
        <v>1.1499999999999999</v>
      </c>
      <c r="E33" s="39">
        <v>13.91</v>
      </c>
      <c r="F33" s="34" t="s">
        <v>12</v>
      </c>
      <c r="G33" s="34" t="s">
        <v>13</v>
      </c>
      <c r="H33" s="34" t="s">
        <v>69</v>
      </c>
      <c r="I33" s="34" t="s">
        <v>15</v>
      </c>
      <c r="J33" s="34" t="s">
        <v>16</v>
      </c>
      <c r="K33" s="35"/>
      <c r="L33" s="34"/>
    </row>
    <row r="34" spans="1:12" ht="15.75" customHeight="1" x14ac:dyDescent="0.2">
      <c r="A34" s="34" t="s">
        <v>73</v>
      </c>
      <c r="B34" s="39">
        <v>924.26</v>
      </c>
      <c r="C34" s="39">
        <v>414.08</v>
      </c>
      <c r="D34" s="39">
        <v>2.27</v>
      </c>
      <c r="E34" s="39">
        <v>8.9</v>
      </c>
      <c r="F34" s="34" t="s">
        <v>12</v>
      </c>
      <c r="G34" s="34" t="s">
        <v>13</v>
      </c>
      <c r="H34" s="34" t="s">
        <v>69</v>
      </c>
      <c r="I34" s="34" t="s">
        <v>15</v>
      </c>
      <c r="J34" s="34" t="s">
        <v>16</v>
      </c>
      <c r="K34" s="35"/>
      <c r="L34" s="34"/>
    </row>
    <row r="35" spans="1:12" ht="15.75" customHeight="1" x14ac:dyDescent="0.2">
      <c r="A35" s="34" t="s">
        <v>74</v>
      </c>
      <c r="B35" s="39">
        <v>318.32</v>
      </c>
      <c r="C35" s="39">
        <v>227.27</v>
      </c>
      <c r="D35" s="39">
        <v>1.3</v>
      </c>
      <c r="E35" s="39">
        <v>9.01</v>
      </c>
      <c r="F35" s="34" t="s">
        <v>12</v>
      </c>
      <c r="G35" s="34" t="s">
        <v>13</v>
      </c>
      <c r="H35" s="34" t="s">
        <v>69</v>
      </c>
      <c r="I35" s="34" t="s">
        <v>15</v>
      </c>
      <c r="J35" s="34" t="s">
        <v>16</v>
      </c>
      <c r="K35" s="35"/>
      <c r="L35" s="34"/>
    </row>
    <row r="36" spans="1:12" ht="15.75" customHeight="1" x14ac:dyDescent="0.2">
      <c r="A36" s="34" t="s">
        <v>75</v>
      </c>
      <c r="B36" s="39">
        <v>888.08</v>
      </c>
      <c r="C36" s="39">
        <v>340.58</v>
      </c>
      <c r="D36" s="39">
        <v>2.62</v>
      </c>
      <c r="E36" s="39">
        <v>11.21</v>
      </c>
      <c r="F36" s="34" t="s">
        <v>12</v>
      </c>
      <c r="G36" s="34" t="s">
        <v>13</v>
      </c>
      <c r="H36" s="34" t="s">
        <v>69</v>
      </c>
      <c r="I36" s="34" t="s">
        <v>15</v>
      </c>
      <c r="J36" s="34" t="s">
        <v>16</v>
      </c>
      <c r="K36" s="35"/>
      <c r="L36" s="34"/>
    </row>
    <row r="37" spans="1:12" ht="15.75" customHeight="1" x14ac:dyDescent="0.2">
      <c r="A37" s="34" t="s">
        <v>76</v>
      </c>
      <c r="B37" s="39">
        <v>322.3</v>
      </c>
      <c r="C37" s="39">
        <v>223.2</v>
      </c>
      <c r="D37" s="39">
        <v>1.4</v>
      </c>
      <c r="E37" s="39">
        <v>12.78</v>
      </c>
      <c r="F37" s="34" t="s">
        <v>12</v>
      </c>
      <c r="G37" s="34" t="s">
        <v>13</v>
      </c>
      <c r="H37" s="34" t="s">
        <v>69</v>
      </c>
      <c r="I37" s="34" t="s">
        <v>15</v>
      </c>
      <c r="J37" s="34" t="s">
        <v>16</v>
      </c>
      <c r="K37" s="35"/>
      <c r="L37" s="34"/>
    </row>
    <row r="38" spans="1:12" ht="15.75" customHeight="1" x14ac:dyDescent="0.2">
      <c r="A38" s="34" t="s">
        <v>77</v>
      </c>
      <c r="B38" s="39">
        <v>455.2</v>
      </c>
      <c r="C38" s="39">
        <v>233.1</v>
      </c>
      <c r="D38" s="39">
        <v>2</v>
      </c>
      <c r="E38" s="39">
        <v>21.62</v>
      </c>
      <c r="F38" s="34" t="s">
        <v>12</v>
      </c>
      <c r="G38" s="34" t="s">
        <v>13</v>
      </c>
      <c r="H38" s="34" t="s">
        <v>69</v>
      </c>
      <c r="I38" s="34" t="s">
        <v>15</v>
      </c>
      <c r="J38" s="34" t="s">
        <v>16</v>
      </c>
      <c r="K38" s="35"/>
      <c r="L38" s="34"/>
    </row>
    <row r="39" spans="1:12" ht="15.75" customHeight="1" x14ac:dyDescent="0.2">
      <c r="A39" s="34" t="s">
        <v>78</v>
      </c>
      <c r="B39" s="39">
        <v>352.32</v>
      </c>
      <c r="C39" s="39">
        <v>221.48</v>
      </c>
      <c r="D39" s="39">
        <v>1.4</v>
      </c>
      <c r="E39" s="39">
        <v>6.19</v>
      </c>
      <c r="F39" s="34" t="s">
        <v>12</v>
      </c>
      <c r="G39" s="34" t="s">
        <v>13</v>
      </c>
      <c r="H39" s="34" t="s">
        <v>69</v>
      </c>
      <c r="I39" s="34" t="s">
        <v>15</v>
      </c>
      <c r="J39" s="34" t="s">
        <v>16</v>
      </c>
      <c r="K39" s="35"/>
      <c r="L39" s="34"/>
    </row>
    <row r="40" spans="1:12" ht="15.75" customHeight="1" x14ac:dyDescent="0.2">
      <c r="A40" s="34" t="s">
        <v>79</v>
      </c>
      <c r="B40" s="39">
        <v>412.53</v>
      </c>
      <c r="C40" s="39">
        <v>348.55</v>
      </c>
      <c r="D40" s="39">
        <v>1.2</v>
      </c>
      <c r="E40" s="39">
        <v>14.86</v>
      </c>
      <c r="F40" s="34" t="s">
        <v>12</v>
      </c>
      <c r="G40" s="34" t="s">
        <v>13</v>
      </c>
      <c r="H40" s="34" t="s">
        <v>69</v>
      </c>
      <c r="I40" s="34" t="s">
        <v>15</v>
      </c>
      <c r="J40" s="34" t="s">
        <v>16</v>
      </c>
      <c r="K40" s="35"/>
      <c r="L40" s="34"/>
    </row>
    <row r="41" spans="1:12" ht="15.75" customHeight="1" x14ac:dyDescent="0.2">
      <c r="A41" s="34" t="s">
        <v>80</v>
      </c>
      <c r="B41" s="39">
        <v>435.43</v>
      </c>
      <c r="C41" s="39">
        <v>277.02</v>
      </c>
      <c r="D41" s="39">
        <v>1.59</v>
      </c>
      <c r="E41" s="39">
        <v>20</v>
      </c>
      <c r="F41" s="34" t="s">
        <v>12</v>
      </c>
      <c r="G41" s="34" t="s">
        <v>13</v>
      </c>
      <c r="H41" s="34" t="s">
        <v>69</v>
      </c>
      <c r="I41" s="34" t="s">
        <v>15</v>
      </c>
      <c r="J41" s="34" t="s">
        <v>16</v>
      </c>
      <c r="K41" s="35"/>
      <c r="L41" s="34"/>
    </row>
    <row r="42" spans="1:12" ht="15.75" customHeight="1" x14ac:dyDescent="0.2">
      <c r="A42" s="34" t="s">
        <v>81</v>
      </c>
      <c r="B42" s="39">
        <v>411.2</v>
      </c>
      <c r="C42" s="39">
        <v>244.2</v>
      </c>
      <c r="D42" s="39">
        <v>1.7</v>
      </c>
      <c r="E42" s="39">
        <v>34.33</v>
      </c>
      <c r="F42" s="34" t="s">
        <v>12</v>
      </c>
      <c r="G42" s="34" t="s">
        <v>13</v>
      </c>
      <c r="H42" s="34" t="s">
        <v>69</v>
      </c>
      <c r="I42" s="34" t="s">
        <v>15</v>
      </c>
      <c r="J42" s="34" t="s">
        <v>16</v>
      </c>
      <c r="K42" s="35"/>
      <c r="L42" s="34"/>
    </row>
    <row r="43" spans="1:12" ht="15.75" customHeight="1" x14ac:dyDescent="0.2">
      <c r="A43" s="34" t="s">
        <v>82</v>
      </c>
      <c r="B43" s="39">
        <v>358.92</v>
      </c>
      <c r="C43" s="39">
        <v>158.77000000000001</v>
      </c>
      <c r="D43" s="39">
        <v>2.2599999999999998</v>
      </c>
      <c r="E43" s="39">
        <v>28.38</v>
      </c>
      <c r="F43" s="34" t="s">
        <v>12</v>
      </c>
      <c r="G43" s="34" t="s">
        <v>13</v>
      </c>
      <c r="H43" s="34" t="s">
        <v>69</v>
      </c>
      <c r="I43" s="34" t="s">
        <v>15</v>
      </c>
      <c r="J43" s="34" t="s">
        <v>16</v>
      </c>
      <c r="K43" s="35"/>
      <c r="L43" s="34"/>
    </row>
    <row r="44" spans="1:12" ht="15.75" customHeight="1" x14ac:dyDescent="0.2">
      <c r="A44" s="34" t="s">
        <v>83</v>
      </c>
      <c r="B44" s="39">
        <v>462.08</v>
      </c>
      <c r="C44" s="39">
        <v>373.04</v>
      </c>
      <c r="D44" s="39">
        <v>1.25</v>
      </c>
      <c r="E44" s="39">
        <v>18.55</v>
      </c>
      <c r="F44" s="34" t="s">
        <v>12</v>
      </c>
      <c r="G44" s="34" t="s">
        <v>13</v>
      </c>
      <c r="H44" s="34" t="s">
        <v>69</v>
      </c>
      <c r="I44" s="34" t="s">
        <v>15</v>
      </c>
      <c r="J44" s="34" t="s">
        <v>16</v>
      </c>
      <c r="K44" s="35"/>
      <c r="L44" s="34"/>
    </row>
    <row r="45" spans="1:12" ht="15.75" customHeight="1" x14ac:dyDescent="0.2">
      <c r="A45" s="34" t="s">
        <v>84</v>
      </c>
      <c r="B45" s="39">
        <v>951.73</v>
      </c>
      <c r="C45" s="39">
        <v>162.19999999999999</v>
      </c>
      <c r="D45" s="39">
        <v>5.67</v>
      </c>
      <c r="E45" s="39">
        <v>28.82</v>
      </c>
      <c r="F45" s="34" t="s">
        <v>12</v>
      </c>
      <c r="G45" s="34" t="s">
        <v>13</v>
      </c>
      <c r="H45" s="34" t="s">
        <v>69</v>
      </c>
      <c r="I45" s="34" t="s">
        <v>15</v>
      </c>
      <c r="J45" s="34" t="s">
        <v>16</v>
      </c>
      <c r="K45" s="35"/>
      <c r="L45" s="34"/>
    </row>
    <row r="46" spans="1:12" ht="15.75" customHeight="1" x14ac:dyDescent="0.2">
      <c r="A46" s="34" t="s">
        <v>85</v>
      </c>
      <c r="B46" s="39">
        <v>379.4</v>
      </c>
      <c r="C46" s="39">
        <v>354.13</v>
      </c>
      <c r="D46" s="39">
        <v>1.07</v>
      </c>
      <c r="E46" s="39">
        <v>16.16</v>
      </c>
      <c r="F46" s="34" t="s">
        <v>12</v>
      </c>
      <c r="G46" s="34" t="s">
        <v>13</v>
      </c>
      <c r="H46" s="34" t="s">
        <v>69</v>
      </c>
      <c r="I46" s="34" t="s">
        <v>15</v>
      </c>
      <c r="J46" s="34" t="s">
        <v>16</v>
      </c>
      <c r="K46" s="35"/>
      <c r="L46" s="34"/>
    </row>
    <row r="47" spans="1:12" ht="15.75" customHeight="1" x14ac:dyDescent="0.2">
      <c r="A47" s="34" t="s">
        <v>86</v>
      </c>
      <c r="B47" s="39">
        <v>530.84</v>
      </c>
      <c r="C47" s="39">
        <v>368.86</v>
      </c>
      <c r="D47" s="39">
        <v>1.44</v>
      </c>
      <c r="E47" s="39">
        <v>14.36</v>
      </c>
      <c r="F47" s="34" t="s">
        <v>12</v>
      </c>
      <c r="G47" s="34" t="s">
        <v>13</v>
      </c>
      <c r="H47" s="34" t="s">
        <v>69</v>
      </c>
      <c r="I47" s="34" t="s">
        <v>15</v>
      </c>
      <c r="J47" s="34" t="s">
        <v>16</v>
      </c>
      <c r="K47" s="35"/>
      <c r="L47" s="34"/>
    </row>
    <row r="48" spans="1:12" ht="15.75" customHeight="1" x14ac:dyDescent="0.2">
      <c r="A48" s="34" t="s">
        <v>87</v>
      </c>
      <c r="B48" s="39">
        <v>662.97</v>
      </c>
      <c r="C48" s="39">
        <v>381.38</v>
      </c>
      <c r="D48" s="39">
        <v>1.79</v>
      </c>
      <c r="E48" s="39">
        <v>23.16</v>
      </c>
      <c r="F48" s="34" t="s">
        <v>12</v>
      </c>
      <c r="G48" s="34" t="s">
        <v>13</v>
      </c>
      <c r="H48" s="34" t="s">
        <v>69</v>
      </c>
      <c r="I48" s="34" t="s">
        <v>15</v>
      </c>
      <c r="J48" s="34" t="s">
        <v>16</v>
      </c>
      <c r="K48" s="35"/>
      <c r="L48" s="34"/>
    </row>
    <row r="49" spans="1:12" ht="15.75" customHeight="1" x14ac:dyDescent="0.2">
      <c r="A49" s="34" t="s">
        <v>88</v>
      </c>
      <c r="B49" s="39">
        <v>349.69</v>
      </c>
      <c r="C49" s="39">
        <v>275.74</v>
      </c>
      <c r="D49" s="39">
        <v>1.28</v>
      </c>
      <c r="E49" s="39">
        <v>16.079999999999998</v>
      </c>
      <c r="F49" s="34" t="s">
        <v>12</v>
      </c>
      <c r="G49" s="34" t="s">
        <v>13</v>
      </c>
      <c r="H49" s="34" t="s">
        <v>69</v>
      </c>
      <c r="I49" s="34" t="s">
        <v>15</v>
      </c>
      <c r="J49" s="34" t="s">
        <v>16</v>
      </c>
      <c r="K49" s="35"/>
      <c r="L49" s="34"/>
    </row>
    <row r="50" spans="1:12" ht="15.75" customHeight="1" x14ac:dyDescent="0.2">
      <c r="A50" s="34" t="s">
        <v>89</v>
      </c>
      <c r="B50" s="39">
        <v>570.1</v>
      </c>
      <c r="C50" s="39">
        <v>291.2</v>
      </c>
      <c r="D50" s="39">
        <v>2</v>
      </c>
      <c r="E50" s="39">
        <v>15.11</v>
      </c>
      <c r="F50" s="34" t="s">
        <v>12</v>
      </c>
      <c r="G50" s="34" t="s">
        <v>13</v>
      </c>
      <c r="H50" s="34" t="s">
        <v>69</v>
      </c>
      <c r="I50" s="34" t="s">
        <v>15</v>
      </c>
      <c r="J50" s="34" t="s">
        <v>16</v>
      </c>
      <c r="K50" s="35"/>
      <c r="L50" s="34"/>
    </row>
    <row r="51" spans="1:12" ht="15.75" customHeight="1" x14ac:dyDescent="0.2">
      <c r="A51" s="34" t="s">
        <v>90</v>
      </c>
      <c r="B51" s="39">
        <v>302.89999999999998</v>
      </c>
      <c r="C51" s="39">
        <v>231.46</v>
      </c>
      <c r="D51" s="39">
        <v>1.5</v>
      </c>
      <c r="E51" s="39">
        <v>14.24</v>
      </c>
      <c r="F51" s="34" t="s">
        <v>12</v>
      </c>
      <c r="G51" s="34" t="s">
        <v>13</v>
      </c>
      <c r="H51" s="34" t="s">
        <v>69</v>
      </c>
      <c r="I51" s="34" t="s">
        <v>15</v>
      </c>
      <c r="J51" s="34" t="s">
        <v>16</v>
      </c>
      <c r="K51" s="35"/>
      <c r="L51" s="34"/>
    </row>
    <row r="52" spans="1:12" ht="15.75" customHeight="1" x14ac:dyDescent="0.2">
      <c r="A52" s="34" t="s">
        <v>91</v>
      </c>
      <c r="B52" s="39">
        <v>296.24</v>
      </c>
      <c r="C52" s="39">
        <v>151.53</v>
      </c>
      <c r="D52" s="39">
        <v>1.6</v>
      </c>
      <c r="E52" s="39">
        <v>23.21</v>
      </c>
      <c r="F52" s="34" t="s">
        <v>12</v>
      </c>
      <c r="G52" s="34" t="s">
        <v>13</v>
      </c>
      <c r="H52" s="34" t="s">
        <v>69</v>
      </c>
      <c r="I52" s="34" t="s">
        <v>15</v>
      </c>
      <c r="J52" s="34" t="s">
        <v>16</v>
      </c>
      <c r="K52" s="35"/>
      <c r="L52" s="34"/>
    </row>
    <row r="53" spans="1:12" ht="15.75" customHeight="1" x14ac:dyDescent="0.2">
      <c r="A53" s="34" t="s">
        <v>92</v>
      </c>
      <c r="B53" s="39">
        <v>501.3</v>
      </c>
      <c r="C53" s="39">
        <v>210.2</v>
      </c>
      <c r="D53" s="39">
        <v>2.4</v>
      </c>
      <c r="E53" s="39">
        <v>28.51</v>
      </c>
      <c r="F53" s="34" t="s">
        <v>12</v>
      </c>
      <c r="G53" s="34" t="s">
        <v>13</v>
      </c>
      <c r="H53" s="34" t="s">
        <v>69</v>
      </c>
      <c r="I53" s="34" t="s">
        <v>15</v>
      </c>
      <c r="J53" s="34" t="s">
        <v>16</v>
      </c>
      <c r="K53" s="35"/>
      <c r="L53" s="34"/>
    </row>
    <row r="54" spans="1:12" ht="15.75" customHeight="1" x14ac:dyDescent="0.2">
      <c r="A54" s="34" t="s">
        <v>93</v>
      </c>
      <c r="B54" s="39">
        <v>557.53</v>
      </c>
      <c r="C54" s="39">
        <v>365.5</v>
      </c>
      <c r="D54" s="39">
        <v>1.57</v>
      </c>
      <c r="E54" s="39">
        <v>28.1</v>
      </c>
      <c r="F54" s="34" t="s">
        <v>12</v>
      </c>
      <c r="G54" s="34" t="s">
        <v>13</v>
      </c>
      <c r="H54" s="34" t="s">
        <v>69</v>
      </c>
      <c r="I54" s="34" t="s">
        <v>15</v>
      </c>
      <c r="J54" s="34" t="s">
        <v>16</v>
      </c>
      <c r="K54" s="35"/>
      <c r="L54" s="34"/>
    </row>
    <row r="55" spans="1:12" ht="15.75" customHeight="1" x14ac:dyDescent="0.2">
      <c r="A55" s="34" t="s">
        <v>94</v>
      </c>
      <c r="B55" s="39">
        <v>487.1</v>
      </c>
      <c r="C55" s="39">
        <v>421.2</v>
      </c>
      <c r="D55" s="39">
        <v>1.2</v>
      </c>
      <c r="E55" s="39">
        <v>21.67</v>
      </c>
      <c r="F55" s="34" t="s">
        <v>12</v>
      </c>
      <c r="G55" s="34" t="s">
        <v>13</v>
      </c>
      <c r="H55" s="34" t="s">
        <v>69</v>
      </c>
      <c r="I55" s="34" t="s">
        <v>15</v>
      </c>
      <c r="J55" s="34" t="s">
        <v>16</v>
      </c>
      <c r="K55" s="35"/>
      <c r="L55" s="34"/>
    </row>
    <row r="56" spans="1:12" ht="15.75" customHeight="1" x14ac:dyDescent="0.2">
      <c r="A56" s="34" t="s">
        <v>95</v>
      </c>
      <c r="B56" s="39">
        <v>376.2</v>
      </c>
      <c r="C56" s="39">
        <v>210</v>
      </c>
      <c r="D56" s="39">
        <v>1.8</v>
      </c>
      <c r="E56" s="39">
        <v>54.22</v>
      </c>
      <c r="F56" s="34" t="s">
        <v>12</v>
      </c>
      <c r="G56" s="34" t="s">
        <v>13</v>
      </c>
      <c r="H56" s="34" t="s">
        <v>69</v>
      </c>
      <c r="I56" s="34" t="s">
        <v>15</v>
      </c>
      <c r="J56" s="34" t="s">
        <v>16</v>
      </c>
      <c r="K56" s="35"/>
      <c r="L56" s="34"/>
    </row>
    <row r="57" spans="1:12" ht="15.75" customHeight="1" x14ac:dyDescent="0.2">
      <c r="A57" s="34" t="s">
        <v>96</v>
      </c>
      <c r="B57" s="39">
        <v>1596.8</v>
      </c>
      <c r="C57" s="39">
        <v>795.1</v>
      </c>
      <c r="D57" s="39">
        <v>2.04</v>
      </c>
      <c r="E57" s="39">
        <v>19.149999999999999</v>
      </c>
      <c r="F57" s="34" t="s">
        <v>12</v>
      </c>
      <c r="G57" s="34" t="s">
        <v>13</v>
      </c>
      <c r="H57" s="34" t="s">
        <v>97</v>
      </c>
      <c r="I57" s="34" t="s">
        <v>15</v>
      </c>
      <c r="J57" s="34" t="s">
        <v>16</v>
      </c>
      <c r="K57" s="35"/>
      <c r="L57" s="34"/>
    </row>
    <row r="58" spans="1:12" ht="15.75" customHeight="1" x14ac:dyDescent="0.2">
      <c r="A58" s="34" t="s">
        <v>98</v>
      </c>
      <c r="B58" s="39">
        <v>1667.58</v>
      </c>
      <c r="C58" s="39">
        <v>326.39</v>
      </c>
      <c r="D58" s="39">
        <v>5</v>
      </c>
      <c r="E58" s="39">
        <v>47.51</v>
      </c>
      <c r="F58" s="34" t="s">
        <v>12</v>
      </c>
      <c r="G58" s="34" t="s">
        <v>13</v>
      </c>
      <c r="H58" s="34" t="s">
        <v>97</v>
      </c>
      <c r="I58" s="34" t="s">
        <v>15</v>
      </c>
      <c r="J58" s="34" t="s">
        <v>16</v>
      </c>
      <c r="K58" s="35"/>
      <c r="L58" s="34"/>
    </row>
    <row r="59" spans="1:12" ht="15.75" customHeight="1" x14ac:dyDescent="0.2">
      <c r="A59" s="34" t="s">
        <v>99</v>
      </c>
      <c r="B59" s="39">
        <v>491.83</v>
      </c>
      <c r="C59" s="39">
        <v>304</v>
      </c>
      <c r="D59" s="39">
        <v>1.65</v>
      </c>
      <c r="E59" s="39">
        <v>12.6</v>
      </c>
      <c r="F59" s="34" t="s">
        <v>12</v>
      </c>
      <c r="G59" s="34" t="s">
        <v>13</v>
      </c>
      <c r="H59" s="34" t="s">
        <v>97</v>
      </c>
      <c r="I59" s="34" t="s">
        <v>15</v>
      </c>
      <c r="J59" s="34" t="s">
        <v>16</v>
      </c>
      <c r="K59" s="35"/>
      <c r="L59" s="34"/>
    </row>
    <row r="60" spans="1:12" ht="15.75" customHeight="1" x14ac:dyDescent="0.2">
      <c r="A60" s="34" t="s">
        <v>100</v>
      </c>
      <c r="B60" s="39">
        <v>1008.22</v>
      </c>
      <c r="C60" s="39">
        <v>375.78</v>
      </c>
      <c r="D60" s="39">
        <v>2.7</v>
      </c>
      <c r="E60" s="39">
        <v>34.93</v>
      </c>
      <c r="F60" s="34" t="s">
        <v>12</v>
      </c>
      <c r="G60" s="34" t="s">
        <v>13</v>
      </c>
      <c r="H60" s="34" t="s">
        <v>97</v>
      </c>
      <c r="I60" s="34" t="s">
        <v>15</v>
      </c>
      <c r="J60" s="34" t="s">
        <v>16</v>
      </c>
      <c r="K60" s="35"/>
      <c r="L60" s="34"/>
    </row>
    <row r="61" spans="1:12" ht="15.75" customHeight="1" x14ac:dyDescent="0.2">
      <c r="A61" s="34" t="s">
        <v>101</v>
      </c>
      <c r="B61" s="39">
        <v>1214</v>
      </c>
      <c r="C61" s="39">
        <v>343.33</v>
      </c>
      <c r="D61" s="39">
        <v>3.58</v>
      </c>
      <c r="E61" s="39">
        <v>45.12</v>
      </c>
      <c r="F61" s="34" t="s">
        <v>12</v>
      </c>
      <c r="G61" s="34" t="s">
        <v>13</v>
      </c>
      <c r="H61" s="34" t="s">
        <v>97</v>
      </c>
      <c r="I61" s="34" t="s">
        <v>15</v>
      </c>
      <c r="J61" s="34" t="s">
        <v>16</v>
      </c>
      <c r="K61" s="35"/>
      <c r="L61" s="34"/>
    </row>
    <row r="62" spans="1:12" ht="15.75" customHeight="1" x14ac:dyDescent="0.2">
      <c r="A62" s="34" t="s">
        <v>102</v>
      </c>
      <c r="B62" s="39">
        <v>1332.54</v>
      </c>
      <c r="C62" s="39">
        <v>360.25</v>
      </c>
      <c r="D62" s="39">
        <v>3.74</v>
      </c>
      <c r="E62" s="39">
        <v>32.33</v>
      </c>
      <c r="F62" s="34" t="s">
        <v>12</v>
      </c>
      <c r="G62" s="34" t="s">
        <v>13</v>
      </c>
      <c r="H62" s="34" t="s">
        <v>97</v>
      </c>
      <c r="I62" s="34" t="s">
        <v>15</v>
      </c>
      <c r="J62" s="34" t="s">
        <v>16</v>
      </c>
      <c r="K62" s="35"/>
      <c r="L62" s="34"/>
    </row>
    <row r="63" spans="1:12" ht="15.75" customHeight="1" x14ac:dyDescent="0.2">
      <c r="A63" s="34" t="s">
        <v>103</v>
      </c>
      <c r="B63" s="39">
        <v>1656.84</v>
      </c>
      <c r="C63" s="39">
        <v>574.73</v>
      </c>
      <c r="D63" s="39">
        <v>3</v>
      </c>
      <c r="E63" s="39">
        <v>26.08</v>
      </c>
      <c r="F63" s="34" t="s">
        <v>12</v>
      </c>
      <c r="G63" s="34" t="s">
        <v>13</v>
      </c>
      <c r="H63" s="34" t="s">
        <v>97</v>
      </c>
      <c r="I63" s="34" t="s">
        <v>15</v>
      </c>
      <c r="J63" s="34" t="s">
        <v>16</v>
      </c>
      <c r="K63" s="35"/>
      <c r="L63" s="34"/>
    </row>
    <row r="64" spans="1:12" ht="15.75" customHeight="1" x14ac:dyDescent="0.2">
      <c r="A64" s="34" t="s">
        <v>104</v>
      </c>
      <c r="B64" s="39">
        <v>1676.24</v>
      </c>
      <c r="C64" s="39">
        <v>572.85</v>
      </c>
      <c r="D64" s="39">
        <v>2.8</v>
      </c>
      <c r="E64" s="39">
        <v>28.74</v>
      </c>
      <c r="F64" s="34" t="s">
        <v>12</v>
      </c>
      <c r="G64" s="34" t="s">
        <v>13</v>
      </c>
      <c r="H64" s="34" t="s">
        <v>97</v>
      </c>
      <c r="I64" s="34" t="s">
        <v>15</v>
      </c>
      <c r="J64" s="34" t="s">
        <v>16</v>
      </c>
      <c r="K64" s="35"/>
      <c r="L64" s="34"/>
    </row>
    <row r="65" spans="1:12" ht="15.75" customHeight="1" x14ac:dyDescent="0.2">
      <c r="A65" s="34" t="s">
        <v>105</v>
      </c>
      <c r="B65" s="39">
        <v>1686.94</v>
      </c>
      <c r="C65" s="39">
        <v>580.35</v>
      </c>
      <c r="D65" s="39">
        <v>2.8</v>
      </c>
      <c r="E65" s="39">
        <v>25.87</v>
      </c>
      <c r="F65" s="34" t="s">
        <v>12</v>
      </c>
      <c r="G65" s="34" t="s">
        <v>13</v>
      </c>
      <c r="H65" s="34" t="s">
        <v>97</v>
      </c>
      <c r="I65" s="34" t="s">
        <v>15</v>
      </c>
      <c r="J65" s="34" t="s">
        <v>16</v>
      </c>
      <c r="K65" s="35"/>
      <c r="L65" s="34"/>
    </row>
    <row r="66" spans="1:12" ht="15.75" customHeight="1" x14ac:dyDescent="0.2">
      <c r="A66" s="34" t="s">
        <v>106</v>
      </c>
      <c r="B66" s="39">
        <v>989</v>
      </c>
      <c r="C66" s="39">
        <v>217.2</v>
      </c>
      <c r="D66" s="39">
        <v>4.5999999999999996</v>
      </c>
      <c r="E66" s="39">
        <v>17.059999999999999</v>
      </c>
      <c r="F66" s="34" t="s">
        <v>12</v>
      </c>
      <c r="G66" s="34" t="s">
        <v>13</v>
      </c>
      <c r="H66" s="34" t="s">
        <v>97</v>
      </c>
      <c r="I66" s="34" t="s">
        <v>15</v>
      </c>
      <c r="J66" s="34" t="s">
        <v>16</v>
      </c>
      <c r="K66" s="35"/>
      <c r="L66" s="34"/>
    </row>
    <row r="67" spans="1:12" ht="15.75" customHeight="1" x14ac:dyDescent="0.2">
      <c r="A67" s="34" t="s">
        <v>107</v>
      </c>
      <c r="B67" s="39">
        <v>663.1</v>
      </c>
      <c r="C67" s="39">
        <v>378.1</v>
      </c>
      <c r="D67" s="39">
        <v>2.3199999999999998</v>
      </c>
      <c r="E67" s="39">
        <v>54.22</v>
      </c>
      <c r="F67" s="34" t="s">
        <v>12</v>
      </c>
      <c r="G67" s="34" t="s">
        <v>13</v>
      </c>
      <c r="H67" s="34" t="s">
        <v>97</v>
      </c>
      <c r="I67" s="34" t="s">
        <v>15</v>
      </c>
      <c r="J67" s="34" t="s">
        <v>16</v>
      </c>
      <c r="K67" s="35"/>
      <c r="L67" s="34"/>
    </row>
    <row r="68" spans="1:12" ht="15.75" customHeight="1" x14ac:dyDescent="0.2">
      <c r="A68" s="34" t="s">
        <v>108</v>
      </c>
      <c r="B68" s="39">
        <v>1021.62</v>
      </c>
      <c r="C68" s="39">
        <v>222.34</v>
      </c>
      <c r="D68" s="39">
        <v>4.6100000000000003</v>
      </c>
      <c r="E68" s="39">
        <v>5.63</v>
      </c>
      <c r="F68" s="34" t="s">
        <v>12</v>
      </c>
      <c r="G68" s="34" t="s">
        <v>13</v>
      </c>
      <c r="H68" s="34" t="s">
        <v>97</v>
      </c>
      <c r="I68" s="34" t="s">
        <v>15</v>
      </c>
      <c r="J68" s="34" t="s">
        <v>16</v>
      </c>
      <c r="K68" s="35"/>
      <c r="L68" s="34"/>
    </row>
    <row r="69" spans="1:12" ht="15.75" customHeight="1" x14ac:dyDescent="0.2">
      <c r="A69" s="34" t="s">
        <v>109</v>
      </c>
      <c r="B69" s="39">
        <v>963.29</v>
      </c>
      <c r="C69" s="39">
        <v>327.74</v>
      </c>
      <c r="D69" s="39">
        <v>3.03</v>
      </c>
      <c r="E69" s="39">
        <v>44.24</v>
      </c>
      <c r="F69" s="34" t="s">
        <v>12</v>
      </c>
      <c r="G69" s="34" t="s">
        <v>13</v>
      </c>
      <c r="H69" s="34" t="s">
        <v>97</v>
      </c>
      <c r="I69" s="34" t="s">
        <v>15</v>
      </c>
      <c r="J69" s="34" t="s">
        <v>16</v>
      </c>
      <c r="K69" s="35"/>
      <c r="L69" s="34"/>
    </row>
    <row r="70" spans="1:12" ht="15.75" customHeight="1" x14ac:dyDescent="0.2">
      <c r="A70" s="34" t="s">
        <v>110</v>
      </c>
      <c r="B70" s="39">
        <v>300.76</v>
      </c>
      <c r="C70" s="39">
        <v>141.97999999999999</v>
      </c>
      <c r="D70" s="39">
        <v>2.6</v>
      </c>
      <c r="E70" s="39">
        <v>23.63</v>
      </c>
      <c r="F70" s="34" t="s">
        <v>12</v>
      </c>
      <c r="G70" s="34" t="s">
        <v>13</v>
      </c>
      <c r="H70" s="34" t="s">
        <v>97</v>
      </c>
      <c r="I70" s="34" t="s">
        <v>15</v>
      </c>
      <c r="J70" s="34" t="s">
        <v>16</v>
      </c>
      <c r="K70" s="35"/>
      <c r="L70" s="34"/>
    </row>
    <row r="71" spans="1:12" ht="15.75" customHeight="1" x14ac:dyDescent="0.2">
      <c r="A71" s="34" t="s">
        <v>111</v>
      </c>
      <c r="B71" s="39">
        <v>407.2</v>
      </c>
      <c r="C71" s="39">
        <v>274.5</v>
      </c>
      <c r="D71" s="39">
        <v>2.71</v>
      </c>
      <c r="E71" s="39">
        <v>60.48</v>
      </c>
      <c r="F71" s="34" t="s">
        <v>12</v>
      </c>
      <c r="G71" s="34" t="s">
        <v>13</v>
      </c>
      <c r="H71" s="34" t="s">
        <v>97</v>
      </c>
      <c r="I71" s="34" t="s">
        <v>15</v>
      </c>
      <c r="J71" s="34" t="s">
        <v>16</v>
      </c>
      <c r="K71" s="35"/>
      <c r="L71" s="34"/>
    </row>
    <row r="72" spans="1:12" ht="15.75" customHeight="1" x14ac:dyDescent="0.2">
      <c r="A72" s="34" t="s">
        <v>112</v>
      </c>
      <c r="B72" s="39">
        <v>562.28</v>
      </c>
      <c r="C72" s="39">
        <v>207.49</v>
      </c>
      <c r="D72" s="39">
        <v>2.71</v>
      </c>
      <c r="E72" s="39">
        <v>37.56</v>
      </c>
      <c r="F72" s="34" t="s">
        <v>12</v>
      </c>
      <c r="G72" s="34" t="s">
        <v>13</v>
      </c>
      <c r="H72" s="34" t="s">
        <v>97</v>
      </c>
      <c r="I72" s="34" t="s">
        <v>15</v>
      </c>
      <c r="J72" s="34" t="s">
        <v>16</v>
      </c>
      <c r="K72" s="35"/>
      <c r="L72" s="34"/>
    </row>
    <row r="73" spans="1:12" ht="15.75" customHeight="1" x14ac:dyDescent="0.2">
      <c r="A73" s="34" t="s">
        <v>113</v>
      </c>
      <c r="B73" s="39">
        <v>1011.57</v>
      </c>
      <c r="C73" s="39">
        <v>169</v>
      </c>
      <c r="D73" s="39">
        <v>5.99</v>
      </c>
      <c r="E73" s="39">
        <v>15.79</v>
      </c>
      <c r="F73" s="34" t="s">
        <v>12</v>
      </c>
      <c r="G73" s="34" t="s">
        <v>13</v>
      </c>
      <c r="H73" s="34" t="s">
        <v>97</v>
      </c>
      <c r="I73" s="34" t="s">
        <v>15</v>
      </c>
      <c r="J73" s="34" t="s">
        <v>16</v>
      </c>
      <c r="K73" s="35"/>
      <c r="L73" s="35"/>
    </row>
    <row r="74" spans="1:12" ht="15.75" customHeight="1" x14ac:dyDescent="0.2">
      <c r="A74" s="34" t="s">
        <v>114</v>
      </c>
      <c r="B74" s="39">
        <v>1185.5999999999999</v>
      </c>
      <c r="C74" s="39">
        <v>313.89999999999998</v>
      </c>
      <c r="D74" s="39">
        <v>3.93</v>
      </c>
      <c r="E74" s="39">
        <v>23.67</v>
      </c>
      <c r="F74" s="34" t="s">
        <v>12</v>
      </c>
      <c r="G74" s="34" t="s">
        <v>13</v>
      </c>
      <c r="H74" s="34" t="s">
        <v>97</v>
      </c>
      <c r="I74" s="34" t="s">
        <v>15</v>
      </c>
      <c r="J74" s="34" t="s">
        <v>16</v>
      </c>
      <c r="K74" s="35"/>
      <c r="L74" s="35"/>
    </row>
    <row r="75" spans="1:12" ht="15.75" customHeight="1" x14ac:dyDescent="0.2">
      <c r="A75" s="34" t="s">
        <v>115</v>
      </c>
      <c r="B75" s="39">
        <v>1705.19</v>
      </c>
      <c r="C75" s="39">
        <v>677.58</v>
      </c>
      <c r="D75" s="39">
        <v>2.2999999999999998</v>
      </c>
      <c r="E75" s="39">
        <v>38.049999999999997</v>
      </c>
      <c r="F75" s="34" t="s">
        <v>12</v>
      </c>
      <c r="G75" s="34" t="s">
        <v>13</v>
      </c>
      <c r="H75" s="34" t="s">
        <v>97</v>
      </c>
      <c r="I75" s="34" t="s">
        <v>15</v>
      </c>
      <c r="J75" s="34" t="s">
        <v>16</v>
      </c>
      <c r="K75" s="35"/>
      <c r="L75" s="35"/>
    </row>
    <row r="76" spans="1:12" ht="15.75" customHeight="1" x14ac:dyDescent="0.2">
      <c r="A76" s="34" t="s">
        <v>116</v>
      </c>
      <c r="B76" s="39">
        <v>1213.3</v>
      </c>
      <c r="C76" s="39">
        <v>252.2</v>
      </c>
      <c r="D76" s="39">
        <v>4.8</v>
      </c>
      <c r="E76" s="39">
        <v>22.18</v>
      </c>
      <c r="F76" s="34" t="s">
        <v>12</v>
      </c>
      <c r="G76" s="34" t="s">
        <v>13</v>
      </c>
      <c r="H76" s="34" t="s">
        <v>97</v>
      </c>
      <c r="I76" s="34" t="s">
        <v>15</v>
      </c>
      <c r="J76" s="34" t="s">
        <v>16</v>
      </c>
      <c r="K76" s="35"/>
      <c r="L76" s="35"/>
    </row>
    <row r="77" spans="1:12" ht="15.75" customHeight="1" x14ac:dyDescent="0.2">
      <c r="A77" s="34" t="s">
        <v>117</v>
      </c>
      <c r="B77" s="39">
        <v>1710.56</v>
      </c>
      <c r="C77" s="39">
        <v>523.36</v>
      </c>
      <c r="D77" s="39">
        <v>3.2</v>
      </c>
      <c r="E77" s="39">
        <v>9.2899999999999991</v>
      </c>
      <c r="F77" s="34" t="s">
        <v>12</v>
      </c>
      <c r="G77" s="34" t="s">
        <v>13</v>
      </c>
      <c r="H77" s="34" t="s">
        <v>97</v>
      </c>
      <c r="I77" s="34" t="s">
        <v>15</v>
      </c>
      <c r="J77" s="34" t="s">
        <v>16</v>
      </c>
      <c r="K77" s="35"/>
      <c r="L77" s="35"/>
    </row>
    <row r="78" spans="1:12" ht="15.75" customHeight="1" x14ac:dyDescent="0.2">
      <c r="A78" s="34" t="s">
        <v>118</v>
      </c>
      <c r="B78" s="39">
        <v>514.5</v>
      </c>
      <c r="C78" s="39">
        <v>275.5</v>
      </c>
      <c r="D78" s="39">
        <v>1.9</v>
      </c>
      <c r="E78" s="39">
        <v>35.21</v>
      </c>
      <c r="F78" s="34" t="s">
        <v>12</v>
      </c>
      <c r="G78" s="34" t="s">
        <v>13</v>
      </c>
      <c r="H78" s="34" t="s">
        <v>97</v>
      </c>
      <c r="I78" s="34" t="s">
        <v>15</v>
      </c>
      <c r="J78" s="34" t="s">
        <v>16</v>
      </c>
      <c r="K78" s="35"/>
      <c r="L78" s="35"/>
    </row>
    <row r="79" spans="1:12" ht="15.75" customHeight="1" x14ac:dyDescent="0.2">
      <c r="A79" s="34" t="s">
        <v>119</v>
      </c>
      <c r="B79" s="39">
        <v>1494.34</v>
      </c>
      <c r="C79" s="39">
        <v>284.10000000000002</v>
      </c>
      <c r="D79" s="39">
        <v>5.38</v>
      </c>
      <c r="E79" s="39">
        <v>18.59</v>
      </c>
      <c r="F79" s="34" t="s">
        <v>12</v>
      </c>
      <c r="G79" s="34" t="s">
        <v>13</v>
      </c>
      <c r="H79" s="34" t="s">
        <v>97</v>
      </c>
      <c r="I79" s="34" t="s">
        <v>15</v>
      </c>
      <c r="J79" s="34" t="s">
        <v>16</v>
      </c>
      <c r="K79" s="35"/>
      <c r="L79" s="35"/>
    </row>
    <row r="80" spans="1:12" ht="15.75" customHeight="1" x14ac:dyDescent="0.2">
      <c r="A80" s="34" t="s">
        <v>120</v>
      </c>
      <c r="B80" s="39">
        <v>1672.86</v>
      </c>
      <c r="C80" s="39">
        <v>571.76</v>
      </c>
      <c r="D80" s="39">
        <v>2.9</v>
      </c>
      <c r="E80" s="39">
        <v>32.82</v>
      </c>
      <c r="F80" s="34" t="s">
        <v>12</v>
      </c>
      <c r="G80" s="34" t="s">
        <v>13</v>
      </c>
      <c r="H80" s="34" t="s">
        <v>97</v>
      </c>
      <c r="I80" s="34" t="s">
        <v>15</v>
      </c>
      <c r="J80" s="34" t="s">
        <v>16</v>
      </c>
      <c r="K80" s="35"/>
      <c r="L80" s="35"/>
    </row>
    <row r="81" spans="1:12" ht="15.75" customHeight="1" x14ac:dyDescent="0.2">
      <c r="A81" s="34" t="s">
        <v>121</v>
      </c>
      <c r="B81" s="39">
        <v>456.1</v>
      </c>
      <c r="C81" s="39">
        <v>283</v>
      </c>
      <c r="D81" s="39">
        <v>1.7</v>
      </c>
      <c r="E81" s="39">
        <v>37.36</v>
      </c>
      <c r="F81" s="34" t="s">
        <v>12</v>
      </c>
      <c r="G81" s="34" t="s">
        <v>13</v>
      </c>
      <c r="H81" s="34" t="s">
        <v>97</v>
      </c>
      <c r="I81" s="34" t="s">
        <v>15</v>
      </c>
      <c r="J81" s="34" t="s">
        <v>16</v>
      </c>
      <c r="K81" s="35"/>
      <c r="L81" s="35"/>
    </row>
    <row r="82" spans="1:12" ht="15.75" customHeight="1" x14ac:dyDescent="0.2">
      <c r="A82" s="34" t="s">
        <v>122</v>
      </c>
      <c r="B82" s="39">
        <v>1688.71</v>
      </c>
      <c r="C82" s="39">
        <v>676.35</v>
      </c>
      <c r="D82" s="39">
        <v>2.4</v>
      </c>
      <c r="E82" s="39">
        <v>24.81</v>
      </c>
      <c r="F82" s="34" t="s">
        <v>12</v>
      </c>
      <c r="G82" s="34" t="s">
        <v>13</v>
      </c>
      <c r="H82" s="34" t="s">
        <v>97</v>
      </c>
      <c r="I82" s="34" t="s">
        <v>15</v>
      </c>
      <c r="J82" s="34" t="s">
        <v>16</v>
      </c>
      <c r="K82" s="35"/>
      <c r="L82" s="35"/>
    </row>
    <row r="83" spans="1:12" ht="15.75" customHeight="1" x14ac:dyDescent="0.2">
      <c r="A83" s="34" t="s">
        <v>123</v>
      </c>
      <c r="B83" s="39">
        <v>1669.6</v>
      </c>
      <c r="C83" s="39">
        <v>572.70000000000005</v>
      </c>
      <c r="D83" s="39">
        <v>2.92</v>
      </c>
      <c r="E83" s="39">
        <v>27.5</v>
      </c>
      <c r="F83" s="34" t="s">
        <v>12</v>
      </c>
      <c r="G83" s="34" t="s">
        <v>13</v>
      </c>
      <c r="H83" s="34" t="s">
        <v>97</v>
      </c>
      <c r="I83" s="34" t="s">
        <v>15</v>
      </c>
      <c r="J83" s="34" t="s">
        <v>16</v>
      </c>
      <c r="K83" s="35"/>
      <c r="L83" s="35"/>
    </row>
    <row r="84" spans="1:12" ht="15.75" customHeight="1" x14ac:dyDescent="0.2">
      <c r="A84" s="34" t="s">
        <v>124</v>
      </c>
      <c r="B84" s="39">
        <v>1253.2</v>
      </c>
      <c r="C84" s="39">
        <v>248.9</v>
      </c>
      <c r="D84" s="39">
        <v>5.0999999999999996</v>
      </c>
      <c r="E84" s="39">
        <v>20.2</v>
      </c>
      <c r="F84" s="34" t="s">
        <v>12</v>
      </c>
      <c r="G84" s="34" t="s">
        <v>13</v>
      </c>
      <c r="H84" s="34" t="s">
        <v>125</v>
      </c>
      <c r="I84" s="34" t="s">
        <v>15</v>
      </c>
      <c r="J84" s="34" t="s">
        <v>16</v>
      </c>
      <c r="K84" s="35"/>
      <c r="L84" s="35"/>
    </row>
    <row r="85" spans="1:12" ht="15.75" customHeight="1" x14ac:dyDescent="0.2">
      <c r="A85" s="34" t="s">
        <v>126</v>
      </c>
      <c r="B85" s="39">
        <v>1688.4</v>
      </c>
      <c r="C85" s="39">
        <v>262.8</v>
      </c>
      <c r="D85" s="39">
        <v>6.45</v>
      </c>
      <c r="E85" s="39">
        <v>9.1300000000000008</v>
      </c>
      <c r="F85" s="34" t="s">
        <v>12</v>
      </c>
      <c r="G85" s="34" t="s">
        <v>13</v>
      </c>
      <c r="H85" s="34" t="s">
        <v>125</v>
      </c>
      <c r="I85" s="34" t="s">
        <v>15</v>
      </c>
      <c r="J85" s="34" t="s">
        <v>16</v>
      </c>
      <c r="K85" s="35"/>
      <c r="L85" s="35"/>
    </row>
    <row r="86" spans="1:12" ht="15.75" customHeight="1" x14ac:dyDescent="0.2">
      <c r="A86" s="34" t="s">
        <v>127</v>
      </c>
      <c r="B86" s="39">
        <v>940.84</v>
      </c>
      <c r="C86" s="39">
        <v>215.53</v>
      </c>
      <c r="D86" s="39">
        <v>4.82</v>
      </c>
      <c r="E86" s="39">
        <v>23.79</v>
      </c>
      <c r="F86" s="34" t="s">
        <v>12</v>
      </c>
      <c r="G86" s="34" t="s">
        <v>13</v>
      </c>
      <c r="H86" s="34" t="s">
        <v>125</v>
      </c>
      <c r="I86" s="34" t="s">
        <v>15</v>
      </c>
      <c r="J86" s="34" t="s">
        <v>16</v>
      </c>
      <c r="K86" s="35"/>
      <c r="L86" s="35"/>
    </row>
    <row r="87" spans="1:12" ht="15.75" customHeight="1" x14ac:dyDescent="0.2">
      <c r="A87" s="34" t="s">
        <v>128</v>
      </c>
      <c r="B87" s="39">
        <v>628.41999999999996</v>
      </c>
      <c r="C87" s="39">
        <v>134.11000000000001</v>
      </c>
      <c r="D87" s="39">
        <v>4.6900000000000004</v>
      </c>
      <c r="E87" s="39">
        <v>12.75</v>
      </c>
      <c r="F87" s="34" t="s">
        <v>12</v>
      </c>
      <c r="G87" s="34" t="s">
        <v>13</v>
      </c>
      <c r="H87" s="34" t="s">
        <v>125</v>
      </c>
      <c r="I87" s="34" t="s">
        <v>15</v>
      </c>
      <c r="J87" s="34" t="s">
        <v>16</v>
      </c>
      <c r="K87" s="35"/>
      <c r="L87" s="35"/>
    </row>
    <row r="88" spans="1:12" ht="15.75" customHeight="1" x14ac:dyDescent="0.2">
      <c r="A88" s="34" t="s">
        <v>129</v>
      </c>
      <c r="B88" s="39">
        <v>1222.3</v>
      </c>
      <c r="C88" s="39">
        <v>265.3</v>
      </c>
      <c r="D88" s="39">
        <v>4.5</v>
      </c>
      <c r="E88" s="39">
        <v>13.52</v>
      </c>
      <c r="F88" s="34" t="s">
        <v>12</v>
      </c>
      <c r="G88" s="34" t="s">
        <v>13</v>
      </c>
      <c r="H88" s="34" t="s">
        <v>125</v>
      </c>
      <c r="I88" s="34" t="s">
        <v>15</v>
      </c>
      <c r="J88" s="34" t="s">
        <v>16</v>
      </c>
      <c r="K88" s="35"/>
      <c r="L88" s="35"/>
    </row>
    <row r="89" spans="1:12" ht="15.75" customHeight="1" x14ac:dyDescent="0.2">
      <c r="A89" s="34" t="s">
        <v>130</v>
      </c>
      <c r="B89" s="39">
        <v>1222.3</v>
      </c>
      <c r="C89" s="39">
        <v>266.3</v>
      </c>
      <c r="D89" s="39">
        <v>4.5999999999999996</v>
      </c>
      <c r="E89" s="39">
        <v>20.079999999999998</v>
      </c>
      <c r="F89" s="34" t="s">
        <v>12</v>
      </c>
      <c r="G89" s="34" t="s">
        <v>13</v>
      </c>
      <c r="H89" s="34" t="s">
        <v>125</v>
      </c>
      <c r="I89" s="34" t="s">
        <v>15</v>
      </c>
      <c r="J89" s="34" t="s">
        <v>16</v>
      </c>
      <c r="K89" s="35"/>
      <c r="L89" s="35"/>
    </row>
    <row r="90" spans="1:12" ht="15.75" customHeight="1" x14ac:dyDescent="0.2">
      <c r="A90" s="34" t="s">
        <v>131</v>
      </c>
      <c r="B90" s="39">
        <v>1174.22</v>
      </c>
      <c r="C90" s="39">
        <v>215.26</v>
      </c>
      <c r="D90" s="39">
        <v>5.88</v>
      </c>
      <c r="E90" s="39">
        <v>26.83</v>
      </c>
      <c r="F90" s="34" t="s">
        <v>12</v>
      </c>
      <c r="G90" s="34" t="s">
        <v>13</v>
      </c>
      <c r="H90" s="34" t="s">
        <v>125</v>
      </c>
      <c r="I90" s="34" t="s">
        <v>15</v>
      </c>
      <c r="J90" s="34" t="s">
        <v>16</v>
      </c>
      <c r="K90" s="35"/>
      <c r="L90" s="35"/>
    </row>
    <row r="91" spans="1:12" ht="15.75" customHeight="1" x14ac:dyDescent="0.2">
      <c r="A91" s="34" t="s">
        <v>132</v>
      </c>
      <c r="B91" s="39">
        <v>1063</v>
      </c>
      <c r="C91" s="39">
        <v>234.05</v>
      </c>
      <c r="D91" s="39">
        <v>4.7300000000000004</v>
      </c>
      <c r="E91" s="39">
        <v>16.079999999999998</v>
      </c>
      <c r="F91" s="34" t="s">
        <v>12</v>
      </c>
      <c r="G91" s="34" t="s">
        <v>13</v>
      </c>
      <c r="H91" s="34" t="s">
        <v>125</v>
      </c>
      <c r="I91" s="34" t="s">
        <v>15</v>
      </c>
      <c r="J91" s="34" t="s">
        <v>16</v>
      </c>
      <c r="K91" s="35"/>
      <c r="L91" s="35"/>
    </row>
    <row r="92" spans="1:12" ht="15.75" customHeight="1" x14ac:dyDescent="0.2">
      <c r="A92" s="34" t="s">
        <v>133</v>
      </c>
      <c r="B92" s="39">
        <v>1324.62</v>
      </c>
      <c r="C92" s="39">
        <v>218.88</v>
      </c>
      <c r="D92" s="39">
        <v>6.01</v>
      </c>
      <c r="E92" s="39">
        <v>12</v>
      </c>
      <c r="F92" s="34" t="s">
        <v>12</v>
      </c>
      <c r="G92" s="34" t="s">
        <v>13</v>
      </c>
      <c r="H92" s="34" t="s">
        <v>125</v>
      </c>
      <c r="I92" s="34" t="s">
        <v>15</v>
      </c>
      <c r="J92" s="34" t="s">
        <v>16</v>
      </c>
      <c r="K92" s="35"/>
      <c r="L92" s="35"/>
    </row>
    <row r="93" spans="1:12" ht="15.75" customHeight="1" x14ac:dyDescent="0.2">
      <c r="A93" s="34" t="s">
        <v>134</v>
      </c>
      <c r="B93" s="39">
        <v>1072.75</v>
      </c>
      <c r="C93" s="39">
        <v>202.8</v>
      </c>
      <c r="D93" s="39">
        <v>5.0599999999999996</v>
      </c>
      <c r="E93" s="39">
        <v>18.440000000000001</v>
      </c>
      <c r="F93" s="34" t="s">
        <v>12</v>
      </c>
      <c r="G93" s="34" t="s">
        <v>13</v>
      </c>
      <c r="H93" s="34" t="s">
        <v>125</v>
      </c>
      <c r="I93" s="34" t="s">
        <v>15</v>
      </c>
      <c r="J93" s="34" t="s">
        <v>16</v>
      </c>
      <c r="K93" s="35"/>
      <c r="L93" s="35"/>
    </row>
    <row r="94" spans="1:12" ht="15.75" customHeight="1" x14ac:dyDescent="0.2">
      <c r="A94" s="34" t="s">
        <v>135</v>
      </c>
      <c r="B94" s="39">
        <v>662.14</v>
      </c>
      <c r="C94" s="39">
        <v>100.89</v>
      </c>
      <c r="D94" s="39">
        <v>6.79</v>
      </c>
      <c r="E94" s="39">
        <v>18.2</v>
      </c>
      <c r="F94" s="34" t="s">
        <v>12</v>
      </c>
      <c r="G94" s="34" t="s">
        <v>13</v>
      </c>
      <c r="H94" s="34" t="s">
        <v>125</v>
      </c>
      <c r="I94" s="34" t="s">
        <v>15</v>
      </c>
      <c r="J94" s="34" t="s">
        <v>16</v>
      </c>
      <c r="K94" s="35"/>
      <c r="L94" s="35"/>
    </row>
    <row r="95" spans="1:12" ht="15.75" customHeight="1" x14ac:dyDescent="0.2">
      <c r="A95" s="34" t="s">
        <v>136</v>
      </c>
      <c r="B95" s="39">
        <v>1127.02</v>
      </c>
      <c r="C95" s="39">
        <v>268.64</v>
      </c>
      <c r="D95" s="39">
        <v>4.2</v>
      </c>
      <c r="E95" s="39">
        <v>39.369999999999997</v>
      </c>
      <c r="F95" s="34" t="s">
        <v>12</v>
      </c>
      <c r="G95" s="34" t="s">
        <v>13</v>
      </c>
      <c r="H95" s="34" t="s">
        <v>125</v>
      </c>
      <c r="I95" s="34" t="s">
        <v>15</v>
      </c>
      <c r="J95" s="34" t="s">
        <v>16</v>
      </c>
      <c r="K95" s="35"/>
      <c r="L95" s="35"/>
    </row>
    <row r="96" spans="1:12" ht="15.75" customHeight="1" x14ac:dyDescent="0.2">
      <c r="A96" s="34" t="s">
        <v>137</v>
      </c>
      <c r="B96" s="39">
        <v>1088.08</v>
      </c>
      <c r="C96" s="39">
        <v>146.56</v>
      </c>
      <c r="D96" s="39">
        <v>7.73</v>
      </c>
      <c r="E96" s="39">
        <v>30.11</v>
      </c>
      <c r="F96" s="34" t="s">
        <v>12</v>
      </c>
      <c r="G96" s="34" t="s">
        <v>13</v>
      </c>
      <c r="H96" s="34" t="s">
        <v>125</v>
      </c>
      <c r="I96" s="34" t="s">
        <v>15</v>
      </c>
      <c r="J96" s="34" t="s">
        <v>16</v>
      </c>
      <c r="K96" s="35"/>
      <c r="L96" s="35"/>
    </row>
    <row r="97" spans="1:12" ht="15.75" customHeight="1" x14ac:dyDescent="0.2">
      <c r="A97" s="34" t="s">
        <v>138</v>
      </c>
      <c r="B97" s="39">
        <v>842.76</v>
      </c>
      <c r="C97" s="39">
        <v>200.6</v>
      </c>
      <c r="D97" s="39">
        <v>4.3099999999999996</v>
      </c>
      <c r="E97" s="39">
        <v>19.239999999999998</v>
      </c>
      <c r="F97" s="34" t="s">
        <v>12</v>
      </c>
      <c r="G97" s="34" t="s">
        <v>13</v>
      </c>
      <c r="H97" s="34" t="s">
        <v>125</v>
      </c>
      <c r="I97" s="34" t="s">
        <v>15</v>
      </c>
      <c r="J97" s="34" t="s">
        <v>16</v>
      </c>
      <c r="K97" s="35"/>
      <c r="L97" s="35"/>
    </row>
    <row r="98" spans="1:12" ht="15.75" customHeight="1" x14ac:dyDescent="0.2">
      <c r="A98" s="34" t="s">
        <v>139</v>
      </c>
      <c r="B98" s="39">
        <v>1242.6300000000001</v>
      </c>
      <c r="C98" s="39">
        <v>317.83</v>
      </c>
      <c r="D98" s="39">
        <v>3.91</v>
      </c>
      <c r="E98" s="39">
        <v>13.89</v>
      </c>
      <c r="F98" s="34" t="s">
        <v>140</v>
      </c>
      <c r="G98" s="34" t="s">
        <v>13</v>
      </c>
      <c r="H98" s="34" t="s">
        <v>125</v>
      </c>
      <c r="I98" s="34" t="s">
        <v>15</v>
      </c>
      <c r="J98" s="34" t="s">
        <v>16</v>
      </c>
      <c r="K98" s="35"/>
      <c r="L98" s="35"/>
    </row>
    <row r="99" spans="1:12" ht="15.75" customHeight="1" x14ac:dyDescent="0.2">
      <c r="A99" s="34" t="s">
        <v>141</v>
      </c>
      <c r="B99" s="39">
        <v>1098.24</v>
      </c>
      <c r="C99" s="39">
        <v>199.03</v>
      </c>
      <c r="D99" s="39">
        <v>5.73</v>
      </c>
      <c r="E99" s="39">
        <v>23.01</v>
      </c>
      <c r="F99" s="34" t="s">
        <v>12</v>
      </c>
      <c r="G99" s="34" t="s">
        <v>13</v>
      </c>
      <c r="H99" s="34" t="s">
        <v>125</v>
      </c>
      <c r="I99" s="34" t="s">
        <v>15</v>
      </c>
      <c r="J99" s="34" t="s">
        <v>16</v>
      </c>
      <c r="K99" s="35"/>
      <c r="L99" s="35"/>
    </row>
    <row r="100" spans="1:12" ht="15.75" customHeight="1" x14ac:dyDescent="0.2">
      <c r="A100" s="34" t="s">
        <v>142</v>
      </c>
      <c r="B100" s="39">
        <v>1102.2</v>
      </c>
      <c r="C100" s="39">
        <v>220.2</v>
      </c>
      <c r="D100" s="39">
        <v>5</v>
      </c>
      <c r="E100" s="39">
        <v>22.31</v>
      </c>
      <c r="F100" s="34" t="s">
        <v>12</v>
      </c>
      <c r="G100" s="34" t="s">
        <v>13</v>
      </c>
      <c r="H100" s="34" t="s">
        <v>125</v>
      </c>
      <c r="I100" s="34" t="s">
        <v>15</v>
      </c>
      <c r="J100" s="34" t="s">
        <v>16</v>
      </c>
      <c r="K100" s="35"/>
      <c r="L100" s="35"/>
    </row>
    <row r="101" spans="1:12" ht="15.75" customHeight="1" x14ac:dyDescent="0.2">
      <c r="A101" s="34" t="s">
        <v>143</v>
      </c>
      <c r="B101" s="39">
        <v>1313.47</v>
      </c>
      <c r="C101" s="39">
        <v>211.75</v>
      </c>
      <c r="D101" s="39">
        <v>6</v>
      </c>
      <c r="E101" s="39">
        <v>10.63</v>
      </c>
      <c r="F101" s="34" t="s">
        <v>12</v>
      </c>
      <c r="G101" s="34" t="s">
        <v>13</v>
      </c>
      <c r="H101" s="34" t="s">
        <v>125</v>
      </c>
      <c r="I101" s="34" t="s">
        <v>15</v>
      </c>
      <c r="J101" s="34" t="s">
        <v>16</v>
      </c>
      <c r="K101" s="35"/>
      <c r="L101" s="35"/>
    </row>
    <row r="102" spans="1:12" ht="15.75" customHeight="1" x14ac:dyDescent="0.2">
      <c r="A102" s="34" t="s">
        <v>144</v>
      </c>
      <c r="B102" s="39">
        <v>1101.3699999999999</v>
      </c>
      <c r="C102" s="39">
        <v>192.58</v>
      </c>
      <c r="D102" s="39">
        <v>5.72</v>
      </c>
      <c r="E102" s="39">
        <v>21.77</v>
      </c>
      <c r="F102" s="34" t="s">
        <v>12</v>
      </c>
      <c r="G102" s="34" t="s">
        <v>13</v>
      </c>
      <c r="H102" s="34" t="s">
        <v>125</v>
      </c>
      <c r="I102" s="34" t="s">
        <v>15</v>
      </c>
      <c r="J102" s="34" t="s">
        <v>16</v>
      </c>
      <c r="K102" s="35"/>
      <c r="L102" s="35"/>
    </row>
    <row r="103" spans="1:12" ht="15.75" customHeight="1" x14ac:dyDescent="0.2">
      <c r="A103" s="34" t="s">
        <v>145</v>
      </c>
      <c r="B103" s="39">
        <v>902.31</v>
      </c>
      <c r="C103" s="39">
        <v>126.52</v>
      </c>
      <c r="D103" s="39">
        <v>7.24</v>
      </c>
      <c r="E103" s="39">
        <v>25.85</v>
      </c>
      <c r="F103" s="34" t="s">
        <v>12</v>
      </c>
      <c r="G103" s="34" t="s">
        <v>13</v>
      </c>
      <c r="H103" s="34" t="s">
        <v>125</v>
      </c>
      <c r="I103" s="34" t="s">
        <v>15</v>
      </c>
      <c r="J103" s="34" t="s">
        <v>16</v>
      </c>
      <c r="K103" s="35"/>
      <c r="L103" s="35"/>
    </row>
    <row r="104" spans="1:12" ht="15.75" customHeight="1" x14ac:dyDescent="0.2">
      <c r="A104" s="34" t="s">
        <v>146</v>
      </c>
      <c r="B104" s="39">
        <v>1239.51</v>
      </c>
      <c r="C104" s="39">
        <v>270.23</v>
      </c>
      <c r="D104" s="39">
        <v>4.6100000000000003</v>
      </c>
      <c r="E104" s="39">
        <v>11.52</v>
      </c>
      <c r="F104" s="34" t="s">
        <v>12</v>
      </c>
      <c r="G104" s="34" t="s">
        <v>13</v>
      </c>
      <c r="H104" s="34" t="s">
        <v>125</v>
      </c>
      <c r="I104" s="34" t="s">
        <v>15</v>
      </c>
      <c r="J104" s="34" t="s">
        <v>16</v>
      </c>
      <c r="K104" s="35"/>
      <c r="L104" s="35"/>
    </row>
    <row r="105" spans="1:12" ht="15.75" customHeight="1" x14ac:dyDescent="0.2">
      <c r="A105" s="34" t="s">
        <v>147</v>
      </c>
      <c r="B105" s="39">
        <v>998.2</v>
      </c>
      <c r="C105" s="39">
        <v>209.32</v>
      </c>
      <c r="D105" s="39">
        <v>4.8</v>
      </c>
      <c r="E105" s="39">
        <v>23.47</v>
      </c>
      <c r="F105" s="34" t="s">
        <v>12</v>
      </c>
      <c r="G105" s="34" t="s">
        <v>13</v>
      </c>
      <c r="H105" s="34" t="s">
        <v>125</v>
      </c>
      <c r="I105" s="34" t="s">
        <v>15</v>
      </c>
      <c r="J105" s="34" t="s">
        <v>16</v>
      </c>
      <c r="K105" s="35"/>
      <c r="L105" s="35"/>
    </row>
    <row r="106" spans="1:12" ht="15.75" customHeight="1" x14ac:dyDescent="0.2">
      <c r="A106" s="34" t="s">
        <v>148</v>
      </c>
      <c r="B106" s="39">
        <v>585.75</v>
      </c>
      <c r="C106" s="39">
        <v>233.67</v>
      </c>
      <c r="D106" s="39">
        <v>2.5099999999999998</v>
      </c>
      <c r="E106" s="39">
        <v>30.52</v>
      </c>
      <c r="F106" s="34" t="s">
        <v>12</v>
      </c>
      <c r="G106" s="34" t="s">
        <v>13</v>
      </c>
      <c r="H106" s="34" t="s">
        <v>125</v>
      </c>
      <c r="I106" s="34" t="s">
        <v>15</v>
      </c>
      <c r="J106" s="34" t="s">
        <v>16</v>
      </c>
      <c r="K106" s="35"/>
      <c r="L106" s="35"/>
    </row>
    <row r="107" spans="1:12" ht="15.75" customHeight="1" x14ac:dyDescent="0.2">
      <c r="A107" s="34" t="s">
        <v>149</v>
      </c>
      <c r="B107" s="39">
        <v>751.54</v>
      </c>
      <c r="C107" s="39">
        <v>216.49</v>
      </c>
      <c r="D107" s="39">
        <v>3.8</v>
      </c>
      <c r="E107" s="39">
        <v>12.04</v>
      </c>
      <c r="F107" s="34" t="s">
        <v>12</v>
      </c>
      <c r="G107" s="34" t="s">
        <v>13</v>
      </c>
      <c r="H107" s="34" t="s">
        <v>125</v>
      </c>
      <c r="I107" s="34" t="s">
        <v>15</v>
      </c>
      <c r="J107" s="34" t="s">
        <v>16</v>
      </c>
      <c r="K107" s="35"/>
      <c r="L107" s="35"/>
    </row>
    <row r="108" spans="1:12" ht="15.75" customHeight="1" x14ac:dyDescent="0.2">
      <c r="A108" s="34" t="s">
        <v>150</v>
      </c>
      <c r="B108" s="39">
        <v>1739.82</v>
      </c>
      <c r="C108" s="39">
        <v>296.14</v>
      </c>
      <c r="D108" s="39">
        <v>5.88</v>
      </c>
      <c r="E108" s="39">
        <v>25.72</v>
      </c>
      <c r="F108" s="34" t="s">
        <v>12</v>
      </c>
      <c r="G108" s="34" t="s">
        <v>13</v>
      </c>
      <c r="H108" s="34" t="s">
        <v>125</v>
      </c>
      <c r="I108" s="34" t="s">
        <v>15</v>
      </c>
      <c r="J108" s="34" t="s">
        <v>16</v>
      </c>
      <c r="K108" s="35"/>
      <c r="L108" s="35"/>
    </row>
    <row r="109" spans="1:12" ht="15.75" customHeight="1" x14ac:dyDescent="0.2">
      <c r="A109" s="34" t="s">
        <v>151</v>
      </c>
      <c r="B109" s="39">
        <v>1233.1300000000001</v>
      </c>
      <c r="C109" s="39">
        <v>263.13</v>
      </c>
      <c r="D109" s="39">
        <v>4.6900000000000004</v>
      </c>
      <c r="E109" s="39">
        <v>12.57</v>
      </c>
      <c r="F109" s="34" t="s">
        <v>12</v>
      </c>
      <c r="G109" s="34" t="s">
        <v>13</v>
      </c>
      <c r="H109" s="34" t="s">
        <v>125</v>
      </c>
      <c r="I109" s="34" t="s">
        <v>15</v>
      </c>
      <c r="J109" s="34" t="s">
        <v>16</v>
      </c>
      <c r="K109" s="35"/>
      <c r="L109" s="35"/>
    </row>
    <row r="110" spans="1:12" ht="15.75" customHeight="1" x14ac:dyDescent="0.2">
      <c r="A110" s="34" t="s">
        <v>152</v>
      </c>
      <c r="B110" s="39">
        <v>1094.5999999999999</v>
      </c>
      <c r="C110" s="39">
        <v>149.66</v>
      </c>
      <c r="D110" s="39">
        <v>7.73</v>
      </c>
      <c r="E110" s="39">
        <v>28.59</v>
      </c>
      <c r="F110" s="34" t="s">
        <v>12</v>
      </c>
      <c r="G110" s="34" t="s">
        <v>13</v>
      </c>
      <c r="H110" s="34" t="s">
        <v>125</v>
      </c>
      <c r="I110" s="34" t="s">
        <v>15</v>
      </c>
      <c r="J110" s="34" t="s">
        <v>16</v>
      </c>
      <c r="K110" s="35"/>
      <c r="L110" s="35"/>
    </row>
    <row r="111" spans="1:12" ht="15.75" customHeight="1" x14ac:dyDescent="0.2">
      <c r="A111" s="34" t="s">
        <v>153</v>
      </c>
      <c r="B111" s="39">
        <v>936.8</v>
      </c>
      <c r="C111" s="39">
        <v>171.1</v>
      </c>
      <c r="D111" s="39">
        <v>5.48</v>
      </c>
      <c r="E111" s="39">
        <v>49.47</v>
      </c>
      <c r="F111" s="34" t="s">
        <v>12</v>
      </c>
      <c r="G111" s="34" t="s">
        <v>13</v>
      </c>
      <c r="H111" s="34" t="s">
        <v>125</v>
      </c>
      <c r="I111" s="34" t="s">
        <v>15</v>
      </c>
      <c r="J111" s="34" t="s">
        <v>16</v>
      </c>
      <c r="K111" s="35"/>
      <c r="L111" s="35"/>
    </row>
    <row r="112" spans="1:12" ht="15.75" customHeight="1" x14ac:dyDescent="0.2">
      <c r="A112" s="34" t="s">
        <v>154</v>
      </c>
      <c r="B112" s="39">
        <v>922.01</v>
      </c>
      <c r="C112" s="39">
        <v>180.5</v>
      </c>
      <c r="D112" s="39">
        <v>5.27</v>
      </c>
      <c r="E112" s="39">
        <v>23.3</v>
      </c>
      <c r="F112" s="34" t="s">
        <v>12</v>
      </c>
      <c r="G112" s="34" t="s">
        <v>13</v>
      </c>
      <c r="H112" s="34" t="s">
        <v>125</v>
      </c>
      <c r="I112" s="34" t="s">
        <v>15</v>
      </c>
      <c r="J112" s="34" t="s">
        <v>155</v>
      </c>
      <c r="K112" s="35"/>
      <c r="L112" s="35"/>
    </row>
    <row r="113" spans="1:12" ht="15.75" customHeight="1" x14ac:dyDescent="0.2">
      <c r="A113" s="34" t="s">
        <v>156</v>
      </c>
      <c r="B113" s="39">
        <v>1651.9</v>
      </c>
      <c r="C113" s="39">
        <v>558.85</v>
      </c>
      <c r="D113" s="39">
        <v>2.99</v>
      </c>
      <c r="E113" s="39">
        <v>15.4</v>
      </c>
      <c r="F113" s="34" t="s">
        <v>140</v>
      </c>
      <c r="G113" s="34" t="s">
        <v>157</v>
      </c>
      <c r="H113" s="34" t="s">
        <v>125</v>
      </c>
      <c r="I113" s="34" t="s">
        <v>15</v>
      </c>
      <c r="J113" s="34" t="s">
        <v>155</v>
      </c>
      <c r="K113" s="35"/>
      <c r="L113" s="35"/>
    </row>
    <row r="114" spans="1:12" ht="15.75" customHeight="1" x14ac:dyDescent="0.2">
      <c r="A114" s="34" t="s">
        <v>158</v>
      </c>
      <c r="B114" s="39">
        <v>1506.55</v>
      </c>
      <c r="C114" s="39">
        <v>347.68</v>
      </c>
      <c r="D114" s="39">
        <v>4.43</v>
      </c>
      <c r="E114" s="39">
        <v>21.7</v>
      </c>
      <c r="F114" s="34" t="s">
        <v>12</v>
      </c>
      <c r="G114" s="34" t="s">
        <v>157</v>
      </c>
      <c r="H114" s="34" t="s">
        <v>125</v>
      </c>
      <c r="I114" s="34" t="s">
        <v>15</v>
      </c>
      <c r="J114" s="34" t="s">
        <v>155</v>
      </c>
      <c r="K114" s="35"/>
      <c r="L114" s="35"/>
    </row>
    <row r="115" spans="1:12" ht="15.75" customHeight="1" x14ac:dyDescent="0.2">
      <c r="A115" s="34" t="s">
        <v>159</v>
      </c>
      <c r="B115" s="39">
        <v>1602.26</v>
      </c>
      <c r="C115" s="39">
        <v>342.03</v>
      </c>
      <c r="D115" s="39">
        <v>4.76</v>
      </c>
      <c r="E115" s="39">
        <v>22.8</v>
      </c>
      <c r="F115" s="34" t="s">
        <v>12</v>
      </c>
      <c r="G115" s="34" t="s">
        <v>157</v>
      </c>
      <c r="H115" s="34" t="s">
        <v>125</v>
      </c>
      <c r="I115" s="34" t="s">
        <v>15</v>
      </c>
      <c r="J115" s="34" t="s">
        <v>155</v>
      </c>
      <c r="K115" s="35"/>
      <c r="L115" s="35"/>
    </row>
    <row r="116" spans="1:12" ht="15.75" customHeight="1" x14ac:dyDescent="0.2">
      <c r="A116" s="34" t="s">
        <v>160</v>
      </c>
      <c r="B116" s="39">
        <v>971.54</v>
      </c>
      <c r="C116" s="39">
        <v>379.54</v>
      </c>
      <c r="D116" s="39">
        <v>2.58</v>
      </c>
      <c r="E116" s="39">
        <v>13.4</v>
      </c>
      <c r="F116" s="34" t="s">
        <v>140</v>
      </c>
      <c r="G116" s="34" t="s">
        <v>157</v>
      </c>
      <c r="H116" s="34" t="s">
        <v>125</v>
      </c>
      <c r="I116" s="34" t="s">
        <v>15</v>
      </c>
      <c r="J116" s="34" t="s">
        <v>155</v>
      </c>
      <c r="K116" s="35"/>
      <c r="L116" s="35"/>
    </row>
    <row r="117" spans="1:12" ht="15.75" customHeight="1" x14ac:dyDescent="0.2">
      <c r="A117" s="34" t="s">
        <v>161</v>
      </c>
      <c r="B117" s="39">
        <v>1035.03</v>
      </c>
      <c r="C117" s="39">
        <v>354.19</v>
      </c>
      <c r="D117" s="39">
        <v>2.95</v>
      </c>
      <c r="E117" s="39">
        <v>10.9</v>
      </c>
      <c r="F117" s="34" t="s">
        <v>140</v>
      </c>
      <c r="G117" s="34" t="s">
        <v>157</v>
      </c>
      <c r="H117" s="34" t="s">
        <v>125</v>
      </c>
      <c r="I117" s="34" t="s">
        <v>15</v>
      </c>
      <c r="J117" s="34" t="s">
        <v>155</v>
      </c>
      <c r="K117" s="35"/>
      <c r="L117" s="35"/>
    </row>
    <row r="118" spans="1:12" ht="15.75" customHeight="1" x14ac:dyDescent="0.2">
      <c r="A118" s="34" t="s">
        <v>162</v>
      </c>
      <c r="B118" s="39">
        <v>1060.44</v>
      </c>
      <c r="C118" s="39">
        <v>342.56</v>
      </c>
      <c r="D118" s="39">
        <v>3.12</v>
      </c>
      <c r="E118" s="39">
        <v>9.9</v>
      </c>
      <c r="F118" s="34" t="s">
        <v>140</v>
      </c>
      <c r="G118" s="34" t="s">
        <v>157</v>
      </c>
      <c r="H118" s="34" t="s">
        <v>125</v>
      </c>
      <c r="I118" s="34" t="s">
        <v>15</v>
      </c>
      <c r="J118" s="34" t="s">
        <v>155</v>
      </c>
      <c r="K118" s="35"/>
      <c r="L118" s="35"/>
    </row>
    <row r="119" spans="1:12" ht="15.75" customHeight="1" x14ac:dyDescent="0.2">
      <c r="A119" s="34" t="s">
        <v>163</v>
      </c>
      <c r="B119" s="39">
        <v>1203.8900000000001</v>
      </c>
      <c r="C119" s="39">
        <v>174</v>
      </c>
      <c r="D119" s="39">
        <v>7.02</v>
      </c>
      <c r="E119" s="39">
        <v>17.5</v>
      </c>
      <c r="F119" s="34" t="s">
        <v>12</v>
      </c>
      <c r="G119" s="34" t="s">
        <v>13</v>
      </c>
      <c r="H119" s="34" t="s">
        <v>125</v>
      </c>
      <c r="I119" s="34" t="s">
        <v>15</v>
      </c>
      <c r="J119" s="34" t="s">
        <v>155</v>
      </c>
      <c r="K119" s="35"/>
      <c r="L119" s="35"/>
    </row>
    <row r="120" spans="1:12" ht="15.75" customHeight="1" x14ac:dyDescent="0.2">
      <c r="A120" s="34" t="s">
        <v>164</v>
      </c>
      <c r="B120" s="39">
        <v>1241.1099999999999</v>
      </c>
      <c r="C120" s="39">
        <v>211.74</v>
      </c>
      <c r="D120" s="39">
        <v>5.93</v>
      </c>
      <c r="E120" s="39">
        <v>18.399999999999999</v>
      </c>
      <c r="F120" s="34" t="s">
        <v>12</v>
      </c>
      <c r="G120" s="34" t="s">
        <v>13</v>
      </c>
      <c r="H120" s="34" t="s">
        <v>125</v>
      </c>
      <c r="I120" s="34" t="s">
        <v>15</v>
      </c>
      <c r="J120" s="34" t="s">
        <v>155</v>
      </c>
      <c r="K120" s="35"/>
      <c r="L120" s="35"/>
    </row>
    <row r="121" spans="1:12" ht="15.75" customHeight="1" x14ac:dyDescent="0.2">
      <c r="A121" s="34" t="s">
        <v>165</v>
      </c>
      <c r="B121" s="39">
        <v>939.93</v>
      </c>
      <c r="C121" s="39">
        <v>131.47999999999999</v>
      </c>
      <c r="D121" s="39">
        <v>7.31</v>
      </c>
      <c r="E121" s="39">
        <v>16.600000000000001</v>
      </c>
      <c r="F121" s="34" t="s">
        <v>12</v>
      </c>
      <c r="G121" s="34" t="s">
        <v>13</v>
      </c>
      <c r="H121" s="34" t="s">
        <v>125</v>
      </c>
      <c r="I121" s="34" t="s">
        <v>15</v>
      </c>
      <c r="J121" s="34" t="s">
        <v>155</v>
      </c>
      <c r="K121" s="35"/>
      <c r="L121" s="35"/>
    </row>
    <row r="122" spans="1:12" ht="15.75" customHeight="1" x14ac:dyDescent="0.2">
      <c r="A122" s="34" t="s">
        <v>166</v>
      </c>
      <c r="B122" s="39">
        <v>2062.04</v>
      </c>
      <c r="C122" s="39">
        <v>766.46</v>
      </c>
      <c r="D122" s="39">
        <v>2.71</v>
      </c>
      <c r="E122" s="39">
        <v>15.2</v>
      </c>
      <c r="F122" s="34" t="s">
        <v>140</v>
      </c>
      <c r="G122" s="34" t="s">
        <v>157</v>
      </c>
      <c r="H122" s="34" t="s">
        <v>125</v>
      </c>
      <c r="I122" s="34" t="s">
        <v>15</v>
      </c>
      <c r="J122" s="34" t="s">
        <v>155</v>
      </c>
      <c r="K122" s="35"/>
      <c r="L122" s="35"/>
    </row>
    <row r="123" spans="1:12" ht="15.75" customHeight="1" x14ac:dyDescent="0.2">
      <c r="A123" s="34" t="s">
        <v>167</v>
      </c>
      <c r="B123" s="39">
        <v>668.17</v>
      </c>
      <c r="C123" s="39">
        <v>150.54</v>
      </c>
      <c r="D123" s="39">
        <v>4.5</v>
      </c>
      <c r="E123" s="39">
        <v>19.12</v>
      </c>
      <c r="F123" s="34" t="s">
        <v>12</v>
      </c>
      <c r="G123" s="34" t="s">
        <v>13</v>
      </c>
      <c r="H123" s="34" t="s">
        <v>125</v>
      </c>
      <c r="I123" s="34" t="s">
        <v>15</v>
      </c>
      <c r="J123" s="34" t="s">
        <v>155</v>
      </c>
      <c r="K123" s="35"/>
      <c r="L123" s="35"/>
    </row>
    <row r="124" spans="1:12" ht="15.75" customHeight="1" x14ac:dyDescent="0.2">
      <c r="A124" s="34" t="s">
        <v>168</v>
      </c>
      <c r="B124" s="39">
        <v>786.19</v>
      </c>
      <c r="C124" s="39">
        <v>150.87</v>
      </c>
      <c r="D124" s="39">
        <v>5.32</v>
      </c>
      <c r="E124" s="39">
        <v>19.43</v>
      </c>
      <c r="F124" s="34" t="s">
        <v>12</v>
      </c>
      <c r="G124" s="34" t="s">
        <v>13</v>
      </c>
      <c r="H124" s="34" t="s">
        <v>125</v>
      </c>
      <c r="I124" s="34" t="s">
        <v>15</v>
      </c>
      <c r="J124" s="34" t="s">
        <v>155</v>
      </c>
      <c r="K124" s="35"/>
      <c r="L124" s="35"/>
    </row>
    <row r="125" spans="1:12" ht="15.75" customHeight="1" x14ac:dyDescent="0.2">
      <c r="A125" s="34" t="s">
        <v>169</v>
      </c>
      <c r="B125" s="39">
        <v>1681.92</v>
      </c>
      <c r="C125" s="39">
        <v>239.82</v>
      </c>
      <c r="D125" s="39">
        <v>7.16</v>
      </c>
      <c r="E125" s="39">
        <v>13.2</v>
      </c>
      <c r="F125" s="34" t="s">
        <v>12</v>
      </c>
      <c r="G125" s="34" t="s">
        <v>13</v>
      </c>
      <c r="H125" s="34" t="s">
        <v>125</v>
      </c>
      <c r="I125" s="34" t="s">
        <v>15</v>
      </c>
      <c r="J125" s="34" t="s">
        <v>155</v>
      </c>
      <c r="K125" s="35"/>
      <c r="L125" s="35"/>
    </row>
    <row r="126" spans="1:12" ht="15.75" customHeight="1" x14ac:dyDescent="0.2">
      <c r="A126" s="34" t="s">
        <v>170</v>
      </c>
      <c r="B126" s="39">
        <v>985.83</v>
      </c>
      <c r="C126" s="39">
        <v>297.24</v>
      </c>
      <c r="D126" s="39">
        <v>3.36</v>
      </c>
      <c r="E126" s="39">
        <v>10.41</v>
      </c>
      <c r="F126" s="34" t="s">
        <v>140</v>
      </c>
      <c r="G126" s="34" t="s">
        <v>13</v>
      </c>
      <c r="H126" s="34" t="s">
        <v>125</v>
      </c>
      <c r="I126" s="34" t="s">
        <v>15</v>
      </c>
      <c r="J126" s="34" t="s">
        <v>155</v>
      </c>
      <c r="K126" s="35"/>
      <c r="L126" s="35"/>
    </row>
    <row r="127" spans="1:12" ht="15.75" customHeight="1" x14ac:dyDescent="0.2">
      <c r="A127" s="34" t="s">
        <v>171</v>
      </c>
      <c r="B127" s="39">
        <v>1075.99</v>
      </c>
      <c r="C127" s="39">
        <v>294.76</v>
      </c>
      <c r="D127" s="39">
        <v>3.76</v>
      </c>
      <c r="E127" s="39">
        <v>20.11</v>
      </c>
      <c r="F127" s="34" t="s">
        <v>140</v>
      </c>
      <c r="G127" s="34" t="s">
        <v>13</v>
      </c>
      <c r="H127" s="34" t="s">
        <v>125</v>
      </c>
      <c r="I127" s="34" t="s">
        <v>15</v>
      </c>
      <c r="J127" s="34" t="s">
        <v>155</v>
      </c>
      <c r="K127" s="35"/>
      <c r="L127" s="35"/>
    </row>
    <row r="128" spans="1:12" ht="15.75" customHeight="1" x14ac:dyDescent="0.2">
      <c r="A128" s="34" t="s">
        <v>172</v>
      </c>
      <c r="B128" s="39">
        <v>977.96</v>
      </c>
      <c r="C128" s="39">
        <v>284.73</v>
      </c>
      <c r="D128" s="39">
        <v>3.46</v>
      </c>
      <c r="E128" s="39">
        <v>10.4</v>
      </c>
      <c r="F128" s="34" t="s">
        <v>140</v>
      </c>
      <c r="G128" s="34" t="s">
        <v>13</v>
      </c>
      <c r="H128" s="34" t="s">
        <v>125</v>
      </c>
      <c r="I128" s="34" t="s">
        <v>15</v>
      </c>
      <c r="J128" s="34" t="s">
        <v>155</v>
      </c>
      <c r="K128" s="35"/>
      <c r="L128" s="35"/>
    </row>
    <row r="129" spans="1:12" ht="15.75" customHeight="1" x14ac:dyDescent="0.2">
      <c r="A129" s="34" t="s">
        <v>173</v>
      </c>
      <c r="B129" s="39">
        <v>1256.27</v>
      </c>
      <c r="C129" s="39">
        <v>195.5</v>
      </c>
      <c r="D129" s="39">
        <v>6.55</v>
      </c>
      <c r="E129" s="39">
        <v>21.1</v>
      </c>
      <c r="F129" s="34" t="s">
        <v>12</v>
      </c>
      <c r="G129" s="34" t="s">
        <v>13</v>
      </c>
      <c r="H129" s="34" t="s">
        <v>125</v>
      </c>
      <c r="I129" s="34" t="s">
        <v>15</v>
      </c>
      <c r="J129" s="34" t="s">
        <v>155</v>
      </c>
      <c r="K129" s="35"/>
      <c r="L129" s="35"/>
    </row>
    <row r="130" spans="1:12" ht="15.75" customHeight="1" x14ac:dyDescent="0.2">
      <c r="A130" s="34" t="s">
        <v>174</v>
      </c>
      <c r="B130" s="39">
        <v>1110.6199999999999</v>
      </c>
      <c r="C130" s="39">
        <v>221.29</v>
      </c>
      <c r="D130" s="39">
        <v>5.0999999999999996</v>
      </c>
      <c r="E130" s="39">
        <v>17.100000000000001</v>
      </c>
      <c r="F130" s="34" t="s">
        <v>12</v>
      </c>
      <c r="G130" s="34" t="s">
        <v>13</v>
      </c>
      <c r="H130" s="34" t="s">
        <v>125</v>
      </c>
      <c r="I130" s="34" t="s">
        <v>15</v>
      </c>
      <c r="J130" s="34" t="s">
        <v>155</v>
      </c>
      <c r="K130" s="35"/>
      <c r="L130" s="35"/>
    </row>
    <row r="131" spans="1:12" ht="15.75" customHeight="1" x14ac:dyDescent="0.2">
      <c r="A131" s="34" t="s">
        <v>175</v>
      </c>
      <c r="B131" s="39">
        <v>1217.75</v>
      </c>
      <c r="C131" s="39">
        <v>212.01</v>
      </c>
      <c r="D131" s="39">
        <v>5.9</v>
      </c>
      <c r="E131" s="39">
        <v>20</v>
      </c>
      <c r="F131" s="34" t="s">
        <v>12</v>
      </c>
      <c r="G131" s="34" t="s">
        <v>13</v>
      </c>
      <c r="H131" s="34" t="s">
        <v>125</v>
      </c>
      <c r="I131" s="34" t="s">
        <v>15</v>
      </c>
      <c r="J131" s="34" t="s">
        <v>155</v>
      </c>
      <c r="K131" s="35"/>
      <c r="L131" s="35"/>
    </row>
    <row r="132" spans="1:12" ht="15.75" customHeight="1" x14ac:dyDescent="0.2">
      <c r="A132" s="34" t="s">
        <v>176</v>
      </c>
      <c r="B132" s="39">
        <v>1525.56</v>
      </c>
      <c r="C132" s="39">
        <v>323.02</v>
      </c>
      <c r="D132" s="39">
        <v>4.8099999999999996</v>
      </c>
      <c r="E132" s="39">
        <v>17.3</v>
      </c>
      <c r="F132" s="34" t="s">
        <v>12</v>
      </c>
      <c r="G132" s="34" t="s">
        <v>157</v>
      </c>
      <c r="H132" s="34" t="s">
        <v>125</v>
      </c>
      <c r="I132" s="34" t="s">
        <v>15</v>
      </c>
      <c r="J132" s="34" t="s">
        <v>155</v>
      </c>
      <c r="K132" s="35"/>
      <c r="L132" s="35"/>
    </row>
    <row r="133" spans="1:12" ht="15.75" customHeight="1" x14ac:dyDescent="0.2">
      <c r="A133" s="34" t="s">
        <v>177</v>
      </c>
      <c r="B133" s="39">
        <v>1341.29</v>
      </c>
      <c r="C133" s="39">
        <v>331.45</v>
      </c>
      <c r="D133" s="39">
        <v>4.08</v>
      </c>
      <c r="E133" s="39">
        <v>20.399999999999999</v>
      </c>
      <c r="F133" s="34" t="s">
        <v>12</v>
      </c>
      <c r="G133" s="34" t="s">
        <v>157</v>
      </c>
      <c r="H133" s="34" t="s">
        <v>125</v>
      </c>
      <c r="I133" s="34" t="s">
        <v>15</v>
      </c>
      <c r="J133" s="34" t="s">
        <v>155</v>
      </c>
      <c r="K133" s="35"/>
      <c r="L133" s="35"/>
    </row>
    <row r="134" spans="1:12" ht="15.75" customHeight="1" x14ac:dyDescent="0.2">
      <c r="A134" s="34" t="s">
        <v>178</v>
      </c>
      <c r="B134" s="39">
        <v>1929.77</v>
      </c>
      <c r="C134" s="39">
        <v>835.77</v>
      </c>
      <c r="D134" s="39">
        <v>2.4</v>
      </c>
      <c r="E134" s="39">
        <v>17.7</v>
      </c>
      <c r="F134" s="34" t="s">
        <v>140</v>
      </c>
      <c r="G134" s="34" t="s">
        <v>157</v>
      </c>
      <c r="H134" s="34" t="s">
        <v>125</v>
      </c>
      <c r="I134" s="34" t="s">
        <v>15</v>
      </c>
      <c r="J134" s="34" t="s">
        <v>155</v>
      </c>
      <c r="K134" s="35"/>
      <c r="L134" s="35"/>
    </row>
    <row r="135" spans="1:12" ht="15.75" customHeight="1" x14ac:dyDescent="0.2">
      <c r="A135" s="34" t="s">
        <v>179</v>
      </c>
      <c r="B135" s="39">
        <v>2026.79</v>
      </c>
      <c r="C135" s="39">
        <v>760.97</v>
      </c>
      <c r="D135" s="39">
        <v>2.81</v>
      </c>
      <c r="E135" s="39">
        <v>23.4</v>
      </c>
      <c r="F135" s="34" t="s">
        <v>140</v>
      </c>
      <c r="G135" s="34" t="s">
        <v>157</v>
      </c>
      <c r="H135" s="34" t="s">
        <v>125</v>
      </c>
      <c r="I135" s="34" t="s">
        <v>15</v>
      </c>
      <c r="J135" s="34" t="s">
        <v>155</v>
      </c>
      <c r="K135" s="35"/>
      <c r="L135" s="35"/>
    </row>
    <row r="136" spans="1:12" ht="15.75" customHeight="1" x14ac:dyDescent="0.2">
      <c r="A136" s="34" t="s">
        <v>180</v>
      </c>
      <c r="B136" s="39">
        <v>1461.67</v>
      </c>
      <c r="C136" s="39">
        <v>324.92</v>
      </c>
      <c r="D136" s="39">
        <v>4.5999999999999996</v>
      </c>
      <c r="E136" s="39">
        <v>20.399999999999999</v>
      </c>
      <c r="F136" s="34" t="s">
        <v>12</v>
      </c>
      <c r="G136" s="34" t="s">
        <v>157</v>
      </c>
      <c r="H136" s="34" t="s">
        <v>125</v>
      </c>
      <c r="I136" s="34" t="s">
        <v>15</v>
      </c>
      <c r="J136" s="34" t="s">
        <v>155</v>
      </c>
      <c r="K136" s="35"/>
      <c r="L136" s="35"/>
    </row>
    <row r="137" spans="1:12" ht="15.75" customHeight="1" x14ac:dyDescent="0.2">
      <c r="A137" s="34" t="s">
        <v>181</v>
      </c>
      <c r="B137" s="39">
        <v>1501.56</v>
      </c>
      <c r="C137" s="39">
        <v>374.27</v>
      </c>
      <c r="D137" s="39">
        <v>4.05</v>
      </c>
      <c r="E137" s="39">
        <v>19.100000000000001</v>
      </c>
      <c r="F137" s="34" t="s">
        <v>12</v>
      </c>
      <c r="G137" s="34" t="s">
        <v>157</v>
      </c>
      <c r="H137" s="34" t="s">
        <v>125</v>
      </c>
      <c r="I137" s="34" t="s">
        <v>15</v>
      </c>
      <c r="J137" s="34" t="s">
        <v>155</v>
      </c>
      <c r="K137" s="35"/>
      <c r="L137" s="35"/>
    </row>
    <row r="138" spans="1:12" ht="15.75" customHeight="1" x14ac:dyDescent="0.2">
      <c r="A138" s="34" t="s">
        <v>182</v>
      </c>
      <c r="B138" s="39">
        <v>1783.86</v>
      </c>
      <c r="C138" s="39">
        <v>360.01</v>
      </c>
      <c r="D138" s="39">
        <v>4.2300000000000004</v>
      </c>
      <c r="E138" s="39">
        <v>13.3</v>
      </c>
      <c r="F138" s="34" t="s">
        <v>12</v>
      </c>
      <c r="G138" s="34" t="s">
        <v>157</v>
      </c>
      <c r="H138" s="34" t="s">
        <v>125</v>
      </c>
      <c r="I138" s="34" t="s">
        <v>15</v>
      </c>
      <c r="J138" s="34" t="s">
        <v>155</v>
      </c>
      <c r="K138" s="35"/>
      <c r="L138" s="35"/>
    </row>
    <row r="139" spans="1:12" ht="15.75" customHeight="1" x14ac:dyDescent="0.2">
      <c r="A139" s="34" t="s">
        <v>183</v>
      </c>
      <c r="B139" s="39">
        <v>1565.54</v>
      </c>
      <c r="C139" s="39">
        <v>406.38</v>
      </c>
      <c r="D139" s="39">
        <v>3.91</v>
      </c>
      <c r="E139" s="39">
        <v>21.4</v>
      </c>
      <c r="F139" s="34" t="s">
        <v>12</v>
      </c>
      <c r="G139" s="34" t="s">
        <v>157</v>
      </c>
      <c r="H139" s="34" t="s">
        <v>125</v>
      </c>
      <c r="I139" s="34" t="s">
        <v>15</v>
      </c>
      <c r="J139" s="34" t="s">
        <v>155</v>
      </c>
      <c r="K139" s="35"/>
      <c r="L139" s="35"/>
    </row>
    <row r="140" spans="1:12" ht="15.75" customHeight="1" x14ac:dyDescent="0.2">
      <c r="A140" s="34" t="s">
        <v>184</v>
      </c>
      <c r="B140" s="39">
        <v>1745.48</v>
      </c>
      <c r="C140" s="39">
        <v>457.82</v>
      </c>
      <c r="D140" s="39">
        <v>3.89</v>
      </c>
      <c r="E140" s="39">
        <v>18.8</v>
      </c>
      <c r="F140" s="34" t="s">
        <v>12</v>
      </c>
      <c r="G140" s="34" t="s">
        <v>157</v>
      </c>
      <c r="H140" s="34" t="s">
        <v>125</v>
      </c>
      <c r="I140" s="34" t="s">
        <v>15</v>
      </c>
      <c r="J140" s="34" t="s">
        <v>155</v>
      </c>
      <c r="K140" s="35"/>
      <c r="L140" s="35"/>
    </row>
    <row r="141" spans="1:12" ht="15.75" customHeight="1" x14ac:dyDescent="0.2">
      <c r="A141" s="34" t="s">
        <v>185</v>
      </c>
      <c r="B141" s="39">
        <v>2541.9699999999998</v>
      </c>
      <c r="C141" s="39">
        <v>1095.73</v>
      </c>
      <c r="D141" s="39">
        <v>2.35</v>
      </c>
      <c r="E141" s="39">
        <v>18.8</v>
      </c>
      <c r="F141" s="34" t="s">
        <v>140</v>
      </c>
      <c r="G141" s="34" t="s">
        <v>157</v>
      </c>
      <c r="H141" s="34" t="s">
        <v>125</v>
      </c>
      <c r="I141" s="34" t="s">
        <v>15</v>
      </c>
      <c r="J141" s="34" t="s">
        <v>155</v>
      </c>
      <c r="K141" s="35"/>
      <c r="L141" s="35"/>
    </row>
    <row r="142" spans="1:12" ht="15.75" customHeight="1" x14ac:dyDescent="0.2">
      <c r="A142" s="34" t="s">
        <v>186</v>
      </c>
      <c r="B142" s="39">
        <v>1163.26</v>
      </c>
      <c r="C142" s="39">
        <v>216.19</v>
      </c>
      <c r="D142" s="39">
        <v>5.53</v>
      </c>
      <c r="E142" s="39">
        <v>18.2</v>
      </c>
      <c r="F142" s="34" t="s">
        <v>12</v>
      </c>
      <c r="G142" s="34" t="s">
        <v>13</v>
      </c>
      <c r="H142" s="34" t="s">
        <v>125</v>
      </c>
      <c r="I142" s="34" t="s">
        <v>15</v>
      </c>
      <c r="J142" s="34" t="s">
        <v>155</v>
      </c>
      <c r="K142" s="35"/>
      <c r="L142" s="35"/>
    </row>
    <row r="143" spans="1:12" ht="15.75" customHeight="1" x14ac:dyDescent="0.2">
      <c r="A143" s="34" t="s">
        <v>187</v>
      </c>
      <c r="B143" s="39">
        <v>1108.3599999999999</v>
      </c>
      <c r="C143" s="39">
        <v>225.94</v>
      </c>
      <c r="D143" s="39">
        <v>4.9800000000000004</v>
      </c>
      <c r="E143" s="39">
        <v>18.2</v>
      </c>
      <c r="F143" s="34" t="s">
        <v>12</v>
      </c>
      <c r="G143" s="34" t="s">
        <v>13</v>
      </c>
      <c r="H143" s="34" t="s">
        <v>125</v>
      </c>
      <c r="I143" s="34" t="s">
        <v>15</v>
      </c>
      <c r="J143" s="34" t="s">
        <v>155</v>
      </c>
      <c r="K143" s="35"/>
      <c r="L143" s="35"/>
    </row>
    <row r="144" spans="1:12" ht="15.75" customHeight="1" x14ac:dyDescent="0.2">
      <c r="A144" s="34" t="s">
        <v>188</v>
      </c>
      <c r="B144" s="39">
        <v>1267.28</v>
      </c>
      <c r="C144" s="39">
        <v>286.49</v>
      </c>
      <c r="D144" s="39">
        <v>4.5199999999999996</v>
      </c>
      <c r="E144" s="39">
        <v>15.7</v>
      </c>
      <c r="F144" s="34" t="s">
        <v>12</v>
      </c>
      <c r="G144" s="34" t="s">
        <v>13</v>
      </c>
      <c r="H144" s="34" t="s">
        <v>125</v>
      </c>
      <c r="I144" s="34" t="s">
        <v>15</v>
      </c>
      <c r="J144" s="34" t="s">
        <v>155</v>
      </c>
      <c r="K144" s="35"/>
      <c r="L144" s="35"/>
    </row>
    <row r="145" spans="1:12" ht="15.75" customHeight="1" x14ac:dyDescent="0.2">
      <c r="A145" s="34" t="s">
        <v>190</v>
      </c>
      <c r="B145" s="39">
        <v>1215.8</v>
      </c>
      <c r="C145" s="39">
        <v>281.85000000000002</v>
      </c>
      <c r="D145" s="39">
        <v>4.3600000000000003</v>
      </c>
      <c r="E145" s="39">
        <v>13.23</v>
      </c>
      <c r="F145" s="34" t="s">
        <v>12</v>
      </c>
      <c r="G145" s="34" t="s">
        <v>13</v>
      </c>
      <c r="H145" s="34" t="s">
        <v>125</v>
      </c>
      <c r="I145" s="34" t="s">
        <v>15</v>
      </c>
      <c r="J145" s="34" t="s">
        <v>155</v>
      </c>
      <c r="K145" s="35"/>
      <c r="L145" s="35"/>
    </row>
    <row r="146" spans="1:12" ht="15.75" customHeight="1" x14ac:dyDescent="0.2">
      <c r="A146" s="34" t="s">
        <v>191</v>
      </c>
      <c r="B146" s="39">
        <v>1351.25</v>
      </c>
      <c r="C146" s="39">
        <v>303.10000000000002</v>
      </c>
      <c r="D146" s="39">
        <v>4.5</v>
      </c>
      <c r="E146" s="39">
        <v>14.4</v>
      </c>
      <c r="F146" s="34" t="s">
        <v>12</v>
      </c>
      <c r="G146" s="34" t="s">
        <v>13</v>
      </c>
      <c r="H146" s="34" t="s">
        <v>125</v>
      </c>
      <c r="I146" s="34" t="s">
        <v>15</v>
      </c>
      <c r="J146" s="34" t="s">
        <v>155</v>
      </c>
      <c r="K146" s="35"/>
      <c r="L146" s="35"/>
    </row>
    <row r="147" spans="1:12" ht="15.75" customHeight="1" x14ac:dyDescent="0.2">
      <c r="A147" s="34" t="s">
        <v>192</v>
      </c>
      <c r="B147" s="39">
        <v>1313.23</v>
      </c>
      <c r="C147" s="39">
        <v>347.82</v>
      </c>
      <c r="D147" s="39">
        <v>3.83</v>
      </c>
      <c r="E147" s="39">
        <v>14.02</v>
      </c>
      <c r="F147" s="34" t="s">
        <v>140</v>
      </c>
      <c r="G147" s="34" t="s">
        <v>13</v>
      </c>
      <c r="H147" s="34" t="s">
        <v>125</v>
      </c>
      <c r="I147" s="34" t="s">
        <v>15</v>
      </c>
      <c r="J147" s="34" t="s">
        <v>155</v>
      </c>
      <c r="K147" s="35"/>
      <c r="L147" s="35"/>
    </row>
    <row r="148" spans="1:12" ht="15.75" customHeight="1" x14ac:dyDescent="0.2">
      <c r="A148" s="34" t="s">
        <v>193</v>
      </c>
      <c r="B148" s="39">
        <v>1281.44</v>
      </c>
      <c r="C148" s="39">
        <v>310.74</v>
      </c>
      <c r="D148" s="39">
        <v>4.1900000000000004</v>
      </c>
      <c r="E148" s="39">
        <v>14.6</v>
      </c>
      <c r="F148" s="34" t="s">
        <v>140</v>
      </c>
      <c r="G148" s="34" t="s">
        <v>13</v>
      </c>
      <c r="H148" s="34" t="s">
        <v>125</v>
      </c>
      <c r="I148" s="34" t="s">
        <v>15</v>
      </c>
      <c r="J148" s="34" t="s">
        <v>155</v>
      </c>
      <c r="K148" s="35"/>
      <c r="L148" s="35"/>
    </row>
    <row r="149" spans="1:12" ht="15.75" customHeight="1" x14ac:dyDescent="0.2">
      <c r="A149" s="34" t="s">
        <v>194</v>
      </c>
      <c r="B149" s="39">
        <v>1211.23</v>
      </c>
      <c r="C149" s="39">
        <v>187.06</v>
      </c>
      <c r="D149" s="39">
        <v>6.59</v>
      </c>
      <c r="E149" s="39">
        <v>17.399999999999999</v>
      </c>
      <c r="F149" s="34" t="s">
        <v>12</v>
      </c>
      <c r="G149" s="34" t="s">
        <v>13</v>
      </c>
      <c r="H149" s="34" t="s">
        <v>125</v>
      </c>
      <c r="I149" s="34" t="s">
        <v>15</v>
      </c>
      <c r="J149" s="34" t="s">
        <v>155</v>
      </c>
      <c r="K149" s="35"/>
      <c r="L149" s="35"/>
    </row>
    <row r="150" spans="1:12" ht="15.75" customHeight="1" x14ac:dyDescent="0.2">
      <c r="A150" s="34" t="s">
        <v>196</v>
      </c>
      <c r="B150" s="39">
        <v>1220.9100000000001</v>
      </c>
      <c r="C150" s="39">
        <v>217.63</v>
      </c>
      <c r="D150" s="39">
        <v>5.71</v>
      </c>
      <c r="E150" s="39">
        <v>19.04</v>
      </c>
      <c r="F150" s="34" t="s">
        <v>12</v>
      </c>
      <c r="G150" s="34" t="s">
        <v>13</v>
      </c>
      <c r="H150" s="34" t="s">
        <v>125</v>
      </c>
      <c r="I150" s="34" t="s">
        <v>15</v>
      </c>
      <c r="J150" s="34" t="s">
        <v>155</v>
      </c>
      <c r="K150" s="35"/>
      <c r="L150" s="35"/>
    </row>
    <row r="151" spans="1:12" ht="15.75" customHeight="1" x14ac:dyDescent="0.2">
      <c r="A151" s="34" t="s">
        <v>197</v>
      </c>
      <c r="B151" s="39">
        <v>807.25</v>
      </c>
      <c r="C151" s="39">
        <v>167.65</v>
      </c>
      <c r="D151" s="39">
        <v>4.8899999999999997</v>
      </c>
      <c r="E151" s="39">
        <v>17.100000000000001</v>
      </c>
      <c r="F151" s="34" t="s">
        <v>12</v>
      </c>
      <c r="G151" s="34" t="s">
        <v>13</v>
      </c>
      <c r="H151" s="34" t="s">
        <v>125</v>
      </c>
      <c r="I151" s="34" t="s">
        <v>15</v>
      </c>
      <c r="J151" s="34" t="s">
        <v>155</v>
      </c>
      <c r="K151" s="35"/>
      <c r="L151" s="35"/>
    </row>
    <row r="152" spans="1:12" ht="15.75" customHeight="1" x14ac:dyDescent="0.2">
      <c r="A152" s="34" t="s">
        <v>198</v>
      </c>
      <c r="B152" s="39">
        <v>936.24</v>
      </c>
      <c r="C152" s="39">
        <v>190.89</v>
      </c>
      <c r="D152" s="39">
        <v>4.97</v>
      </c>
      <c r="E152" s="39">
        <v>15.6</v>
      </c>
      <c r="F152" s="34" t="s">
        <v>12</v>
      </c>
      <c r="G152" s="34" t="s">
        <v>13</v>
      </c>
      <c r="H152" s="34" t="s">
        <v>125</v>
      </c>
      <c r="I152" s="34" t="s">
        <v>15</v>
      </c>
      <c r="J152" s="34" t="s">
        <v>155</v>
      </c>
      <c r="K152" s="35"/>
      <c r="L152" s="35"/>
    </row>
    <row r="153" spans="1:12" ht="15.75" customHeight="1" x14ac:dyDescent="0.2">
      <c r="A153" s="34" t="s">
        <v>199</v>
      </c>
      <c r="B153" s="39">
        <v>940.39</v>
      </c>
      <c r="C153" s="39">
        <v>212.64</v>
      </c>
      <c r="D153" s="39">
        <v>4.59</v>
      </c>
      <c r="E153" s="39">
        <v>23.51</v>
      </c>
      <c r="F153" s="34" t="s">
        <v>12</v>
      </c>
      <c r="G153" s="34" t="s">
        <v>13</v>
      </c>
      <c r="H153" s="34" t="s">
        <v>125</v>
      </c>
      <c r="I153" s="34" t="s">
        <v>15</v>
      </c>
      <c r="J153" s="34" t="s">
        <v>155</v>
      </c>
      <c r="K153" s="35"/>
      <c r="L153" s="35"/>
    </row>
    <row r="154" spans="1:12" ht="15.75" customHeight="1" x14ac:dyDescent="0.2">
      <c r="A154" s="34" t="s">
        <v>200</v>
      </c>
      <c r="B154" s="39">
        <v>1336.87</v>
      </c>
      <c r="C154" s="39">
        <v>257.67</v>
      </c>
      <c r="D154" s="39">
        <v>5.3</v>
      </c>
      <c r="E154" s="39">
        <v>13.8</v>
      </c>
      <c r="F154" s="34" t="s">
        <v>12</v>
      </c>
      <c r="G154" s="34" t="s">
        <v>13</v>
      </c>
      <c r="H154" s="34" t="s">
        <v>125</v>
      </c>
      <c r="I154" s="34" t="s">
        <v>15</v>
      </c>
      <c r="J154" s="34" t="s">
        <v>155</v>
      </c>
      <c r="K154" s="35"/>
      <c r="L154" s="35"/>
    </row>
    <row r="155" spans="1:12" ht="15.75" customHeight="1" x14ac:dyDescent="0.2">
      <c r="A155" s="34" t="s">
        <v>201</v>
      </c>
      <c r="B155" s="39">
        <v>979.22</v>
      </c>
      <c r="C155" s="39">
        <v>170.36</v>
      </c>
      <c r="D155" s="39">
        <v>5.82</v>
      </c>
      <c r="E155" s="39">
        <v>14.2</v>
      </c>
      <c r="F155" s="34" t="s">
        <v>12</v>
      </c>
      <c r="G155" s="34" t="s">
        <v>13</v>
      </c>
      <c r="H155" s="34" t="s">
        <v>125</v>
      </c>
      <c r="I155" s="34" t="s">
        <v>15</v>
      </c>
      <c r="J155" s="34" t="s">
        <v>155</v>
      </c>
      <c r="K155" s="35"/>
      <c r="L155" s="35"/>
    </row>
    <row r="156" spans="1:12" ht="15.75" customHeight="1" x14ac:dyDescent="0.2">
      <c r="A156" s="34" t="s">
        <v>202</v>
      </c>
      <c r="B156" s="39">
        <v>1011.54</v>
      </c>
      <c r="C156" s="39">
        <v>194.23</v>
      </c>
      <c r="D156" s="39">
        <v>5.28</v>
      </c>
      <c r="E156" s="39">
        <v>14.73</v>
      </c>
      <c r="F156" s="34" t="s">
        <v>12</v>
      </c>
      <c r="G156" s="34" t="s">
        <v>13</v>
      </c>
      <c r="H156" s="34" t="s">
        <v>125</v>
      </c>
      <c r="I156" s="34" t="s">
        <v>15</v>
      </c>
      <c r="J156" s="34" t="s">
        <v>155</v>
      </c>
      <c r="K156" s="35"/>
      <c r="L156" s="35"/>
    </row>
    <row r="157" spans="1:12" ht="15.75" customHeight="1" x14ac:dyDescent="0.2">
      <c r="A157" s="34" t="s">
        <v>203</v>
      </c>
      <c r="B157" s="39">
        <v>897.41</v>
      </c>
      <c r="C157" s="39">
        <v>164.68</v>
      </c>
      <c r="D157" s="39">
        <v>5.57</v>
      </c>
      <c r="E157" s="39">
        <v>13.1</v>
      </c>
      <c r="F157" s="34" t="s">
        <v>12</v>
      </c>
      <c r="G157" s="34" t="s">
        <v>13</v>
      </c>
      <c r="H157" s="34" t="s">
        <v>125</v>
      </c>
      <c r="I157" s="34" t="s">
        <v>15</v>
      </c>
      <c r="J157" s="34" t="s">
        <v>155</v>
      </c>
      <c r="K157" s="35"/>
      <c r="L157" s="35"/>
    </row>
    <row r="158" spans="1:12" ht="15.75" customHeight="1" x14ac:dyDescent="0.2">
      <c r="A158" s="34" t="s">
        <v>204</v>
      </c>
      <c r="B158" s="39">
        <v>1246.8900000000001</v>
      </c>
      <c r="C158" s="39">
        <v>158.65</v>
      </c>
      <c r="D158" s="39">
        <v>8.18</v>
      </c>
      <c r="E158" s="39">
        <v>21.03</v>
      </c>
      <c r="F158" s="34" t="s">
        <v>12</v>
      </c>
      <c r="G158" s="34" t="s">
        <v>13</v>
      </c>
      <c r="H158" s="34" t="s">
        <v>125</v>
      </c>
      <c r="I158" s="34" t="s">
        <v>15</v>
      </c>
      <c r="J158" s="34" t="s">
        <v>155</v>
      </c>
      <c r="K158" s="35"/>
      <c r="L158" s="35"/>
    </row>
    <row r="159" spans="1:12" ht="15.75" customHeight="1" x14ac:dyDescent="0.2">
      <c r="A159" s="34" t="s">
        <v>205</v>
      </c>
      <c r="B159" s="39">
        <v>1047.97</v>
      </c>
      <c r="C159" s="39">
        <v>144.37</v>
      </c>
      <c r="D159" s="39">
        <v>7.42</v>
      </c>
      <c r="E159" s="39">
        <v>20.5</v>
      </c>
      <c r="F159" s="34" t="s">
        <v>12</v>
      </c>
      <c r="G159" s="34" t="s">
        <v>13</v>
      </c>
      <c r="H159" s="34" t="s">
        <v>125</v>
      </c>
      <c r="I159" s="34" t="s">
        <v>15</v>
      </c>
      <c r="J159" s="34" t="s">
        <v>155</v>
      </c>
      <c r="K159" s="35"/>
      <c r="L159" s="35"/>
    </row>
    <row r="160" spans="1:12" ht="15.75" customHeight="1" x14ac:dyDescent="0.2">
      <c r="A160" s="34" t="s">
        <v>207</v>
      </c>
      <c r="B160" s="39">
        <v>1050.95</v>
      </c>
      <c r="C160" s="39">
        <v>331.57</v>
      </c>
      <c r="D160" s="39">
        <v>3.21</v>
      </c>
      <c r="E160" s="39">
        <v>31.5</v>
      </c>
      <c r="F160" s="34" t="s">
        <v>140</v>
      </c>
      <c r="G160" s="34" t="s">
        <v>13</v>
      </c>
      <c r="H160" s="34" t="s">
        <v>125</v>
      </c>
      <c r="I160" s="34" t="s">
        <v>15</v>
      </c>
      <c r="J160" s="34" t="s">
        <v>155</v>
      </c>
      <c r="K160" s="35"/>
      <c r="L160" s="35"/>
    </row>
    <row r="161" spans="1:12" ht="15.75" customHeight="1" x14ac:dyDescent="0.2">
      <c r="A161" s="34" t="s">
        <v>208</v>
      </c>
      <c r="B161" s="39">
        <v>1206.8800000000001</v>
      </c>
      <c r="C161" s="39">
        <v>303.72000000000003</v>
      </c>
      <c r="D161" s="39">
        <v>4.0599999999999996</v>
      </c>
      <c r="E161" s="39">
        <v>17.8</v>
      </c>
      <c r="F161" s="34" t="s">
        <v>140</v>
      </c>
      <c r="G161" s="34" t="s">
        <v>13</v>
      </c>
      <c r="H161" s="34" t="s">
        <v>125</v>
      </c>
      <c r="I161" s="34" t="s">
        <v>15</v>
      </c>
      <c r="J161" s="34" t="s">
        <v>155</v>
      </c>
      <c r="K161" s="35"/>
      <c r="L161" s="35"/>
    </row>
    <row r="162" spans="1:12" ht="15.75" customHeight="1" x14ac:dyDescent="0.2">
      <c r="A162" s="34" t="s">
        <v>209</v>
      </c>
      <c r="B162" s="39">
        <v>1491.05</v>
      </c>
      <c r="C162" s="39">
        <v>286.3</v>
      </c>
      <c r="D162" s="39">
        <v>5.27</v>
      </c>
      <c r="E162" s="39">
        <v>14.7</v>
      </c>
      <c r="F162" s="34" t="s">
        <v>12</v>
      </c>
      <c r="G162" s="34" t="s">
        <v>13</v>
      </c>
      <c r="H162" s="34" t="s">
        <v>125</v>
      </c>
      <c r="I162" s="34" t="s">
        <v>15</v>
      </c>
      <c r="J162" s="34" t="s">
        <v>155</v>
      </c>
      <c r="K162" s="35"/>
      <c r="L162" s="35"/>
    </row>
    <row r="163" spans="1:12" ht="15.75" customHeight="1" x14ac:dyDescent="0.2">
      <c r="A163" s="34" t="s">
        <v>210</v>
      </c>
      <c r="B163" s="39">
        <v>1309.6300000000001</v>
      </c>
      <c r="C163" s="39">
        <v>285.17</v>
      </c>
      <c r="D163" s="39">
        <v>4.66</v>
      </c>
      <c r="E163" s="39">
        <v>16.03</v>
      </c>
      <c r="F163" s="34" t="s">
        <v>12</v>
      </c>
      <c r="G163" s="34" t="s">
        <v>13</v>
      </c>
      <c r="H163" s="34" t="s">
        <v>125</v>
      </c>
      <c r="I163" s="34" t="s">
        <v>15</v>
      </c>
      <c r="J163" s="34" t="s">
        <v>155</v>
      </c>
      <c r="K163" s="35"/>
      <c r="L163" s="35"/>
    </row>
    <row r="164" spans="1:12" ht="15.75" customHeight="1" x14ac:dyDescent="0.2">
      <c r="A164" s="34" t="s">
        <v>211</v>
      </c>
      <c r="B164" s="39">
        <v>1157.83</v>
      </c>
      <c r="C164" s="39">
        <v>401.13</v>
      </c>
      <c r="D164" s="39">
        <v>2.92</v>
      </c>
      <c r="E164" s="39">
        <v>14.1</v>
      </c>
      <c r="F164" s="34" t="s">
        <v>12</v>
      </c>
      <c r="G164" s="34" t="s">
        <v>157</v>
      </c>
      <c r="H164" s="34" t="s">
        <v>125</v>
      </c>
      <c r="I164" s="34" t="s">
        <v>15</v>
      </c>
      <c r="J164" s="34" t="s">
        <v>155</v>
      </c>
      <c r="K164" s="35"/>
      <c r="L164" s="35"/>
    </row>
    <row r="165" spans="1:12" ht="15.75" customHeight="1" x14ac:dyDescent="0.2">
      <c r="A165" s="34" t="s">
        <v>212</v>
      </c>
      <c r="B165" s="39">
        <v>1213.69</v>
      </c>
      <c r="C165" s="39">
        <v>395.14</v>
      </c>
      <c r="D165" s="39">
        <v>3.11</v>
      </c>
      <c r="E165" s="39">
        <v>12.6</v>
      </c>
      <c r="F165" s="34" t="s">
        <v>12</v>
      </c>
      <c r="G165" s="34" t="s">
        <v>157</v>
      </c>
      <c r="H165" s="34" t="s">
        <v>125</v>
      </c>
      <c r="I165" s="34" t="s">
        <v>15</v>
      </c>
      <c r="J165" s="34" t="s">
        <v>155</v>
      </c>
      <c r="K165" s="35"/>
      <c r="L165" s="35"/>
    </row>
    <row r="166" spans="1:12" ht="15.75" customHeight="1" x14ac:dyDescent="0.2">
      <c r="A166" s="34" t="s">
        <v>213</v>
      </c>
      <c r="B166" s="39">
        <v>1061.33</v>
      </c>
      <c r="C166" s="39">
        <v>339.87</v>
      </c>
      <c r="D166" s="39">
        <v>3.15</v>
      </c>
      <c r="E166" s="39">
        <v>14.8</v>
      </c>
      <c r="F166" s="34" t="s">
        <v>12</v>
      </c>
      <c r="G166" s="34" t="s">
        <v>157</v>
      </c>
      <c r="H166" s="34" t="s">
        <v>125</v>
      </c>
      <c r="I166" s="34" t="s">
        <v>15</v>
      </c>
      <c r="J166" s="34" t="s">
        <v>155</v>
      </c>
      <c r="K166" s="35"/>
      <c r="L166" s="35"/>
    </row>
    <row r="167" spans="1:12" ht="15.75" customHeight="1" x14ac:dyDescent="0.2">
      <c r="A167" s="34" t="s">
        <v>214</v>
      </c>
      <c r="B167" s="39">
        <v>1073.6400000000001</v>
      </c>
      <c r="C167" s="39">
        <v>193.56</v>
      </c>
      <c r="D167" s="39">
        <v>5.65</v>
      </c>
      <c r="E167" s="39">
        <v>18.399999999999999</v>
      </c>
      <c r="F167" s="34" t="s">
        <v>12</v>
      </c>
      <c r="G167" s="34" t="s">
        <v>13</v>
      </c>
      <c r="H167" s="34" t="s">
        <v>125</v>
      </c>
      <c r="I167" s="34" t="s">
        <v>15</v>
      </c>
      <c r="J167" s="34" t="s">
        <v>155</v>
      </c>
      <c r="K167" s="35"/>
      <c r="L167" s="35"/>
    </row>
    <row r="168" spans="1:12" ht="15.75" customHeight="1" x14ac:dyDescent="0.2">
      <c r="A168" s="34" t="s">
        <v>215</v>
      </c>
      <c r="B168" s="39">
        <v>843.97</v>
      </c>
      <c r="C168" s="39">
        <v>154.83000000000001</v>
      </c>
      <c r="D168" s="39">
        <v>5.52</v>
      </c>
      <c r="E168" s="39">
        <v>29.3</v>
      </c>
      <c r="F168" s="34" t="s">
        <v>12</v>
      </c>
      <c r="G168" s="34" t="s">
        <v>13</v>
      </c>
      <c r="H168" s="34" t="s">
        <v>125</v>
      </c>
      <c r="I168" s="34" t="s">
        <v>15</v>
      </c>
      <c r="J168" s="34" t="s">
        <v>155</v>
      </c>
      <c r="K168" s="35"/>
      <c r="L168" s="35"/>
    </row>
    <row r="169" spans="1:12" ht="15.75" customHeight="1" x14ac:dyDescent="0.2">
      <c r="A169" s="34" t="s">
        <v>216</v>
      </c>
      <c r="B169" s="39">
        <v>1261.54</v>
      </c>
      <c r="C169" s="39">
        <v>139.19</v>
      </c>
      <c r="D169" s="39">
        <v>9.4499999999999993</v>
      </c>
      <c r="E169" s="39">
        <v>21.7</v>
      </c>
      <c r="F169" s="34" t="s">
        <v>12</v>
      </c>
      <c r="G169" s="34" t="s">
        <v>13</v>
      </c>
      <c r="H169" s="34" t="s">
        <v>125</v>
      </c>
      <c r="I169" s="34" t="s">
        <v>15</v>
      </c>
      <c r="J169" s="34" t="s">
        <v>155</v>
      </c>
      <c r="K169" s="35"/>
      <c r="L169" s="35"/>
    </row>
    <row r="170" spans="1:12" ht="15.75" customHeight="1" x14ac:dyDescent="0.2">
      <c r="A170" s="34" t="s">
        <v>217</v>
      </c>
      <c r="B170" s="39">
        <v>1198.53</v>
      </c>
      <c r="C170" s="39">
        <v>241.62</v>
      </c>
      <c r="D170" s="39">
        <v>5.16</v>
      </c>
      <c r="E170" s="39">
        <v>19.600000000000001</v>
      </c>
      <c r="F170" s="34" t="s">
        <v>12</v>
      </c>
      <c r="G170" s="34" t="s">
        <v>13</v>
      </c>
      <c r="H170" s="34" t="s">
        <v>125</v>
      </c>
      <c r="I170" s="34" t="s">
        <v>15</v>
      </c>
      <c r="J170" s="34" t="s">
        <v>155</v>
      </c>
      <c r="K170" s="35"/>
      <c r="L170" s="35"/>
    </row>
    <row r="171" spans="1:12" ht="15.75" customHeight="1" x14ac:dyDescent="0.2">
      <c r="A171" s="34" t="s">
        <v>218</v>
      </c>
      <c r="B171" s="39">
        <v>1267.81</v>
      </c>
      <c r="C171" s="39">
        <v>353.33</v>
      </c>
      <c r="D171" s="39">
        <v>3.62</v>
      </c>
      <c r="E171" s="39">
        <v>11.4</v>
      </c>
      <c r="F171" s="34" t="s">
        <v>12</v>
      </c>
      <c r="G171" s="34" t="s">
        <v>13</v>
      </c>
      <c r="H171" s="34" t="s">
        <v>125</v>
      </c>
      <c r="I171" s="34" t="s">
        <v>15</v>
      </c>
      <c r="J171" s="34" t="s">
        <v>155</v>
      </c>
      <c r="K171" s="35"/>
      <c r="L171" s="35"/>
    </row>
    <row r="172" spans="1:12" ht="15.75" customHeight="1" x14ac:dyDescent="0.2">
      <c r="A172" s="34" t="s">
        <v>219</v>
      </c>
      <c r="B172" s="39">
        <v>1275.71</v>
      </c>
      <c r="C172" s="39">
        <v>337.39</v>
      </c>
      <c r="D172" s="39">
        <v>3.87</v>
      </c>
      <c r="E172" s="39">
        <v>16.7</v>
      </c>
      <c r="F172" s="34" t="s">
        <v>12</v>
      </c>
      <c r="G172" s="34" t="s">
        <v>157</v>
      </c>
      <c r="H172" s="34" t="s">
        <v>125</v>
      </c>
      <c r="I172" s="34" t="s">
        <v>15</v>
      </c>
      <c r="J172" s="34" t="s">
        <v>155</v>
      </c>
      <c r="K172" s="35"/>
      <c r="L172" s="35"/>
    </row>
    <row r="173" spans="1:12" ht="15.75" customHeight="1" x14ac:dyDescent="0.2">
      <c r="A173" s="34" t="s">
        <v>221</v>
      </c>
      <c r="B173" s="39">
        <v>1095.8900000000001</v>
      </c>
      <c r="C173" s="39">
        <v>141.55000000000001</v>
      </c>
      <c r="D173" s="39">
        <v>7.91</v>
      </c>
      <c r="E173" s="39">
        <v>18.2</v>
      </c>
      <c r="F173" s="34" t="s">
        <v>12</v>
      </c>
      <c r="G173" s="34" t="s">
        <v>13</v>
      </c>
      <c r="H173" s="34" t="s">
        <v>125</v>
      </c>
      <c r="I173" s="34" t="s">
        <v>15</v>
      </c>
      <c r="J173" s="34" t="s">
        <v>155</v>
      </c>
      <c r="K173" s="35"/>
      <c r="L173" s="35"/>
    </row>
    <row r="174" spans="1:12" ht="15.75" customHeight="1" x14ac:dyDescent="0.2">
      <c r="A174" s="34" t="s">
        <v>222</v>
      </c>
      <c r="B174" s="39">
        <v>1300.29</v>
      </c>
      <c r="C174" s="39">
        <v>759.28</v>
      </c>
      <c r="D174" s="39">
        <v>1.74</v>
      </c>
      <c r="E174" s="39">
        <v>11.9</v>
      </c>
      <c r="F174" s="34" t="s">
        <v>140</v>
      </c>
      <c r="G174" s="34" t="s">
        <v>157</v>
      </c>
      <c r="H174" s="34" t="s">
        <v>125</v>
      </c>
      <c r="I174" s="34" t="s">
        <v>15</v>
      </c>
      <c r="J174" s="34" t="s">
        <v>155</v>
      </c>
      <c r="K174" s="35"/>
      <c r="L174" s="35"/>
    </row>
    <row r="175" spans="1:12" ht="15.75" customHeight="1" x14ac:dyDescent="0.2">
      <c r="A175" s="34" t="s">
        <v>223</v>
      </c>
      <c r="B175" s="39">
        <v>1375.95</v>
      </c>
      <c r="C175" s="39">
        <v>802.92</v>
      </c>
      <c r="D175" s="39">
        <v>1.73</v>
      </c>
      <c r="E175" s="39">
        <v>13.4</v>
      </c>
      <c r="F175" s="34" t="s">
        <v>140</v>
      </c>
      <c r="G175" s="34" t="s">
        <v>157</v>
      </c>
      <c r="H175" s="34" t="s">
        <v>125</v>
      </c>
      <c r="I175" s="34" t="s">
        <v>15</v>
      </c>
      <c r="J175" s="34" t="s">
        <v>155</v>
      </c>
      <c r="K175" s="35"/>
      <c r="L175" s="35"/>
    </row>
    <row r="176" spans="1:12" ht="15.75" customHeight="1" x14ac:dyDescent="0.2">
      <c r="A176" s="34" t="s">
        <v>224</v>
      </c>
      <c r="B176" s="39">
        <v>1495.5</v>
      </c>
      <c r="C176" s="39">
        <v>823.7</v>
      </c>
      <c r="D176" s="39">
        <v>1.84</v>
      </c>
      <c r="E176" s="39">
        <v>11.7</v>
      </c>
      <c r="F176" s="34" t="s">
        <v>140</v>
      </c>
      <c r="G176" s="34" t="s">
        <v>157</v>
      </c>
      <c r="H176" s="34" t="s">
        <v>125</v>
      </c>
      <c r="I176" s="34" t="s">
        <v>15</v>
      </c>
      <c r="J176" s="34" t="s">
        <v>155</v>
      </c>
      <c r="K176" s="35"/>
      <c r="L176" s="35"/>
    </row>
    <row r="177" spans="1:12" ht="15.75" customHeight="1" x14ac:dyDescent="0.2">
      <c r="A177" s="34" t="s">
        <v>225</v>
      </c>
      <c r="B177" s="39">
        <v>1693.14</v>
      </c>
      <c r="C177" s="39">
        <v>750.61</v>
      </c>
      <c r="D177" s="39">
        <v>2.34</v>
      </c>
      <c r="E177" s="39">
        <v>36.6</v>
      </c>
      <c r="F177" s="34" t="s">
        <v>140</v>
      </c>
      <c r="G177" s="34" t="s">
        <v>157</v>
      </c>
      <c r="H177" s="34" t="s">
        <v>125</v>
      </c>
      <c r="I177" s="34" t="s">
        <v>15</v>
      </c>
      <c r="J177" s="34" t="s">
        <v>155</v>
      </c>
      <c r="K177" s="35"/>
      <c r="L177" s="35"/>
    </row>
    <row r="178" spans="1:12" ht="15.75" customHeight="1" x14ac:dyDescent="0.2">
      <c r="A178" s="34" t="s">
        <v>226</v>
      </c>
      <c r="B178" s="39">
        <v>1048</v>
      </c>
      <c r="C178" s="39">
        <v>427.25</v>
      </c>
      <c r="D178" s="39">
        <v>2.54</v>
      </c>
      <c r="E178" s="39">
        <v>17.8</v>
      </c>
      <c r="F178" s="34" t="s">
        <v>140</v>
      </c>
      <c r="G178" s="34" t="s">
        <v>157</v>
      </c>
      <c r="H178" s="34" t="s">
        <v>125</v>
      </c>
      <c r="I178" s="34" t="s">
        <v>15</v>
      </c>
      <c r="J178" s="34" t="s">
        <v>155</v>
      </c>
      <c r="K178" s="35"/>
      <c r="L178" s="35"/>
    </row>
    <row r="179" spans="1:12" ht="15.75" customHeight="1" x14ac:dyDescent="0.2">
      <c r="A179" s="34" t="s">
        <v>227</v>
      </c>
      <c r="B179" s="39">
        <v>897.61</v>
      </c>
      <c r="C179" s="39">
        <v>167.75</v>
      </c>
      <c r="D179" s="39">
        <v>5.45</v>
      </c>
      <c r="E179" s="39">
        <v>18.600000000000001</v>
      </c>
      <c r="F179" s="34" t="s">
        <v>12</v>
      </c>
      <c r="G179" s="34" t="s">
        <v>13</v>
      </c>
      <c r="H179" s="34" t="s">
        <v>125</v>
      </c>
      <c r="I179" s="34" t="s">
        <v>15</v>
      </c>
      <c r="J179" s="34" t="s">
        <v>155</v>
      </c>
      <c r="K179" s="35"/>
      <c r="L179" s="35"/>
    </row>
    <row r="180" spans="1:12" ht="15.75" customHeight="1" x14ac:dyDescent="0.2">
      <c r="A180" s="34" t="s">
        <v>228</v>
      </c>
      <c r="B180" s="39">
        <v>889.7</v>
      </c>
      <c r="C180" s="39">
        <v>248.03</v>
      </c>
      <c r="D180" s="39">
        <v>3.64</v>
      </c>
      <c r="E180" s="39">
        <v>16</v>
      </c>
      <c r="F180" s="34" t="s">
        <v>12</v>
      </c>
      <c r="G180" s="34" t="s">
        <v>13</v>
      </c>
      <c r="H180" s="34" t="s">
        <v>125</v>
      </c>
      <c r="I180" s="34" t="s">
        <v>15</v>
      </c>
      <c r="J180" s="34" t="s">
        <v>155</v>
      </c>
      <c r="K180" s="35"/>
      <c r="L180" s="35"/>
    </row>
    <row r="181" spans="1:12" ht="15.75" customHeight="1" x14ac:dyDescent="0.2">
      <c r="A181" s="34" t="s">
        <v>229</v>
      </c>
      <c r="B181" s="39">
        <v>793.84</v>
      </c>
      <c r="C181" s="39">
        <v>207.46</v>
      </c>
      <c r="D181" s="39">
        <v>3.99</v>
      </c>
      <c r="E181" s="39">
        <v>22.2</v>
      </c>
      <c r="F181" s="34" t="s">
        <v>12</v>
      </c>
      <c r="G181" s="34" t="s">
        <v>13</v>
      </c>
      <c r="H181" s="34" t="s">
        <v>125</v>
      </c>
      <c r="I181" s="34" t="s">
        <v>15</v>
      </c>
      <c r="J181" s="34" t="s">
        <v>155</v>
      </c>
      <c r="K181" s="35"/>
      <c r="L181" s="35"/>
    </row>
    <row r="182" spans="1:12" ht="15.75" customHeight="1" x14ac:dyDescent="0.2">
      <c r="A182" s="34" t="s">
        <v>230</v>
      </c>
      <c r="B182" s="39">
        <v>780.82</v>
      </c>
      <c r="C182" s="39">
        <v>203.28</v>
      </c>
      <c r="D182" s="39">
        <v>3.9</v>
      </c>
      <c r="E182" s="39">
        <v>20.100000000000001</v>
      </c>
      <c r="F182" s="34" t="s">
        <v>12</v>
      </c>
      <c r="G182" s="34" t="s">
        <v>13</v>
      </c>
      <c r="H182" s="34" t="s">
        <v>125</v>
      </c>
      <c r="I182" s="34" t="s">
        <v>15</v>
      </c>
      <c r="J182" s="34" t="s">
        <v>155</v>
      </c>
      <c r="K182" s="35"/>
      <c r="L182" s="35"/>
    </row>
    <row r="183" spans="1:12" ht="15.75" customHeight="1" x14ac:dyDescent="0.2">
      <c r="A183" s="34" t="s">
        <v>231</v>
      </c>
      <c r="B183" s="39">
        <v>1915.5</v>
      </c>
      <c r="C183" s="39">
        <v>280.39999999999998</v>
      </c>
      <c r="D183" s="39">
        <v>7.07</v>
      </c>
      <c r="E183" s="39">
        <v>18.05</v>
      </c>
      <c r="F183" s="34" t="s">
        <v>12</v>
      </c>
      <c r="G183" s="34" t="s">
        <v>13</v>
      </c>
      <c r="H183" s="34" t="s">
        <v>125</v>
      </c>
      <c r="I183" s="34" t="s">
        <v>15</v>
      </c>
      <c r="J183" s="34" t="s">
        <v>155</v>
      </c>
      <c r="K183" s="35"/>
      <c r="L183" s="35"/>
    </row>
    <row r="184" spans="1:12" ht="15.75" customHeight="1" x14ac:dyDescent="0.2">
      <c r="A184" s="34" t="s">
        <v>232</v>
      </c>
      <c r="B184" s="39">
        <v>1151.7</v>
      </c>
      <c r="C184" s="39">
        <v>154.21</v>
      </c>
      <c r="D184" s="39">
        <v>7.63</v>
      </c>
      <c r="E184" s="39">
        <v>22</v>
      </c>
      <c r="F184" s="34" t="s">
        <v>12</v>
      </c>
      <c r="G184" s="34" t="s">
        <v>13</v>
      </c>
      <c r="H184" s="34" t="s">
        <v>125</v>
      </c>
      <c r="I184" s="34" t="s">
        <v>15</v>
      </c>
      <c r="J184" s="34" t="s">
        <v>155</v>
      </c>
      <c r="K184" s="35"/>
      <c r="L184" s="35"/>
    </row>
    <row r="185" spans="1:12" ht="15.75" customHeight="1" x14ac:dyDescent="0.2">
      <c r="A185" s="34" t="s">
        <v>233</v>
      </c>
      <c r="B185" s="39">
        <v>1098.53</v>
      </c>
      <c r="C185" s="39">
        <v>187.66</v>
      </c>
      <c r="D185" s="39">
        <v>6</v>
      </c>
      <c r="E185" s="39">
        <v>26.9</v>
      </c>
      <c r="F185" s="34" t="s">
        <v>12</v>
      </c>
      <c r="G185" s="34" t="s">
        <v>13</v>
      </c>
      <c r="H185" s="34" t="s">
        <v>125</v>
      </c>
      <c r="I185" s="34" t="s">
        <v>15</v>
      </c>
      <c r="J185" s="34" t="s">
        <v>155</v>
      </c>
      <c r="K185" s="35"/>
      <c r="L185" s="35"/>
    </row>
    <row r="186" spans="1:12" ht="15.75" customHeight="1" x14ac:dyDescent="0.2">
      <c r="A186" s="34" t="s">
        <v>234</v>
      </c>
      <c r="B186" s="39">
        <v>945.26</v>
      </c>
      <c r="C186" s="39">
        <v>269.70999999999998</v>
      </c>
      <c r="D186" s="39">
        <v>3.55</v>
      </c>
      <c r="E186" s="39">
        <v>16.399999999999999</v>
      </c>
      <c r="F186" s="34" t="s">
        <v>12</v>
      </c>
      <c r="G186" s="34" t="s">
        <v>13</v>
      </c>
      <c r="H186" s="34" t="s">
        <v>125</v>
      </c>
      <c r="I186" s="34" t="s">
        <v>15</v>
      </c>
      <c r="J186" s="34" t="s">
        <v>155</v>
      </c>
      <c r="K186" s="35"/>
      <c r="L186" s="35"/>
    </row>
    <row r="187" spans="1:12" ht="15.75" customHeight="1" x14ac:dyDescent="0.2">
      <c r="A187" s="34" t="s">
        <v>235</v>
      </c>
      <c r="B187" s="39">
        <v>1040.82</v>
      </c>
      <c r="C187" s="39">
        <v>154.66</v>
      </c>
      <c r="D187" s="39">
        <v>6.83</v>
      </c>
      <c r="E187" s="39">
        <v>20.100000000000001</v>
      </c>
      <c r="F187" s="34" t="s">
        <v>12</v>
      </c>
      <c r="G187" s="34" t="s">
        <v>13</v>
      </c>
      <c r="H187" s="34" t="s">
        <v>125</v>
      </c>
      <c r="I187" s="34" t="s">
        <v>15</v>
      </c>
      <c r="J187" s="34" t="s">
        <v>155</v>
      </c>
      <c r="K187" s="35"/>
      <c r="L187" s="35"/>
    </row>
    <row r="188" spans="1:12" ht="15.75" customHeight="1" x14ac:dyDescent="0.2">
      <c r="A188" s="34" t="s">
        <v>236</v>
      </c>
      <c r="B188" s="39">
        <v>1551.56</v>
      </c>
      <c r="C188" s="39">
        <v>381.98</v>
      </c>
      <c r="D188" s="39">
        <v>4.1500000000000004</v>
      </c>
      <c r="E188" s="39">
        <v>20.3</v>
      </c>
      <c r="F188" s="34" t="s">
        <v>12</v>
      </c>
      <c r="G188" s="34" t="s">
        <v>157</v>
      </c>
      <c r="H188" s="34" t="s">
        <v>125</v>
      </c>
      <c r="I188" s="34" t="s">
        <v>15</v>
      </c>
      <c r="J188" s="34" t="s">
        <v>155</v>
      </c>
      <c r="K188" s="35"/>
      <c r="L188" s="35"/>
    </row>
    <row r="189" spans="1:12" ht="15.75" customHeight="1" x14ac:dyDescent="0.2">
      <c r="A189" s="34" t="s">
        <v>237</v>
      </c>
      <c r="B189" s="39">
        <v>1514</v>
      </c>
      <c r="C189" s="39">
        <v>467.7</v>
      </c>
      <c r="D189" s="39">
        <v>3.3</v>
      </c>
      <c r="E189" s="39">
        <v>20.2</v>
      </c>
      <c r="F189" s="34" t="s">
        <v>12</v>
      </c>
      <c r="G189" s="34" t="s">
        <v>157</v>
      </c>
      <c r="H189" s="34" t="s">
        <v>125</v>
      </c>
      <c r="I189" s="34" t="s">
        <v>15</v>
      </c>
      <c r="J189" s="34" t="s">
        <v>155</v>
      </c>
      <c r="K189" s="35"/>
      <c r="L189" s="35"/>
    </row>
    <row r="190" spans="1:12" ht="15.75" customHeight="1" x14ac:dyDescent="0.2">
      <c r="A190" s="34" t="s">
        <v>238</v>
      </c>
      <c r="B190" s="39">
        <v>1564.35</v>
      </c>
      <c r="C190" s="39">
        <v>384.97</v>
      </c>
      <c r="D190" s="39">
        <v>4.12</v>
      </c>
      <c r="E190" s="39">
        <v>16.7</v>
      </c>
      <c r="F190" s="34" t="s">
        <v>12</v>
      </c>
      <c r="G190" s="34" t="s">
        <v>157</v>
      </c>
      <c r="H190" s="34" t="s">
        <v>125</v>
      </c>
      <c r="I190" s="34" t="s">
        <v>15</v>
      </c>
      <c r="J190" s="34" t="s">
        <v>155</v>
      </c>
      <c r="K190" s="35"/>
      <c r="L190" s="35"/>
    </row>
    <row r="191" spans="1:12" ht="15.75" customHeight="1" x14ac:dyDescent="0.2">
      <c r="A191" s="34" t="s">
        <v>239</v>
      </c>
      <c r="B191" s="39">
        <v>1219.6400000000001</v>
      </c>
      <c r="C191" s="39">
        <v>308.67</v>
      </c>
      <c r="D191" s="39">
        <v>4.01</v>
      </c>
      <c r="E191" s="39">
        <v>21</v>
      </c>
      <c r="F191" s="34" t="s">
        <v>12</v>
      </c>
      <c r="G191" s="34" t="s">
        <v>157</v>
      </c>
      <c r="H191" s="34" t="s">
        <v>125</v>
      </c>
      <c r="I191" s="34" t="s">
        <v>15</v>
      </c>
      <c r="J191" s="34" t="s">
        <v>155</v>
      </c>
      <c r="K191" s="35"/>
      <c r="L191" s="35"/>
    </row>
    <row r="192" spans="1:12" ht="15.75" customHeight="1" x14ac:dyDescent="0.2">
      <c r="A192" s="34" t="s">
        <v>240</v>
      </c>
      <c r="B192" s="39">
        <v>1278.24</v>
      </c>
      <c r="C192" s="39">
        <v>302.02999999999997</v>
      </c>
      <c r="D192" s="39">
        <v>4.32</v>
      </c>
      <c r="E192" s="39">
        <v>18.8</v>
      </c>
      <c r="F192" s="34" t="s">
        <v>12</v>
      </c>
      <c r="G192" s="34" t="s">
        <v>157</v>
      </c>
      <c r="H192" s="34" t="s">
        <v>125</v>
      </c>
      <c r="I192" s="34" t="s">
        <v>15</v>
      </c>
      <c r="J192" s="34" t="s">
        <v>155</v>
      </c>
      <c r="K192" s="35"/>
      <c r="L192" s="35"/>
    </row>
    <row r="193" spans="1:12" ht="15.75" customHeight="1" x14ac:dyDescent="0.2">
      <c r="A193" s="34" t="s">
        <v>241</v>
      </c>
      <c r="B193" s="39">
        <v>695.21</v>
      </c>
      <c r="C193" s="39">
        <v>138.07</v>
      </c>
      <c r="D193" s="39">
        <v>5.08</v>
      </c>
      <c r="E193" s="39">
        <v>13.9</v>
      </c>
      <c r="F193" s="34" t="s">
        <v>12</v>
      </c>
      <c r="G193" s="34" t="s">
        <v>13</v>
      </c>
      <c r="H193" s="34" t="s">
        <v>125</v>
      </c>
      <c r="I193" s="34" t="s">
        <v>15</v>
      </c>
      <c r="J193" s="34" t="s">
        <v>155</v>
      </c>
      <c r="K193" s="35"/>
      <c r="L193" s="35"/>
    </row>
    <row r="194" spans="1:12" ht="15.75" customHeight="1" x14ac:dyDescent="0.2">
      <c r="A194" s="34" t="s">
        <v>242</v>
      </c>
      <c r="B194" s="39">
        <v>689.79</v>
      </c>
      <c r="C194" s="39">
        <v>135.81</v>
      </c>
      <c r="D194" s="39">
        <v>5.19</v>
      </c>
      <c r="E194" s="39">
        <v>16.399999999999999</v>
      </c>
      <c r="F194" s="34" t="s">
        <v>12</v>
      </c>
      <c r="G194" s="34" t="s">
        <v>13</v>
      </c>
      <c r="H194" s="34" t="s">
        <v>125</v>
      </c>
      <c r="I194" s="34" t="s">
        <v>15</v>
      </c>
      <c r="J194" s="34" t="s">
        <v>155</v>
      </c>
      <c r="K194" s="35"/>
      <c r="L194" s="35"/>
    </row>
    <row r="195" spans="1:12" ht="15.75" customHeight="1" x14ac:dyDescent="0.2">
      <c r="A195" s="34" t="s">
        <v>243</v>
      </c>
      <c r="B195" s="39">
        <v>780.31</v>
      </c>
      <c r="C195" s="39">
        <v>151.51</v>
      </c>
      <c r="D195" s="39">
        <v>5.21</v>
      </c>
      <c r="E195" s="39">
        <v>17.739999999999998</v>
      </c>
      <c r="F195" s="34" t="s">
        <v>12</v>
      </c>
      <c r="G195" s="34" t="s">
        <v>13</v>
      </c>
      <c r="H195" s="34" t="s">
        <v>125</v>
      </c>
      <c r="I195" s="34" t="s">
        <v>15</v>
      </c>
      <c r="J195" s="34" t="s">
        <v>155</v>
      </c>
      <c r="K195" s="35"/>
      <c r="L195" s="35"/>
    </row>
    <row r="196" spans="1:12" ht="15.75" customHeight="1" x14ac:dyDescent="0.2">
      <c r="A196" s="34" t="s">
        <v>244</v>
      </c>
      <c r="B196" s="39">
        <v>1253.52</v>
      </c>
      <c r="C196" s="39">
        <v>309.08999999999997</v>
      </c>
      <c r="D196" s="39">
        <v>4.21</v>
      </c>
      <c r="E196" s="39">
        <v>14.42</v>
      </c>
      <c r="F196" s="34" t="s">
        <v>12</v>
      </c>
      <c r="G196" s="34" t="s">
        <v>157</v>
      </c>
      <c r="H196" s="34" t="s">
        <v>125</v>
      </c>
      <c r="I196" s="34" t="s">
        <v>15</v>
      </c>
      <c r="J196" s="34" t="s">
        <v>155</v>
      </c>
      <c r="K196" s="35"/>
      <c r="L196" s="35"/>
    </row>
    <row r="197" spans="1:12" ht="15.75" customHeight="1" x14ac:dyDescent="0.2">
      <c r="A197" s="34" t="s">
        <v>245</v>
      </c>
      <c r="B197" s="39">
        <v>896.74</v>
      </c>
      <c r="C197" s="39">
        <v>252.16</v>
      </c>
      <c r="D197" s="39">
        <v>3.67</v>
      </c>
      <c r="E197" s="39">
        <v>19.899999999999999</v>
      </c>
      <c r="F197" s="34" t="s">
        <v>12</v>
      </c>
      <c r="G197" s="34" t="s">
        <v>157</v>
      </c>
      <c r="H197" s="34" t="s">
        <v>125</v>
      </c>
      <c r="I197" s="34" t="s">
        <v>15</v>
      </c>
      <c r="J197" s="34" t="s">
        <v>155</v>
      </c>
      <c r="K197" s="35"/>
      <c r="L197" s="35"/>
    </row>
    <row r="198" spans="1:12" ht="15.75" customHeight="1" x14ac:dyDescent="0.2">
      <c r="A198" s="34" t="s">
        <v>246</v>
      </c>
      <c r="B198" s="39">
        <v>768.14</v>
      </c>
      <c r="C198" s="39">
        <v>262.06</v>
      </c>
      <c r="D198" s="39">
        <v>2.95</v>
      </c>
      <c r="E198" s="39">
        <v>8.8000000000000007</v>
      </c>
      <c r="F198" s="34" t="s">
        <v>140</v>
      </c>
      <c r="G198" s="34" t="s">
        <v>157</v>
      </c>
      <c r="H198" s="34" t="s">
        <v>125</v>
      </c>
      <c r="I198" s="34" t="s">
        <v>15</v>
      </c>
      <c r="J198" s="34" t="s">
        <v>155</v>
      </c>
      <c r="K198" s="35"/>
      <c r="L198" s="35"/>
    </row>
    <row r="199" spans="1:12" ht="15.75" customHeight="1" x14ac:dyDescent="0.2">
      <c r="A199" s="34" t="s">
        <v>247</v>
      </c>
      <c r="B199" s="39">
        <v>807.46</v>
      </c>
      <c r="C199" s="39">
        <v>282.67</v>
      </c>
      <c r="D199" s="39">
        <v>2.88</v>
      </c>
      <c r="E199" s="39">
        <v>9.1199999999999992</v>
      </c>
      <c r="F199" s="34" t="s">
        <v>140</v>
      </c>
      <c r="G199" s="34" t="s">
        <v>157</v>
      </c>
      <c r="H199" s="34" t="s">
        <v>125</v>
      </c>
      <c r="I199" s="34" t="s">
        <v>15</v>
      </c>
      <c r="J199" s="34" t="s">
        <v>155</v>
      </c>
      <c r="K199" s="35"/>
      <c r="L199" s="35"/>
    </row>
    <row r="200" spans="1:12" ht="15.75" customHeight="1" x14ac:dyDescent="0.2">
      <c r="A200" s="34" t="s">
        <v>248</v>
      </c>
      <c r="B200" s="39">
        <v>867.67</v>
      </c>
      <c r="C200" s="39">
        <v>291.05</v>
      </c>
      <c r="D200" s="39">
        <v>3.02</v>
      </c>
      <c r="E200" s="39">
        <v>9.23</v>
      </c>
      <c r="F200" s="34" t="s">
        <v>140</v>
      </c>
      <c r="G200" s="34" t="s">
        <v>157</v>
      </c>
      <c r="H200" s="34" t="s">
        <v>125</v>
      </c>
      <c r="I200" s="34" t="s">
        <v>15</v>
      </c>
      <c r="J200" s="34" t="s">
        <v>155</v>
      </c>
      <c r="K200" s="35"/>
      <c r="L200" s="35"/>
    </row>
    <row r="201" spans="1:12" ht="15.75" customHeight="1" x14ac:dyDescent="0.2">
      <c r="A201" s="34" t="s">
        <v>249</v>
      </c>
      <c r="B201" s="39">
        <v>1510.94</v>
      </c>
      <c r="C201" s="39">
        <v>206.59</v>
      </c>
      <c r="D201" s="39">
        <v>7.44</v>
      </c>
      <c r="E201" s="39">
        <v>23.9</v>
      </c>
      <c r="F201" s="34" t="s">
        <v>12</v>
      </c>
      <c r="G201" s="34" t="s">
        <v>13</v>
      </c>
      <c r="H201" s="34" t="s">
        <v>125</v>
      </c>
      <c r="I201" s="34" t="s">
        <v>15</v>
      </c>
      <c r="J201" s="34" t="s">
        <v>155</v>
      </c>
      <c r="K201" s="35"/>
      <c r="L201" s="35"/>
    </row>
    <row r="202" spans="1:12" ht="15.75" customHeight="1" x14ac:dyDescent="0.2">
      <c r="A202" s="34" t="s">
        <v>250</v>
      </c>
      <c r="B202" s="39">
        <v>1738.4829999999999</v>
      </c>
      <c r="C202" s="39">
        <v>264.34100000000001</v>
      </c>
      <c r="D202" s="39">
        <v>6.7080000000000002</v>
      </c>
      <c r="E202" s="39">
        <v>23.6</v>
      </c>
      <c r="F202" s="34" t="s">
        <v>12</v>
      </c>
      <c r="G202" s="34" t="s">
        <v>13</v>
      </c>
      <c r="H202" s="34" t="s">
        <v>125</v>
      </c>
      <c r="I202" s="34" t="s">
        <v>15</v>
      </c>
      <c r="J202" s="34" t="s">
        <v>155</v>
      </c>
      <c r="K202" s="35"/>
      <c r="L202" s="35"/>
    </row>
    <row r="203" spans="1:12" ht="15.75" customHeight="1" x14ac:dyDescent="0.2">
      <c r="A203" s="34" t="s">
        <v>251</v>
      </c>
      <c r="B203" s="39">
        <v>1047.56</v>
      </c>
      <c r="C203" s="39">
        <v>173.15</v>
      </c>
      <c r="D203" s="39">
        <v>6.14</v>
      </c>
      <c r="E203" s="39">
        <v>20.100000000000001</v>
      </c>
      <c r="F203" s="34" t="s">
        <v>12</v>
      </c>
      <c r="G203" s="34" t="s">
        <v>13</v>
      </c>
      <c r="H203" s="34" t="s">
        <v>125</v>
      </c>
      <c r="I203" s="34" t="s">
        <v>15</v>
      </c>
      <c r="J203" s="34" t="s">
        <v>155</v>
      </c>
      <c r="K203" s="35"/>
      <c r="L203" s="35"/>
    </row>
    <row r="204" spans="1:12" ht="15.75" customHeight="1" x14ac:dyDescent="0.2">
      <c r="A204" s="34" t="s">
        <v>252</v>
      </c>
      <c r="B204" s="39">
        <v>1305.68</v>
      </c>
      <c r="C204" s="39">
        <v>189.79</v>
      </c>
      <c r="D204" s="39">
        <v>7</v>
      </c>
      <c r="E204" s="39">
        <v>22.8</v>
      </c>
      <c r="F204" s="34" t="s">
        <v>12</v>
      </c>
      <c r="G204" s="34" t="s">
        <v>13</v>
      </c>
      <c r="H204" s="34" t="s">
        <v>125</v>
      </c>
      <c r="I204" s="34" t="s">
        <v>15</v>
      </c>
      <c r="J204" s="34" t="s">
        <v>155</v>
      </c>
      <c r="K204" s="35"/>
      <c r="L204" s="35"/>
    </row>
    <row r="205" spans="1:12" ht="15.75" customHeight="1" x14ac:dyDescent="0.2">
      <c r="A205" s="34" t="s">
        <v>253</v>
      </c>
      <c r="B205" s="39">
        <v>1023.25</v>
      </c>
      <c r="C205" s="39">
        <v>169.82</v>
      </c>
      <c r="D205" s="39">
        <v>6.13</v>
      </c>
      <c r="E205" s="39">
        <v>18.600000000000001</v>
      </c>
      <c r="F205" s="34" t="s">
        <v>12</v>
      </c>
      <c r="G205" s="34" t="s">
        <v>13</v>
      </c>
      <c r="H205" s="34" t="s">
        <v>125</v>
      </c>
      <c r="I205" s="34" t="s">
        <v>15</v>
      </c>
      <c r="J205" s="34" t="s">
        <v>155</v>
      </c>
      <c r="K205" s="35"/>
      <c r="L205" s="35"/>
    </row>
    <row r="206" spans="1:12" ht="15.75" customHeight="1" x14ac:dyDescent="0.2">
      <c r="A206" s="34" t="s">
        <v>254</v>
      </c>
      <c r="B206" s="39">
        <v>1225.8699999999999</v>
      </c>
      <c r="C206" s="39">
        <v>303.24</v>
      </c>
      <c r="D206" s="39">
        <v>4.09</v>
      </c>
      <c r="E206" s="39">
        <v>11.4</v>
      </c>
      <c r="F206" s="34" t="s">
        <v>140</v>
      </c>
      <c r="G206" s="34" t="s">
        <v>13</v>
      </c>
      <c r="H206" s="34" t="s">
        <v>125</v>
      </c>
      <c r="I206" s="34" t="s">
        <v>15</v>
      </c>
      <c r="J206" s="34" t="s">
        <v>155</v>
      </c>
      <c r="K206" s="35"/>
      <c r="L206" s="35"/>
    </row>
    <row r="207" spans="1:12" ht="15.75" customHeight="1" x14ac:dyDescent="0.2">
      <c r="A207" s="34" t="s">
        <v>255</v>
      </c>
      <c r="B207" s="39">
        <v>1185.0899999999999</v>
      </c>
      <c r="C207" s="39">
        <v>319.95</v>
      </c>
      <c r="D207" s="39">
        <v>3.73</v>
      </c>
      <c r="E207" s="39">
        <v>12.9</v>
      </c>
      <c r="F207" s="34" t="s">
        <v>140</v>
      </c>
      <c r="G207" s="34" t="s">
        <v>157</v>
      </c>
      <c r="H207" s="34" t="s">
        <v>125</v>
      </c>
      <c r="I207" s="34" t="s">
        <v>15</v>
      </c>
      <c r="J207" s="34" t="s">
        <v>155</v>
      </c>
      <c r="K207" s="35"/>
      <c r="L207" s="35"/>
    </row>
    <row r="208" spans="1:12" ht="15.75" customHeight="1" x14ac:dyDescent="0.2">
      <c r="A208" s="34" t="s">
        <v>256</v>
      </c>
      <c r="B208" s="39">
        <v>1035.3800000000001</v>
      </c>
      <c r="C208" s="39">
        <v>175.15</v>
      </c>
      <c r="D208" s="39">
        <v>6.02</v>
      </c>
      <c r="E208" s="39">
        <v>20.2</v>
      </c>
      <c r="F208" s="34" t="s">
        <v>12</v>
      </c>
      <c r="G208" s="34" t="s">
        <v>13</v>
      </c>
      <c r="H208" s="34" t="s">
        <v>125</v>
      </c>
      <c r="I208" s="34" t="s">
        <v>15</v>
      </c>
      <c r="J208" s="34" t="s">
        <v>155</v>
      </c>
      <c r="K208" s="35"/>
      <c r="L208" s="35"/>
    </row>
    <row r="209" spans="1:12" ht="15.75" customHeight="1" x14ac:dyDescent="0.2">
      <c r="A209" s="34" t="s">
        <v>257</v>
      </c>
      <c r="B209" s="39">
        <v>1266.24</v>
      </c>
      <c r="C209" s="39">
        <v>312.64</v>
      </c>
      <c r="D209" s="39">
        <v>4.17</v>
      </c>
      <c r="E209" s="39">
        <v>20.11</v>
      </c>
      <c r="F209" s="34" t="s">
        <v>12</v>
      </c>
      <c r="G209" s="34" t="s">
        <v>13</v>
      </c>
      <c r="H209" s="34" t="s">
        <v>125</v>
      </c>
      <c r="I209" s="34" t="s">
        <v>15</v>
      </c>
      <c r="J209" s="34" t="s">
        <v>155</v>
      </c>
      <c r="K209" s="35"/>
      <c r="L209" s="35"/>
    </row>
    <row r="210" spans="1:12" ht="15.75" customHeight="1" x14ac:dyDescent="0.2">
      <c r="A210" s="34" t="s">
        <v>258</v>
      </c>
      <c r="B210" s="39">
        <v>1056.33</v>
      </c>
      <c r="C210" s="39">
        <v>203.04</v>
      </c>
      <c r="D210" s="39">
        <v>5.33</v>
      </c>
      <c r="E210" s="39">
        <v>23.5</v>
      </c>
      <c r="F210" s="34" t="s">
        <v>12</v>
      </c>
      <c r="G210" s="34" t="s">
        <v>157</v>
      </c>
      <c r="H210" s="34" t="s">
        <v>125</v>
      </c>
      <c r="I210" s="34" t="s">
        <v>15</v>
      </c>
      <c r="J210" s="34" t="s">
        <v>155</v>
      </c>
      <c r="K210" s="35"/>
      <c r="L210" s="35"/>
    </row>
    <row r="211" spans="1:12" ht="15.75" customHeight="1" x14ac:dyDescent="0.2">
      <c r="A211" s="34" t="s">
        <v>259</v>
      </c>
      <c r="B211" s="39">
        <v>645.03</v>
      </c>
      <c r="C211" s="39">
        <v>221.16</v>
      </c>
      <c r="D211" s="39">
        <v>2.95</v>
      </c>
      <c r="E211" s="39">
        <v>18.600000000000001</v>
      </c>
      <c r="F211" s="34" t="s">
        <v>12</v>
      </c>
      <c r="G211" s="34" t="s">
        <v>13</v>
      </c>
      <c r="H211" s="34" t="s">
        <v>125</v>
      </c>
      <c r="I211" s="34" t="s">
        <v>15</v>
      </c>
      <c r="J211" s="34" t="s">
        <v>155</v>
      </c>
      <c r="K211" s="35"/>
      <c r="L211" s="35"/>
    </row>
    <row r="212" spans="1:12" ht="15.75" customHeight="1" x14ac:dyDescent="0.2">
      <c r="A212" s="34" t="s">
        <v>260</v>
      </c>
      <c r="B212" s="39">
        <v>1938.49</v>
      </c>
      <c r="C212" s="39">
        <v>263.36</v>
      </c>
      <c r="D212" s="39">
        <v>7.56</v>
      </c>
      <c r="E212" s="39">
        <v>23.4</v>
      </c>
      <c r="F212" s="34" t="s">
        <v>12</v>
      </c>
      <c r="G212" s="34" t="s">
        <v>13</v>
      </c>
      <c r="H212" s="34" t="s">
        <v>125</v>
      </c>
      <c r="I212" s="34" t="s">
        <v>15</v>
      </c>
      <c r="J212" s="34" t="s">
        <v>155</v>
      </c>
      <c r="K212" s="35"/>
      <c r="L212" s="35"/>
    </row>
    <row r="213" spans="1:12" ht="15.75" customHeight="1" x14ac:dyDescent="0.2">
      <c r="A213" s="34" t="s">
        <v>261</v>
      </c>
      <c r="B213" s="39">
        <v>1530.01</v>
      </c>
      <c r="C213" s="39">
        <v>681.44</v>
      </c>
      <c r="D213" s="39">
        <v>2.2999999999999998</v>
      </c>
      <c r="E213" s="39">
        <v>22.4</v>
      </c>
      <c r="F213" s="34" t="s">
        <v>140</v>
      </c>
      <c r="G213" s="34" t="s">
        <v>157</v>
      </c>
      <c r="H213" s="34" t="s">
        <v>125</v>
      </c>
      <c r="I213" s="34" t="s">
        <v>15</v>
      </c>
      <c r="J213" s="34" t="s">
        <v>155</v>
      </c>
      <c r="K213" s="35"/>
      <c r="L213" s="35"/>
    </row>
    <row r="214" spans="1:12" ht="15.75" customHeight="1" x14ac:dyDescent="0.2">
      <c r="A214" s="34" t="s">
        <v>262</v>
      </c>
      <c r="B214" s="39">
        <v>1340.08</v>
      </c>
      <c r="C214" s="39">
        <v>714.26</v>
      </c>
      <c r="D214" s="39">
        <v>1.91</v>
      </c>
      <c r="E214" s="39">
        <v>12.1</v>
      </c>
      <c r="F214" s="34" t="s">
        <v>140</v>
      </c>
      <c r="G214" s="34" t="s">
        <v>157</v>
      </c>
      <c r="H214" s="34" t="s">
        <v>125</v>
      </c>
      <c r="I214" s="34" t="s">
        <v>15</v>
      </c>
      <c r="J214" s="34" t="s">
        <v>155</v>
      </c>
      <c r="K214" s="35"/>
      <c r="L214" s="35"/>
    </row>
    <row r="215" spans="1:12" ht="15.75" customHeight="1" x14ac:dyDescent="0.2">
      <c r="A215" s="34" t="s">
        <v>263</v>
      </c>
      <c r="B215" s="39">
        <v>1179.8</v>
      </c>
      <c r="C215" s="39">
        <v>214.35</v>
      </c>
      <c r="D215" s="39">
        <v>5.6</v>
      </c>
      <c r="E215" s="39">
        <v>18.2</v>
      </c>
      <c r="F215" s="34" t="s">
        <v>12</v>
      </c>
      <c r="G215" s="34" t="s">
        <v>13</v>
      </c>
      <c r="H215" s="34" t="s">
        <v>125</v>
      </c>
      <c r="I215" s="34" t="s">
        <v>15</v>
      </c>
      <c r="J215" s="34" t="s">
        <v>155</v>
      </c>
      <c r="K215" s="35"/>
      <c r="L215" s="35"/>
    </row>
    <row r="216" spans="1:12" ht="15.75" customHeight="1" x14ac:dyDescent="0.2">
      <c r="A216" s="34" t="s">
        <v>264</v>
      </c>
      <c r="B216" s="39">
        <v>1612.28</v>
      </c>
      <c r="C216" s="39">
        <v>306.54000000000002</v>
      </c>
      <c r="D216" s="39">
        <v>5.34</v>
      </c>
      <c r="E216" s="39">
        <v>15.8</v>
      </c>
      <c r="F216" s="34" t="s">
        <v>12</v>
      </c>
      <c r="G216" s="34" t="s">
        <v>13</v>
      </c>
      <c r="H216" s="34" t="s">
        <v>125</v>
      </c>
      <c r="I216" s="34" t="s">
        <v>15</v>
      </c>
      <c r="J216" s="34" t="s">
        <v>155</v>
      </c>
      <c r="K216" s="35"/>
      <c r="L216" s="35"/>
    </row>
    <row r="217" spans="1:12" ht="15.75" customHeight="1" x14ac:dyDescent="0.2">
      <c r="A217" s="34" t="s">
        <v>265</v>
      </c>
      <c r="B217" s="39">
        <v>1808.25</v>
      </c>
      <c r="C217" s="39">
        <v>325.26</v>
      </c>
      <c r="D217" s="39">
        <v>5.66</v>
      </c>
      <c r="E217" s="39">
        <v>16.399999999999999</v>
      </c>
      <c r="F217" s="34" t="s">
        <v>12</v>
      </c>
      <c r="G217" s="34" t="s">
        <v>13</v>
      </c>
      <c r="H217" s="34" t="s">
        <v>125</v>
      </c>
      <c r="I217" s="34" t="s">
        <v>15</v>
      </c>
      <c r="J217" s="34" t="s">
        <v>155</v>
      </c>
      <c r="K217" s="35"/>
      <c r="L217" s="35"/>
    </row>
    <row r="218" spans="1:12" ht="15.75" customHeight="1" x14ac:dyDescent="0.2">
      <c r="A218" s="34" t="s">
        <v>266</v>
      </c>
      <c r="B218" s="39">
        <v>1216.17</v>
      </c>
      <c r="C218" s="39">
        <v>238</v>
      </c>
      <c r="D218" s="39">
        <v>5.16</v>
      </c>
      <c r="E218" s="39">
        <v>20.5</v>
      </c>
      <c r="F218" s="34" t="s">
        <v>12</v>
      </c>
      <c r="G218" s="34" t="s">
        <v>13</v>
      </c>
      <c r="H218" s="34" t="s">
        <v>125</v>
      </c>
      <c r="I218" s="34" t="s">
        <v>15</v>
      </c>
      <c r="J218" s="34" t="s">
        <v>155</v>
      </c>
      <c r="K218" s="35"/>
      <c r="L218" s="35"/>
    </row>
    <row r="219" spans="1:12" ht="15.75" customHeight="1" x14ac:dyDescent="0.2">
      <c r="A219" s="34" t="s">
        <v>267</v>
      </c>
      <c r="B219" s="39">
        <v>1360.55</v>
      </c>
      <c r="C219" s="39">
        <v>299.04000000000002</v>
      </c>
      <c r="D219" s="39">
        <v>4.67</v>
      </c>
      <c r="E219" s="39">
        <v>14.96</v>
      </c>
      <c r="F219" s="34" t="s">
        <v>12</v>
      </c>
      <c r="G219" s="34" t="s">
        <v>13</v>
      </c>
      <c r="H219" s="34" t="s">
        <v>125</v>
      </c>
      <c r="I219" s="34" t="s">
        <v>15</v>
      </c>
      <c r="J219" s="34" t="s">
        <v>155</v>
      </c>
      <c r="K219" s="35"/>
      <c r="L219" s="35"/>
    </row>
    <row r="220" spans="1:12" ht="15.75" customHeight="1" x14ac:dyDescent="0.2">
      <c r="A220" s="34" t="s">
        <v>268</v>
      </c>
      <c r="B220" s="39">
        <v>1422.8</v>
      </c>
      <c r="C220" s="39">
        <v>268.36</v>
      </c>
      <c r="D220" s="39">
        <v>5.52</v>
      </c>
      <c r="E220" s="39">
        <v>18.850000000000001</v>
      </c>
      <c r="F220" s="34" t="s">
        <v>12</v>
      </c>
      <c r="G220" s="34" t="s">
        <v>157</v>
      </c>
      <c r="H220" s="34" t="s">
        <v>125</v>
      </c>
      <c r="I220" s="34" t="s">
        <v>15</v>
      </c>
      <c r="J220" s="34" t="s">
        <v>155</v>
      </c>
      <c r="K220" s="35"/>
      <c r="L220" s="35"/>
    </row>
    <row r="221" spans="1:12" ht="15.75" customHeight="1" x14ac:dyDescent="0.2">
      <c r="A221" s="34" t="s">
        <v>269</v>
      </c>
      <c r="B221" s="39">
        <v>1066.94</v>
      </c>
      <c r="C221" s="39">
        <v>166.3</v>
      </c>
      <c r="D221" s="39">
        <v>6.52</v>
      </c>
      <c r="E221" s="39">
        <v>20.2</v>
      </c>
      <c r="F221" s="34" t="s">
        <v>12</v>
      </c>
      <c r="G221" s="34" t="s">
        <v>13</v>
      </c>
      <c r="H221" s="34" t="s">
        <v>125</v>
      </c>
      <c r="I221" s="34" t="s">
        <v>15</v>
      </c>
      <c r="J221" s="34" t="s">
        <v>155</v>
      </c>
      <c r="K221" s="35"/>
      <c r="L221" s="35"/>
    </row>
    <row r="222" spans="1:12" ht="15.75" customHeight="1" x14ac:dyDescent="0.2">
      <c r="A222" s="34" t="s">
        <v>270</v>
      </c>
      <c r="B222" s="39">
        <v>1394.65</v>
      </c>
      <c r="C222" s="39">
        <v>390.23</v>
      </c>
      <c r="D222" s="39">
        <v>3.97</v>
      </c>
      <c r="E222" s="39">
        <v>16.899999999999999</v>
      </c>
      <c r="F222" s="34" t="s">
        <v>140</v>
      </c>
      <c r="G222" s="34" t="s">
        <v>157</v>
      </c>
      <c r="H222" s="34" t="s">
        <v>125</v>
      </c>
      <c r="I222" s="34" t="s">
        <v>15</v>
      </c>
      <c r="J222" s="34" t="s">
        <v>155</v>
      </c>
      <c r="K222" s="35"/>
      <c r="L222" s="35"/>
    </row>
    <row r="223" spans="1:12" ht="15.75" customHeight="1" x14ac:dyDescent="0.2">
      <c r="A223" s="34" t="s">
        <v>271</v>
      </c>
      <c r="B223" s="39">
        <v>1201.68</v>
      </c>
      <c r="C223" s="39">
        <v>258.68</v>
      </c>
      <c r="D223" s="39">
        <v>4.72</v>
      </c>
      <c r="E223" s="39">
        <v>11.01</v>
      </c>
      <c r="F223" s="34" t="s">
        <v>140</v>
      </c>
      <c r="G223" s="34" t="s">
        <v>13</v>
      </c>
      <c r="H223" s="34" t="s">
        <v>125</v>
      </c>
      <c r="I223" s="34" t="s">
        <v>15</v>
      </c>
      <c r="J223" s="34" t="s">
        <v>155</v>
      </c>
      <c r="K223" s="35"/>
      <c r="L223" s="35"/>
    </row>
    <row r="224" spans="1:12" ht="15.75" customHeight="1" x14ac:dyDescent="0.2">
      <c r="A224" s="34" t="s">
        <v>272</v>
      </c>
      <c r="B224" s="39">
        <v>973.93</v>
      </c>
      <c r="C224" s="39">
        <v>244.22</v>
      </c>
      <c r="D224" s="39">
        <v>4.04</v>
      </c>
      <c r="E224" s="39">
        <v>10.71</v>
      </c>
      <c r="F224" s="34" t="s">
        <v>140</v>
      </c>
      <c r="G224" s="34" t="s">
        <v>13</v>
      </c>
      <c r="H224" s="34" t="s">
        <v>125</v>
      </c>
      <c r="I224" s="34" t="s">
        <v>15</v>
      </c>
      <c r="J224" s="34" t="s">
        <v>155</v>
      </c>
      <c r="K224" s="35"/>
      <c r="L224" s="35"/>
    </row>
    <row r="225" spans="1:12" ht="15.75" customHeight="1" x14ac:dyDescent="0.2">
      <c r="A225" s="34" t="s">
        <v>273</v>
      </c>
      <c r="B225" s="39">
        <v>884.4</v>
      </c>
      <c r="C225" s="39">
        <v>134.33000000000001</v>
      </c>
      <c r="D225" s="39">
        <v>6.78</v>
      </c>
      <c r="E225" s="39">
        <v>15.02</v>
      </c>
      <c r="F225" s="34" t="s">
        <v>140</v>
      </c>
      <c r="G225" s="34" t="s">
        <v>13</v>
      </c>
      <c r="H225" s="34" t="s">
        <v>125</v>
      </c>
      <c r="I225" s="34" t="s">
        <v>15</v>
      </c>
      <c r="J225" s="34" t="s">
        <v>155</v>
      </c>
      <c r="K225" s="35"/>
      <c r="L225" s="35"/>
    </row>
    <row r="226" spans="1:12" ht="15.75" customHeight="1" x14ac:dyDescent="0.2">
      <c r="A226" s="34" t="s">
        <v>274</v>
      </c>
      <c r="B226" s="39">
        <v>964.36</v>
      </c>
      <c r="C226" s="39">
        <v>219.5</v>
      </c>
      <c r="D226" s="39">
        <v>4.46</v>
      </c>
      <c r="E226" s="39">
        <v>13.41</v>
      </c>
      <c r="F226" s="34" t="s">
        <v>140</v>
      </c>
      <c r="G226" s="34" t="s">
        <v>13</v>
      </c>
      <c r="H226" s="34" t="s">
        <v>125</v>
      </c>
      <c r="I226" s="34" t="s">
        <v>15</v>
      </c>
      <c r="J226" s="34" t="s">
        <v>155</v>
      </c>
      <c r="K226" s="35"/>
      <c r="L226" s="35"/>
    </row>
    <row r="227" spans="1:12" ht="15.75" customHeight="1" x14ac:dyDescent="0.2">
      <c r="A227" s="34" t="s">
        <v>275</v>
      </c>
      <c r="B227" s="39">
        <v>908.61</v>
      </c>
      <c r="C227" s="39">
        <v>210.68</v>
      </c>
      <c r="D227" s="39">
        <v>4.42</v>
      </c>
      <c r="E227" s="39">
        <v>11.91</v>
      </c>
      <c r="F227" s="34" t="s">
        <v>140</v>
      </c>
      <c r="G227" s="34" t="s">
        <v>13</v>
      </c>
      <c r="H227" s="34" t="s">
        <v>125</v>
      </c>
      <c r="I227" s="34" t="s">
        <v>15</v>
      </c>
      <c r="J227" s="34" t="s">
        <v>155</v>
      </c>
      <c r="K227" s="35"/>
      <c r="L227" s="35"/>
    </row>
    <row r="228" spans="1:12" ht="15.75" customHeight="1" x14ac:dyDescent="0.2">
      <c r="A228" s="34" t="s">
        <v>276</v>
      </c>
      <c r="B228" s="39">
        <v>921.87</v>
      </c>
      <c r="C228" s="39">
        <v>211.09</v>
      </c>
      <c r="D228" s="39">
        <v>4.3899999999999997</v>
      </c>
      <c r="E228" s="39">
        <v>10.9</v>
      </c>
      <c r="F228" s="34" t="s">
        <v>140</v>
      </c>
      <c r="G228" s="34" t="s">
        <v>13</v>
      </c>
      <c r="H228" s="34" t="s">
        <v>125</v>
      </c>
      <c r="I228" s="34" t="s">
        <v>15</v>
      </c>
      <c r="J228" s="34" t="s">
        <v>155</v>
      </c>
      <c r="K228" s="35"/>
      <c r="L228" s="35"/>
    </row>
    <row r="229" spans="1:12" ht="15.75" customHeight="1" x14ac:dyDescent="0.2">
      <c r="A229" s="34" t="s">
        <v>277</v>
      </c>
      <c r="B229" s="39">
        <v>1150.02</v>
      </c>
      <c r="C229" s="39">
        <v>210.97</v>
      </c>
      <c r="D229" s="39">
        <v>5.64</v>
      </c>
      <c r="E229" s="39">
        <v>21.35</v>
      </c>
      <c r="F229" s="34" t="s">
        <v>140</v>
      </c>
      <c r="G229" s="34" t="s">
        <v>13</v>
      </c>
      <c r="H229" s="34" t="s">
        <v>125</v>
      </c>
      <c r="I229" s="34" t="s">
        <v>15</v>
      </c>
      <c r="J229" s="34" t="s">
        <v>155</v>
      </c>
      <c r="K229" s="35"/>
      <c r="L229" s="35"/>
    </row>
    <row r="230" spans="1:12" ht="15.75" customHeight="1" x14ac:dyDescent="0.2">
      <c r="A230" s="34" t="s">
        <v>278</v>
      </c>
      <c r="B230" s="39">
        <v>953.28</v>
      </c>
      <c r="C230" s="39">
        <v>205.14</v>
      </c>
      <c r="D230" s="39">
        <v>4.72</v>
      </c>
      <c r="E230" s="39">
        <v>13.11</v>
      </c>
      <c r="F230" s="34" t="s">
        <v>140</v>
      </c>
      <c r="G230" s="34" t="s">
        <v>13</v>
      </c>
      <c r="H230" s="34" t="s">
        <v>125</v>
      </c>
      <c r="I230" s="34" t="s">
        <v>15</v>
      </c>
      <c r="J230" s="34" t="s">
        <v>155</v>
      </c>
      <c r="K230" s="35"/>
      <c r="L230" s="35"/>
    </row>
    <row r="231" spans="1:12" ht="15.75" customHeight="1" x14ac:dyDescent="0.2">
      <c r="A231" s="34" t="s">
        <v>279</v>
      </c>
      <c r="B231" s="39">
        <v>964.31</v>
      </c>
      <c r="C231" s="39">
        <v>217.73</v>
      </c>
      <c r="D231" s="39">
        <v>4.47</v>
      </c>
      <c r="E231" s="39">
        <v>11.2</v>
      </c>
      <c r="F231" s="34" t="s">
        <v>140</v>
      </c>
      <c r="G231" s="34" t="s">
        <v>13</v>
      </c>
      <c r="H231" s="34" t="s">
        <v>125</v>
      </c>
      <c r="I231" s="34" t="s">
        <v>15</v>
      </c>
      <c r="J231" s="34" t="s">
        <v>155</v>
      </c>
      <c r="K231" s="35"/>
      <c r="L231" s="35"/>
    </row>
    <row r="232" spans="1:12" ht="15.75" customHeight="1" x14ac:dyDescent="0.2">
      <c r="A232" s="34" t="s">
        <v>280</v>
      </c>
      <c r="B232" s="39">
        <v>956.91</v>
      </c>
      <c r="C232" s="39">
        <v>195.71</v>
      </c>
      <c r="D232" s="39">
        <v>4.93</v>
      </c>
      <c r="E232" s="39">
        <v>12.3</v>
      </c>
      <c r="F232" s="34" t="s">
        <v>140</v>
      </c>
      <c r="G232" s="34" t="s">
        <v>13</v>
      </c>
      <c r="H232" s="34" t="s">
        <v>125</v>
      </c>
      <c r="I232" s="34" t="s">
        <v>15</v>
      </c>
      <c r="J232" s="34" t="s">
        <v>155</v>
      </c>
      <c r="K232" s="35"/>
      <c r="L232" s="35"/>
    </row>
    <row r="233" spans="1:12" ht="15.75" customHeight="1" x14ac:dyDescent="0.2">
      <c r="A233" s="34" t="s">
        <v>281</v>
      </c>
      <c r="B233" s="39">
        <v>997.95</v>
      </c>
      <c r="C233" s="39">
        <v>226.7</v>
      </c>
      <c r="D233" s="39">
        <v>4.45</v>
      </c>
      <c r="E233" s="39">
        <v>10.6</v>
      </c>
      <c r="F233" s="34" t="s">
        <v>140</v>
      </c>
      <c r="G233" s="34" t="s">
        <v>13</v>
      </c>
      <c r="H233" s="34" t="s">
        <v>125</v>
      </c>
      <c r="I233" s="34" t="s">
        <v>15</v>
      </c>
      <c r="J233" s="34" t="s">
        <v>155</v>
      </c>
      <c r="K233" s="35"/>
      <c r="L233" s="35"/>
    </row>
    <row r="234" spans="1:12" ht="15.75" customHeight="1" x14ac:dyDescent="0.2">
      <c r="A234" s="34" t="s">
        <v>282</v>
      </c>
      <c r="B234" s="39">
        <v>1150.05</v>
      </c>
      <c r="C234" s="39">
        <v>250.67</v>
      </c>
      <c r="D234" s="39">
        <v>4.74</v>
      </c>
      <c r="E234" s="39">
        <v>15.97</v>
      </c>
      <c r="F234" s="34" t="s">
        <v>140</v>
      </c>
      <c r="G234" s="34" t="s">
        <v>13</v>
      </c>
      <c r="H234" s="34" t="s">
        <v>125</v>
      </c>
      <c r="I234" s="34" t="s">
        <v>15</v>
      </c>
      <c r="J234" s="34" t="s">
        <v>155</v>
      </c>
      <c r="K234" s="35"/>
      <c r="L234" s="35"/>
    </row>
    <row r="235" spans="1:12" ht="15.75" customHeight="1" x14ac:dyDescent="0.2">
      <c r="A235" s="34" t="s">
        <v>283</v>
      </c>
      <c r="B235" s="39">
        <v>1117</v>
      </c>
      <c r="C235" s="39">
        <v>171.88</v>
      </c>
      <c r="D235" s="39">
        <v>6.63</v>
      </c>
      <c r="E235" s="39">
        <v>15</v>
      </c>
      <c r="F235" s="34" t="s">
        <v>12</v>
      </c>
      <c r="G235" s="34" t="s">
        <v>13</v>
      </c>
      <c r="H235" s="34" t="s">
        <v>125</v>
      </c>
      <c r="I235" s="34" t="s">
        <v>15</v>
      </c>
      <c r="J235" s="34" t="s">
        <v>155</v>
      </c>
      <c r="K235" s="35"/>
      <c r="L235" s="35"/>
    </row>
    <row r="236" spans="1:12" s="31" customFormat="1" ht="15.75" customHeight="1" x14ac:dyDescent="0.2">
      <c r="A236" s="40" t="s">
        <v>337</v>
      </c>
      <c r="B236" s="41">
        <v>1284.53</v>
      </c>
      <c r="C236" s="41">
        <v>408.45</v>
      </c>
      <c r="D236" s="41">
        <f t="shared" ref="D236:D267" si="0">B236/C236</f>
        <v>3.1448892153262333</v>
      </c>
      <c r="E236" s="41">
        <v>13.61529039</v>
      </c>
      <c r="F236" s="40" t="s">
        <v>12</v>
      </c>
      <c r="G236" s="40" t="s">
        <v>157</v>
      </c>
      <c r="H236" s="40" t="s">
        <v>407</v>
      </c>
      <c r="I236" s="40" t="s">
        <v>15</v>
      </c>
      <c r="J236" s="40" t="s">
        <v>413</v>
      </c>
      <c r="K236" s="40"/>
      <c r="L236" s="42"/>
    </row>
    <row r="237" spans="1:12" s="31" customFormat="1" ht="15.75" customHeight="1" x14ac:dyDescent="0.2">
      <c r="A237" s="40" t="s">
        <v>338</v>
      </c>
      <c r="B237" s="41">
        <v>1284.6880000000001</v>
      </c>
      <c r="C237" s="41">
        <v>1081.3599999999999</v>
      </c>
      <c r="D237" s="41">
        <f t="shared" si="0"/>
        <v>1.1880298882888216</v>
      </c>
      <c r="E237" s="41">
        <v>11.30704032</v>
      </c>
      <c r="F237" s="40" t="s">
        <v>12</v>
      </c>
      <c r="G237" s="40" t="s">
        <v>157</v>
      </c>
      <c r="H237" s="40" t="s">
        <v>414</v>
      </c>
      <c r="I237" s="40" t="s">
        <v>15</v>
      </c>
      <c r="J237" s="40" t="s">
        <v>413</v>
      </c>
      <c r="K237" s="40"/>
      <c r="L237" s="42"/>
    </row>
    <row r="238" spans="1:12" s="31" customFormat="1" ht="15.75" customHeight="1" x14ac:dyDescent="0.2">
      <c r="A238" s="40" t="s">
        <v>339</v>
      </c>
      <c r="B238" s="41">
        <v>1555.3384619999999</v>
      </c>
      <c r="C238" s="41">
        <v>812.17692309999995</v>
      </c>
      <c r="D238" s="41">
        <f t="shared" si="0"/>
        <v>1.9150241994852859</v>
      </c>
      <c r="E238" s="41">
        <v>13.64918304</v>
      </c>
      <c r="F238" s="40" t="s">
        <v>12</v>
      </c>
      <c r="G238" s="40" t="s">
        <v>157</v>
      </c>
      <c r="H238" s="40" t="s">
        <v>410</v>
      </c>
      <c r="I238" s="40" t="s">
        <v>15</v>
      </c>
      <c r="J238" s="40" t="s">
        <v>413</v>
      </c>
      <c r="K238" s="40"/>
      <c r="L238" s="42"/>
    </row>
    <row r="239" spans="1:12" s="31" customFormat="1" ht="15.75" customHeight="1" x14ac:dyDescent="0.2">
      <c r="A239" s="40" t="s">
        <v>340</v>
      </c>
      <c r="B239" s="41">
        <v>1155.784615</v>
      </c>
      <c r="C239" s="41">
        <v>836.29230770000004</v>
      </c>
      <c r="D239" s="41">
        <f t="shared" si="0"/>
        <v>1.38203425328481</v>
      </c>
      <c r="E239" s="41">
        <v>19.689843979999999</v>
      </c>
      <c r="F239" s="40" t="s">
        <v>12</v>
      </c>
      <c r="G239" s="40" t="s">
        <v>157</v>
      </c>
      <c r="H239" s="40" t="s">
        <v>410</v>
      </c>
      <c r="I239" s="40" t="s">
        <v>15</v>
      </c>
      <c r="J239" s="40" t="s">
        <v>413</v>
      </c>
      <c r="K239" s="40"/>
      <c r="L239" s="42"/>
    </row>
    <row r="240" spans="1:12" s="31" customFormat="1" ht="15.75" customHeight="1" x14ac:dyDescent="0.2">
      <c r="A240" s="40" t="s">
        <v>341</v>
      </c>
      <c r="B240" s="41">
        <v>1213.328244</v>
      </c>
      <c r="C240" s="41">
        <v>273.24427480000003</v>
      </c>
      <c r="D240" s="41">
        <f t="shared" si="0"/>
        <v>4.4404525763187186</v>
      </c>
      <c r="E240" s="41">
        <v>15.722116740000001</v>
      </c>
      <c r="F240" s="40" t="s">
        <v>12</v>
      </c>
      <c r="G240" s="40" t="s">
        <v>157</v>
      </c>
      <c r="H240" s="40" t="s">
        <v>411</v>
      </c>
      <c r="I240" s="40" t="s">
        <v>15</v>
      </c>
      <c r="J240" s="40" t="s">
        <v>413</v>
      </c>
      <c r="K240" s="40"/>
      <c r="L240" s="42"/>
    </row>
    <row r="241" spans="1:12" s="31" customFormat="1" ht="15.75" customHeight="1" x14ac:dyDescent="0.2">
      <c r="A241" s="40" t="s">
        <v>342</v>
      </c>
      <c r="B241" s="41">
        <v>1196.97</v>
      </c>
      <c r="C241" s="41">
        <v>276.57</v>
      </c>
      <c r="D241" s="41">
        <f t="shared" si="0"/>
        <v>4.3279097515999565</v>
      </c>
      <c r="E241" s="41">
        <v>13.9464668</v>
      </c>
      <c r="F241" s="40" t="s">
        <v>12</v>
      </c>
      <c r="G241" s="40" t="s">
        <v>157</v>
      </c>
      <c r="H241" s="40" t="s">
        <v>407</v>
      </c>
      <c r="I241" s="40" t="s">
        <v>15</v>
      </c>
      <c r="J241" s="40" t="s">
        <v>413</v>
      </c>
      <c r="K241" s="40"/>
      <c r="L241" s="42"/>
    </row>
    <row r="242" spans="1:12" s="31" customFormat="1" ht="15.75" customHeight="1" x14ac:dyDescent="0.2">
      <c r="A242" s="40" t="s">
        <v>343</v>
      </c>
      <c r="B242" s="41">
        <v>1166.3225809999999</v>
      </c>
      <c r="C242" s="41">
        <v>339.29838710000001</v>
      </c>
      <c r="D242" s="41">
        <f t="shared" si="0"/>
        <v>3.437453950101609</v>
      </c>
      <c r="E242" s="41">
        <v>17.135975030000001</v>
      </c>
      <c r="F242" s="40" t="s">
        <v>12</v>
      </c>
      <c r="G242" s="40" t="s">
        <v>157</v>
      </c>
      <c r="H242" s="40" t="s">
        <v>407</v>
      </c>
      <c r="I242" s="40" t="s">
        <v>15</v>
      </c>
      <c r="J242" s="40" t="s">
        <v>413</v>
      </c>
      <c r="K242" s="40"/>
      <c r="L242" s="42"/>
    </row>
    <row r="243" spans="1:12" s="31" customFormat="1" ht="15.75" customHeight="1" x14ac:dyDescent="0.2">
      <c r="A243" s="40" t="s">
        <v>344</v>
      </c>
      <c r="B243" s="41">
        <v>956.87179490000005</v>
      </c>
      <c r="C243" s="41">
        <v>298.3504274</v>
      </c>
      <c r="D243" s="41">
        <f t="shared" si="0"/>
        <v>3.2072077229409057</v>
      </c>
      <c r="E243" s="41">
        <v>25.051326169999999</v>
      </c>
      <c r="F243" s="40" t="s">
        <v>12</v>
      </c>
      <c r="G243" s="40" t="s">
        <v>157</v>
      </c>
      <c r="H243" s="40" t="s">
        <v>407</v>
      </c>
      <c r="I243" s="40" t="s">
        <v>15</v>
      </c>
      <c r="J243" s="40" t="s">
        <v>413</v>
      </c>
      <c r="K243" s="40"/>
      <c r="L243" s="42"/>
    </row>
    <row r="244" spans="1:12" s="31" customFormat="1" ht="15.75" customHeight="1" x14ac:dyDescent="0.2">
      <c r="A244" s="40" t="s">
        <v>345</v>
      </c>
      <c r="B244" s="41">
        <v>1480.619835</v>
      </c>
      <c r="C244" s="41">
        <v>427.446281</v>
      </c>
      <c r="D244" s="41">
        <f t="shared" si="0"/>
        <v>3.4638734756005514</v>
      </c>
      <c r="E244" s="41">
        <v>16.81797336</v>
      </c>
      <c r="F244" s="40" t="s">
        <v>12</v>
      </c>
      <c r="G244" s="40" t="s">
        <v>157</v>
      </c>
      <c r="H244" s="40" t="s">
        <v>407</v>
      </c>
      <c r="I244" s="40" t="s">
        <v>15</v>
      </c>
      <c r="J244" s="40" t="s">
        <v>413</v>
      </c>
      <c r="K244" s="40"/>
      <c r="L244" s="42"/>
    </row>
    <row r="245" spans="1:12" s="31" customFormat="1" ht="15.75" customHeight="1" x14ac:dyDescent="0.2">
      <c r="A245" s="40" t="s">
        <v>346</v>
      </c>
      <c r="B245" s="41">
        <v>1225.5250000000001</v>
      </c>
      <c r="C245" s="41">
        <v>336.75</v>
      </c>
      <c r="D245" s="41">
        <f t="shared" si="0"/>
        <v>3.6392724573125466</v>
      </c>
      <c r="E245" s="41">
        <v>15.564894539999999</v>
      </c>
      <c r="F245" s="40" t="s">
        <v>12</v>
      </c>
      <c r="G245" s="40" t="s">
        <v>157</v>
      </c>
      <c r="H245" s="40" t="s">
        <v>407</v>
      </c>
      <c r="I245" s="40" t="s">
        <v>15</v>
      </c>
      <c r="J245" s="40" t="s">
        <v>413</v>
      </c>
      <c r="K245" s="40"/>
      <c r="L245" s="42"/>
    </row>
    <row r="246" spans="1:12" s="31" customFormat="1" ht="15.75" customHeight="1" x14ac:dyDescent="0.2">
      <c r="A246" s="40" t="s">
        <v>347</v>
      </c>
      <c r="B246" s="41">
        <v>1583.925</v>
      </c>
      <c r="C246" s="41">
        <v>378.9916667</v>
      </c>
      <c r="D246" s="41">
        <f t="shared" si="0"/>
        <v>4.1793135289536432</v>
      </c>
      <c r="E246" s="41">
        <v>20.770027089999999</v>
      </c>
      <c r="F246" s="40" t="s">
        <v>12</v>
      </c>
      <c r="G246" s="40" t="s">
        <v>157</v>
      </c>
      <c r="H246" s="40" t="s">
        <v>407</v>
      </c>
      <c r="I246" s="40" t="s">
        <v>15</v>
      </c>
      <c r="J246" s="40" t="s">
        <v>413</v>
      </c>
      <c r="K246" s="40"/>
      <c r="L246" s="42"/>
    </row>
    <row r="247" spans="1:12" s="31" customFormat="1" ht="15.75" customHeight="1" x14ac:dyDescent="0.2">
      <c r="A247" s="40" t="s">
        <v>348</v>
      </c>
      <c r="B247" s="41">
        <v>1392.7179490000001</v>
      </c>
      <c r="C247" s="41">
        <v>393.8974359</v>
      </c>
      <c r="D247" s="41">
        <f t="shared" si="0"/>
        <v>3.5357375348682742</v>
      </c>
      <c r="E247" s="41">
        <v>14.61607272</v>
      </c>
      <c r="F247" s="40" t="s">
        <v>12</v>
      </c>
      <c r="G247" s="40" t="s">
        <v>157</v>
      </c>
      <c r="H247" s="40" t="s">
        <v>407</v>
      </c>
      <c r="I247" s="40" t="s">
        <v>15</v>
      </c>
      <c r="J247" s="40" t="s">
        <v>413</v>
      </c>
      <c r="K247" s="40"/>
      <c r="L247" s="42"/>
    </row>
    <row r="248" spans="1:12" s="31" customFormat="1" ht="15.75" customHeight="1" x14ac:dyDescent="0.2">
      <c r="A248" s="40" t="s">
        <v>349</v>
      </c>
      <c r="B248" s="41">
        <v>1235.5112779999999</v>
      </c>
      <c r="C248" s="41">
        <v>339.72180450000002</v>
      </c>
      <c r="D248" s="41">
        <f t="shared" si="0"/>
        <v>3.6368324365238083</v>
      </c>
      <c r="E248" s="41">
        <v>14.118801789999999</v>
      </c>
      <c r="F248" s="40" t="s">
        <v>12</v>
      </c>
      <c r="G248" s="40" t="s">
        <v>157</v>
      </c>
      <c r="H248" s="40" t="s">
        <v>407</v>
      </c>
      <c r="I248" s="40" t="s">
        <v>15</v>
      </c>
      <c r="J248" s="40" t="s">
        <v>413</v>
      </c>
      <c r="K248" s="40"/>
      <c r="L248" s="42"/>
    </row>
    <row r="249" spans="1:12" s="31" customFormat="1" ht="15.75" customHeight="1" x14ac:dyDescent="0.2">
      <c r="A249" s="40" t="s">
        <v>350</v>
      </c>
      <c r="B249" s="41">
        <v>1305.8770489999999</v>
      </c>
      <c r="C249" s="41">
        <v>331.59016389999999</v>
      </c>
      <c r="D249" s="41">
        <f t="shared" si="0"/>
        <v>3.9382261332511135</v>
      </c>
      <c r="E249" s="41">
        <v>15.720905589999999</v>
      </c>
      <c r="F249" s="40" t="s">
        <v>12</v>
      </c>
      <c r="G249" s="40" t="s">
        <v>157</v>
      </c>
      <c r="H249" s="40" t="s">
        <v>407</v>
      </c>
      <c r="I249" s="40" t="s">
        <v>15</v>
      </c>
      <c r="J249" s="40" t="s">
        <v>413</v>
      </c>
      <c r="K249" s="40"/>
      <c r="L249" s="42"/>
    </row>
    <row r="250" spans="1:12" s="31" customFormat="1" ht="15.75" customHeight="1" x14ac:dyDescent="0.2">
      <c r="A250" s="40" t="s">
        <v>351</v>
      </c>
      <c r="B250" s="41">
        <v>1551.622642</v>
      </c>
      <c r="C250" s="41">
        <v>376.51886789999998</v>
      </c>
      <c r="D250" s="41">
        <f t="shared" si="0"/>
        <v>4.1209691579442893</v>
      </c>
      <c r="E250" s="41">
        <v>29.3873727</v>
      </c>
      <c r="F250" s="40" t="s">
        <v>12</v>
      </c>
      <c r="G250" s="40" t="s">
        <v>157</v>
      </c>
      <c r="H250" s="40" t="s">
        <v>408</v>
      </c>
      <c r="I250" s="40" t="s">
        <v>15</v>
      </c>
      <c r="J250" s="40" t="s">
        <v>413</v>
      </c>
      <c r="K250" s="40"/>
      <c r="L250" s="42"/>
    </row>
    <row r="251" spans="1:12" s="31" customFormat="1" ht="15.75" customHeight="1" x14ac:dyDescent="0.2">
      <c r="A251" s="40" t="s">
        <v>352</v>
      </c>
      <c r="B251" s="41">
        <v>1097.793103</v>
      </c>
      <c r="C251" s="41">
        <v>304.20689659999999</v>
      </c>
      <c r="D251" s="41">
        <f t="shared" si="0"/>
        <v>3.608705506908616</v>
      </c>
      <c r="E251" s="41">
        <v>36.848193360000003</v>
      </c>
      <c r="F251" s="40" t="s">
        <v>12</v>
      </c>
      <c r="G251" s="40" t="s">
        <v>157</v>
      </c>
      <c r="H251" s="40" t="s">
        <v>407</v>
      </c>
      <c r="I251" s="40" t="s">
        <v>15</v>
      </c>
      <c r="J251" s="40" t="s">
        <v>413</v>
      </c>
      <c r="K251" s="40"/>
      <c r="L251" s="42"/>
    </row>
    <row r="252" spans="1:12" s="31" customFormat="1" ht="15.75" customHeight="1" x14ac:dyDescent="0.2">
      <c r="A252" s="40" t="s">
        <v>353</v>
      </c>
      <c r="B252" s="41">
        <v>1058.382609</v>
      </c>
      <c r="C252" s="41">
        <v>309.52173909999999</v>
      </c>
      <c r="D252" s="41">
        <f t="shared" si="0"/>
        <v>3.419412840201375</v>
      </c>
      <c r="E252" s="41">
        <v>23.77701171</v>
      </c>
      <c r="F252" s="40" t="s">
        <v>12</v>
      </c>
      <c r="G252" s="40" t="s">
        <v>157</v>
      </c>
      <c r="H252" s="40" t="s">
        <v>408</v>
      </c>
      <c r="I252" s="40" t="s">
        <v>15</v>
      </c>
      <c r="J252" s="40" t="s">
        <v>413</v>
      </c>
      <c r="K252" s="40"/>
      <c r="L252" s="42"/>
    </row>
    <row r="253" spans="1:12" s="31" customFormat="1" ht="15.75" customHeight="1" x14ac:dyDescent="0.2">
      <c r="A253" s="40" t="s">
        <v>354</v>
      </c>
      <c r="B253" s="41">
        <v>710.58260870000004</v>
      </c>
      <c r="C253" s="41">
        <v>335.21739129999997</v>
      </c>
      <c r="D253" s="41">
        <f t="shared" si="0"/>
        <v>2.1197665370054448</v>
      </c>
      <c r="E253" s="41">
        <v>30.584553209999999</v>
      </c>
      <c r="F253" s="40" t="s">
        <v>12</v>
      </c>
      <c r="G253" s="40" t="s">
        <v>157</v>
      </c>
      <c r="H253" s="40" t="s">
        <v>409</v>
      </c>
      <c r="I253" s="40" t="s">
        <v>15</v>
      </c>
      <c r="J253" s="40" t="s">
        <v>413</v>
      </c>
      <c r="K253" s="40"/>
      <c r="L253" s="42"/>
    </row>
    <row r="254" spans="1:12" s="31" customFormat="1" ht="15.75" customHeight="1" x14ac:dyDescent="0.2">
      <c r="A254" s="40" t="s">
        <v>355</v>
      </c>
      <c r="B254" s="41">
        <v>1583.2660550000001</v>
      </c>
      <c r="C254" s="41">
        <v>257.77981649999998</v>
      </c>
      <c r="D254" s="41">
        <f t="shared" si="0"/>
        <v>6.1419318102431815</v>
      </c>
      <c r="E254" s="41">
        <v>18.66245301</v>
      </c>
      <c r="F254" s="40" t="s">
        <v>12</v>
      </c>
      <c r="G254" s="40" t="s">
        <v>157</v>
      </c>
      <c r="H254" s="40" t="s">
        <v>412</v>
      </c>
      <c r="I254" s="40" t="s">
        <v>15</v>
      </c>
      <c r="J254" s="40" t="s">
        <v>413</v>
      </c>
      <c r="K254" s="40"/>
      <c r="L254" s="42"/>
    </row>
    <row r="255" spans="1:12" s="31" customFormat="1" ht="15.75" customHeight="1" x14ac:dyDescent="0.2">
      <c r="A255" s="40" t="s">
        <v>356</v>
      </c>
      <c r="B255" s="41">
        <v>1375.4538460000001</v>
      </c>
      <c r="C255" s="41">
        <v>334.90769230000001</v>
      </c>
      <c r="D255" s="41">
        <f t="shared" si="0"/>
        <v>4.1069640310557896</v>
      </c>
      <c r="E255" s="41">
        <v>11.50663087</v>
      </c>
      <c r="F255" s="40" t="s">
        <v>12</v>
      </c>
      <c r="G255" s="40" t="s">
        <v>157</v>
      </c>
      <c r="H255" s="43" t="s">
        <v>407</v>
      </c>
      <c r="I255" s="40" t="s">
        <v>15</v>
      </c>
      <c r="J255" s="40" t="s">
        <v>413</v>
      </c>
      <c r="K255" s="40"/>
      <c r="L255" s="42"/>
    </row>
    <row r="256" spans="1:12" s="31" customFormat="1" ht="15.75" customHeight="1" x14ac:dyDescent="0.2">
      <c r="A256" s="40" t="s">
        <v>357</v>
      </c>
      <c r="B256" s="41">
        <v>1366.038462</v>
      </c>
      <c r="C256" s="41">
        <v>669.6230769</v>
      </c>
      <c r="D256" s="41">
        <f t="shared" si="0"/>
        <v>2.0400110287776134</v>
      </c>
      <c r="E256" s="41">
        <v>17.3571679</v>
      </c>
      <c r="F256" s="40" t="s">
        <v>12</v>
      </c>
      <c r="G256" s="40" t="s">
        <v>157</v>
      </c>
      <c r="H256" s="43" t="s">
        <v>407</v>
      </c>
      <c r="I256" s="40" t="s">
        <v>15</v>
      </c>
      <c r="J256" s="40" t="s">
        <v>413</v>
      </c>
      <c r="K256" s="40"/>
      <c r="L256" s="42"/>
    </row>
    <row r="257" spans="1:12" s="31" customFormat="1" ht="15.75" customHeight="1" x14ac:dyDescent="0.2">
      <c r="A257" s="40" t="s">
        <v>358</v>
      </c>
      <c r="B257" s="41">
        <v>1295.0368100000001</v>
      </c>
      <c r="C257" s="41">
        <v>649.19631900000002</v>
      </c>
      <c r="D257" s="41">
        <f t="shared" si="0"/>
        <v>1.994830796321875</v>
      </c>
      <c r="E257" s="41">
        <v>20.623778640000001</v>
      </c>
      <c r="F257" s="40" t="s">
        <v>12</v>
      </c>
      <c r="G257" s="40" t="s">
        <v>157</v>
      </c>
      <c r="H257" s="43" t="s">
        <v>407</v>
      </c>
      <c r="I257" s="40" t="s">
        <v>15</v>
      </c>
      <c r="J257" s="40" t="s">
        <v>413</v>
      </c>
      <c r="K257" s="40"/>
      <c r="L257" s="42"/>
    </row>
    <row r="258" spans="1:12" s="31" customFormat="1" ht="15.75" customHeight="1" x14ac:dyDescent="0.2">
      <c r="A258" s="40" t="s">
        <v>359</v>
      </c>
      <c r="B258" s="41">
        <v>1452.2276420000001</v>
      </c>
      <c r="C258" s="41">
        <v>331.18699190000001</v>
      </c>
      <c r="D258" s="41">
        <f t="shared" si="0"/>
        <v>4.384917516441865</v>
      </c>
      <c r="E258" s="41">
        <v>14.652322420000001</v>
      </c>
      <c r="F258" s="40" t="s">
        <v>12</v>
      </c>
      <c r="G258" s="40" t="s">
        <v>157</v>
      </c>
      <c r="H258" s="43" t="s">
        <v>407</v>
      </c>
      <c r="I258" s="40" t="s">
        <v>15</v>
      </c>
      <c r="J258" s="40" t="s">
        <v>413</v>
      </c>
      <c r="K258" s="40"/>
      <c r="L258" s="42"/>
    </row>
    <row r="259" spans="1:12" s="31" customFormat="1" ht="15.75" customHeight="1" x14ac:dyDescent="0.2">
      <c r="A259" s="40" t="s">
        <v>360</v>
      </c>
      <c r="B259" s="41">
        <v>1376.226891</v>
      </c>
      <c r="C259" s="41">
        <v>303.42016810000001</v>
      </c>
      <c r="D259" s="41">
        <f t="shared" si="0"/>
        <v>4.5357132969039444</v>
      </c>
      <c r="E259" s="41">
        <v>16.782928760000001</v>
      </c>
      <c r="F259" s="40" t="s">
        <v>12</v>
      </c>
      <c r="G259" s="40" t="s">
        <v>157</v>
      </c>
      <c r="H259" s="43" t="s">
        <v>407</v>
      </c>
      <c r="I259" s="40" t="s">
        <v>15</v>
      </c>
      <c r="J259" s="40" t="s">
        <v>413</v>
      </c>
      <c r="K259" s="40"/>
      <c r="L259" s="42"/>
    </row>
    <row r="260" spans="1:12" s="31" customFormat="1" ht="15.75" customHeight="1" x14ac:dyDescent="0.2">
      <c r="A260" s="40" t="s">
        <v>361</v>
      </c>
      <c r="B260" s="41">
        <v>1541.5433069999999</v>
      </c>
      <c r="C260" s="41">
        <v>335.03937009999999</v>
      </c>
      <c r="D260" s="41">
        <f t="shared" si="0"/>
        <v>4.6010810805306015</v>
      </c>
      <c r="E260" s="41">
        <v>16.18675022</v>
      </c>
      <c r="F260" s="40" t="s">
        <v>12</v>
      </c>
      <c r="G260" s="40" t="s">
        <v>157</v>
      </c>
      <c r="H260" s="43" t="s">
        <v>407</v>
      </c>
      <c r="I260" s="40" t="s">
        <v>15</v>
      </c>
      <c r="J260" s="40" t="s">
        <v>413</v>
      </c>
      <c r="K260" s="40"/>
      <c r="L260" s="42"/>
    </row>
    <row r="261" spans="1:12" s="31" customFormat="1" ht="15.75" customHeight="1" x14ac:dyDescent="0.2">
      <c r="A261" s="40" t="s">
        <v>362</v>
      </c>
      <c r="B261" s="41">
        <v>1451.682759</v>
      </c>
      <c r="C261" s="41">
        <v>330.65517240000003</v>
      </c>
      <c r="D261" s="41">
        <f t="shared" si="0"/>
        <v>4.3903222455684769</v>
      </c>
      <c r="E261" s="41">
        <v>15.66841608</v>
      </c>
      <c r="F261" s="40" t="s">
        <v>12</v>
      </c>
      <c r="G261" s="40" t="s">
        <v>157</v>
      </c>
      <c r="H261" s="43" t="s">
        <v>407</v>
      </c>
      <c r="I261" s="40" t="s">
        <v>15</v>
      </c>
      <c r="J261" s="40" t="s">
        <v>413</v>
      </c>
      <c r="K261" s="40"/>
      <c r="L261" s="42"/>
    </row>
    <row r="262" spans="1:12" s="31" customFormat="1" ht="15.75" customHeight="1" x14ac:dyDescent="0.2">
      <c r="A262" s="40" t="s">
        <v>363</v>
      </c>
      <c r="B262" s="41">
        <v>1538.18543</v>
      </c>
      <c r="C262" s="41">
        <v>344</v>
      </c>
      <c r="D262" s="41">
        <f t="shared" si="0"/>
        <v>4.4714692732558143</v>
      </c>
      <c r="E262" s="41">
        <v>13.41433681</v>
      </c>
      <c r="F262" s="40" t="s">
        <v>12</v>
      </c>
      <c r="G262" s="40" t="s">
        <v>157</v>
      </c>
      <c r="H262" s="43" t="s">
        <v>407</v>
      </c>
      <c r="I262" s="40" t="s">
        <v>15</v>
      </c>
      <c r="J262" s="40" t="s">
        <v>413</v>
      </c>
      <c r="K262" s="40"/>
      <c r="L262" s="42"/>
    </row>
    <row r="263" spans="1:12" s="31" customFormat="1" ht="15.75" customHeight="1" x14ac:dyDescent="0.2">
      <c r="A263" s="40" t="s">
        <v>364</v>
      </c>
      <c r="B263" s="41">
        <v>1234.8</v>
      </c>
      <c r="C263" s="41">
        <v>290.00769229999997</v>
      </c>
      <c r="D263" s="41">
        <f t="shared" si="0"/>
        <v>4.257818095123679</v>
      </c>
      <c r="E263" s="41">
        <v>17.028009959999999</v>
      </c>
      <c r="F263" s="40" t="s">
        <v>12</v>
      </c>
      <c r="G263" s="40" t="s">
        <v>157</v>
      </c>
      <c r="H263" s="43" t="s">
        <v>407</v>
      </c>
      <c r="I263" s="40" t="s">
        <v>15</v>
      </c>
      <c r="J263" s="40" t="s">
        <v>413</v>
      </c>
      <c r="K263" s="40"/>
      <c r="L263" s="42"/>
    </row>
    <row r="264" spans="1:12" s="31" customFormat="1" ht="15.75" customHeight="1" x14ac:dyDescent="0.2">
      <c r="A264" s="40" t="s">
        <v>365</v>
      </c>
      <c r="B264" s="41">
        <v>1212.5449699999999</v>
      </c>
      <c r="C264" s="41">
        <v>1106.2489599999999</v>
      </c>
      <c r="D264" s="41">
        <f t="shared" si="0"/>
        <v>1.0960868790330887</v>
      </c>
      <c r="E264" s="41">
        <v>18.8455032</v>
      </c>
      <c r="F264" s="40" t="s">
        <v>12</v>
      </c>
      <c r="G264" s="40" t="s">
        <v>157</v>
      </c>
      <c r="H264" s="43" t="s">
        <v>407</v>
      </c>
      <c r="I264" s="40" t="s">
        <v>15</v>
      </c>
      <c r="J264" s="40" t="s">
        <v>413</v>
      </c>
      <c r="K264" s="40"/>
      <c r="L264" s="42"/>
    </row>
    <row r="265" spans="1:12" s="31" customFormat="1" ht="15.75" customHeight="1" x14ac:dyDescent="0.2">
      <c r="A265" s="40" t="s">
        <v>366</v>
      </c>
      <c r="B265" s="41">
        <v>1057.6693</v>
      </c>
      <c r="C265" s="41">
        <v>284.09978999999998</v>
      </c>
      <c r="D265" s="41">
        <f t="shared" si="0"/>
        <v>3.7228795558067822</v>
      </c>
      <c r="E265" s="41">
        <v>18.633290800000001</v>
      </c>
      <c r="F265" s="40" t="s">
        <v>12</v>
      </c>
      <c r="G265" s="40" t="s">
        <v>157</v>
      </c>
      <c r="H265" s="40" t="s">
        <v>408</v>
      </c>
      <c r="I265" s="40" t="s">
        <v>15</v>
      </c>
      <c r="J265" s="40" t="s">
        <v>413</v>
      </c>
      <c r="K265" s="40"/>
      <c r="L265" s="42"/>
    </row>
    <row r="266" spans="1:12" s="31" customFormat="1" ht="15.75" customHeight="1" x14ac:dyDescent="0.2">
      <c r="A266" s="40" t="s">
        <v>367</v>
      </c>
      <c r="B266" s="41">
        <v>1003.83516</v>
      </c>
      <c r="C266" s="41">
        <v>308.85831999999999</v>
      </c>
      <c r="D266" s="41">
        <f t="shared" si="0"/>
        <v>3.2501477052649901</v>
      </c>
      <c r="E266" s="41">
        <v>17.059080600000001</v>
      </c>
      <c r="F266" s="40" t="s">
        <v>12</v>
      </c>
      <c r="G266" s="40" t="s">
        <v>157</v>
      </c>
      <c r="H266" s="43" t="s">
        <v>407</v>
      </c>
      <c r="I266" s="40" t="s">
        <v>15</v>
      </c>
      <c r="J266" s="40" t="s">
        <v>413</v>
      </c>
      <c r="K266" s="40"/>
      <c r="L266" s="42"/>
    </row>
    <row r="267" spans="1:12" s="31" customFormat="1" ht="15.75" customHeight="1" x14ac:dyDescent="0.2">
      <c r="A267" s="40" t="s">
        <v>368</v>
      </c>
      <c r="B267" s="41">
        <v>1122.0419999999999</v>
      </c>
      <c r="C267" s="41">
        <v>515.12084000000004</v>
      </c>
      <c r="D267" s="41">
        <f t="shared" si="0"/>
        <v>2.1782112329215799</v>
      </c>
      <c r="E267" s="41">
        <v>13.3885243</v>
      </c>
      <c r="F267" s="40" t="s">
        <v>12</v>
      </c>
      <c r="G267" s="40" t="s">
        <v>157</v>
      </c>
      <c r="H267" s="40" t="s">
        <v>408</v>
      </c>
      <c r="I267" s="40" t="s">
        <v>15</v>
      </c>
      <c r="J267" s="40" t="s">
        <v>413</v>
      </c>
      <c r="K267" s="40"/>
      <c r="L267" s="42"/>
    </row>
    <row r="268" spans="1:12" s="31" customFormat="1" ht="15.75" customHeight="1" x14ac:dyDescent="0.2">
      <c r="A268" s="40" t="s">
        <v>369</v>
      </c>
      <c r="B268" s="41">
        <v>1231.27459</v>
      </c>
      <c r="C268" s="41">
        <v>222.51687999999999</v>
      </c>
      <c r="D268" s="41">
        <f t="shared" ref="D268:D299" si="1">B268/C268</f>
        <v>5.5333985898058611</v>
      </c>
      <c r="E268" s="41">
        <v>15.710101699999999</v>
      </c>
      <c r="F268" s="40" t="s">
        <v>12</v>
      </c>
      <c r="G268" s="40" t="s">
        <v>157</v>
      </c>
      <c r="H268" s="43" t="s">
        <v>407</v>
      </c>
      <c r="I268" s="40" t="s">
        <v>15</v>
      </c>
      <c r="J268" s="40" t="s">
        <v>413</v>
      </c>
      <c r="K268" s="40"/>
      <c r="L268" s="42"/>
    </row>
    <row r="269" spans="1:12" s="31" customFormat="1" ht="15.75" customHeight="1" x14ac:dyDescent="0.2">
      <c r="A269" s="40" t="s">
        <v>370</v>
      </c>
      <c r="B269" s="41">
        <v>1379.53216</v>
      </c>
      <c r="C269" s="41">
        <v>471.63729000000001</v>
      </c>
      <c r="D269" s="41">
        <f t="shared" si="1"/>
        <v>2.9249853420199239</v>
      </c>
      <c r="E269" s="41">
        <v>14.251021100000001</v>
      </c>
      <c r="F269" s="40" t="s">
        <v>12</v>
      </c>
      <c r="G269" s="40" t="s">
        <v>157</v>
      </c>
      <c r="H269" s="43" t="s">
        <v>407</v>
      </c>
      <c r="I269" s="40" t="s">
        <v>15</v>
      </c>
      <c r="J269" s="40" t="s">
        <v>413</v>
      </c>
      <c r="K269" s="40"/>
      <c r="L269" s="42"/>
    </row>
    <row r="270" spans="1:12" s="31" customFormat="1" ht="15.75" customHeight="1" x14ac:dyDescent="0.2">
      <c r="A270" s="40" t="s">
        <v>371</v>
      </c>
      <c r="B270" s="41">
        <v>1348.9566600000001</v>
      </c>
      <c r="C270" s="41">
        <v>436.33400999999998</v>
      </c>
      <c r="D270" s="41">
        <f t="shared" si="1"/>
        <v>3.0915689107067315</v>
      </c>
      <c r="E270" s="41">
        <v>12.9679278</v>
      </c>
      <c r="F270" s="40" t="s">
        <v>12</v>
      </c>
      <c r="G270" s="40" t="s">
        <v>157</v>
      </c>
      <c r="H270" s="43" t="s">
        <v>407</v>
      </c>
      <c r="I270" s="40" t="s">
        <v>15</v>
      </c>
      <c r="J270" s="40" t="s">
        <v>413</v>
      </c>
      <c r="K270" s="40"/>
      <c r="L270" s="42"/>
    </row>
    <row r="271" spans="1:12" s="31" customFormat="1" ht="15.75" customHeight="1" x14ac:dyDescent="0.2">
      <c r="A271" s="40" t="s">
        <v>372</v>
      </c>
      <c r="B271" s="41">
        <v>1163.7708399999999</v>
      </c>
      <c r="C271" s="41">
        <v>445.96154999999999</v>
      </c>
      <c r="D271" s="41">
        <f t="shared" si="1"/>
        <v>2.6095766327837007</v>
      </c>
      <c r="E271" s="41">
        <v>17.7180958</v>
      </c>
      <c r="F271" s="40" t="s">
        <v>12</v>
      </c>
      <c r="G271" s="40" t="s">
        <v>157</v>
      </c>
      <c r="H271" s="40" t="s">
        <v>409</v>
      </c>
      <c r="I271" s="40" t="s">
        <v>15</v>
      </c>
      <c r="J271" s="40" t="s">
        <v>413</v>
      </c>
      <c r="K271" s="40"/>
      <c r="L271" s="42"/>
    </row>
    <row r="272" spans="1:12" s="31" customFormat="1" ht="15.75" customHeight="1" x14ac:dyDescent="0.2">
      <c r="A272" s="40" t="s">
        <v>373</v>
      </c>
      <c r="B272" s="41">
        <v>1168.62041</v>
      </c>
      <c r="C272" s="41">
        <v>411.93664000000001</v>
      </c>
      <c r="D272" s="41">
        <f t="shared" si="1"/>
        <v>2.8368935814983587</v>
      </c>
      <c r="E272" s="41">
        <v>14.716129499999999</v>
      </c>
      <c r="F272" s="40" t="s">
        <v>12</v>
      </c>
      <c r="G272" s="40" t="s">
        <v>157</v>
      </c>
      <c r="H272" s="43" t="s">
        <v>407</v>
      </c>
      <c r="I272" s="40" t="s">
        <v>15</v>
      </c>
      <c r="J272" s="40" t="s">
        <v>413</v>
      </c>
      <c r="K272" s="40"/>
      <c r="L272" s="42"/>
    </row>
    <row r="273" spans="1:12" s="31" customFormat="1" ht="15.75" customHeight="1" x14ac:dyDescent="0.2">
      <c r="A273" s="40" t="s">
        <v>374</v>
      </c>
      <c r="B273" s="41">
        <v>1153.7416599999999</v>
      </c>
      <c r="C273" s="41">
        <v>339.86288000000002</v>
      </c>
      <c r="D273" s="41">
        <f t="shared" si="1"/>
        <v>3.3947268969179567</v>
      </c>
      <c r="E273" s="41">
        <v>13.311204399999999</v>
      </c>
      <c r="F273" s="40" t="s">
        <v>12</v>
      </c>
      <c r="G273" s="40" t="s">
        <v>157</v>
      </c>
      <c r="H273" s="43" t="s">
        <v>407</v>
      </c>
      <c r="I273" s="40" t="s">
        <v>15</v>
      </c>
      <c r="J273" s="40" t="s">
        <v>413</v>
      </c>
      <c r="K273" s="40"/>
      <c r="L273" s="42"/>
    </row>
    <row r="274" spans="1:12" s="31" customFormat="1" ht="15.75" customHeight="1" x14ac:dyDescent="0.2">
      <c r="A274" s="40" t="s">
        <v>375</v>
      </c>
      <c r="B274" s="41">
        <v>2026.16832</v>
      </c>
      <c r="C274" s="41">
        <v>1046.8092799999999</v>
      </c>
      <c r="D274" s="41">
        <f t="shared" si="1"/>
        <v>1.9355658749987392</v>
      </c>
      <c r="E274" s="41">
        <v>14.0820363</v>
      </c>
      <c r="F274" s="40" t="s">
        <v>12</v>
      </c>
      <c r="G274" s="40" t="s">
        <v>157</v>
      </c>
      <c r="H274" s="43" t="s">
        <v>407</v>
      </c>
      <c r="I274" s="40" t="s">
        <v>15</v>
      </c>
      <c r="J274" s="40" t="s">
        <v>413</v>
      </c>
      <c r="K274" s="40"/>
      <c r="L274" s="42"/>
    </row>
    <row r="275" spans="1:12" s="31" customFormat="1" ht="15.75" customHeight="1" x14ac:dyDescent="0.2">
      <c r="A275" s="40" t="s">
        <v>376</v>
      </c>
      <c r="B275" s="41">
        <v>863.50144999999998</v>
      </c>
      <c r="C275" s="41">
        <v>314.05347999999998</v>
      </c>
      <c r="D275" s="41">
        <f t="shared" si="1"/>
        <v>2.7495363210113131</v>
      </c>
      <c r="E275" s="41">
        <v>32.335876599999999</v>
      </c>
      <c r="F275" s="40" t="s">
        <v>12</v>
      </c>
      <c r="G275" s="40" t="s">
        <v>157</v>
      </c>
      <c r="H275" s="43" t="s">
        <v>407</v>
      </c>
      <c r="I275" s="40" t="s">
        <v>15</v>
      </c>
      <c r="J275" s="40" t="s">
        <v>413</v>
      </c>
      <c r="K275" s="40"/>
      <c r="L275" s="42"/>
    </row>
    <row r="276" spans="1:12" s="31" customFormat="1" ht="15.75" customHeight="1" x14ac:dyDescent="0.2">
      <c r="A276" s="40" t="s">
        <v>377</v>
      </c>
      <c r="B276" s="41">
        <v>1178.5173199999999</v>
      </c>
      <c r="C276" s="41">
        <v>308.4194</v>
      </c>
      <c r="D276" s="41">
        <f t="shared" si="1"/>
        <v>3.821151717434117</v>
      </c>
      <c r="E276" s="41">
        <v>17.880296000000001</v>
      </c>
      <c r="F276" s="40" t="s">
        <v>12</v>
      </c>
      <c r="G276" s="40" t="s">
        <v>157</v>
      </c>
      <c r="H276" s="43" t="s">
        <v>407</v>
      </c>
      <c r="I276" s="40" t="s">
        <v>15</v>
      </c>
      <c r="J276" s="40" t="s">
        <v>413</v>
      </c>
      <c r="K276" s="40"/>
      <c r="L276" s="42"/>
    </row>
    <row r="277" spans="1:12" s="31" customFormat="1" ht="15.75" customHeight="1" x14ac:dyDescent="0.2">
      <c r="A277" s="40" t="s">
        <v>378</v>
      </c>
      <c r="B277" s="41">
        <v>1273.5813000000001</v>
      </c>
      <c r="C277" s="41">
        <v>324.00965000000002</v>
      </c>
      <c r="D277" s="41">
        <f t="shared" si="1"/>
        <v>3.9306894100222016</v>
      </c>
      <c r="E277" s="41">
        <v>17.8608248</v>
      </c>
      <c r="F277" s="40" t="s">
        <v>12</v>
      </c>
      <c r="G277" s="40" t="s">
        <v>157</v>
      </c>
      <c r="H277" s="43" t="s">
        <v>407</v>
      </c>
      <c r="I277" s="40" t="s">
        <v>15</v>
      </c>
      <c r="J277" s="40" t="s">
        <v>413</v>
      </c>
      <c r="K277" s="40"/>
      <c r="L277" s="42"/>
    </row>
    <row r="278" spans="1:12" s="31" customFormat="1" ht="15.75" customHeight="1" x14ac:dyDescent="0.2">
      <c r="A278" s="40" t="s">
        <v>379</v>
      </c>
      <c r="B278" s="41">
        <v>1166.0663500000001</v>
      </c>
      <c r="C278" s="41">
        <v>316.20262000000002</v>
      </c>
      <c r="D278" s="41">
        <f t="shared" si="1"/>
        <v>3.6877188114380584</v>
      </c>
      <c r="E278" s="41">
        <v>15.3931919</v>
      </c>
      <c r="F278" s="40" t="s">
        <v>12</v>
      </c>
      <c r="G278" s="40" t="s">
        <v>157</v>
      </c>
      <c r="H278" s="43" t="s">
        <v>407</v>
      </c>
      <c r="I278" s="40" t="s">
        <v>15</v>
      </c>
      <c r="J278" s="40" t="s">
        <v>413</v>
      </c>
      <c r="K278" s="40"/>
      <c r="L278" s="42"/>
    </row>
    <row r="279" spans="1:12" s="31" customFormat="1" ht="15.75" customHeight="1" x14ac:dyDescent="0.2">
      <c r="A279" s="40" t="s">
        <v>380</v>
      </c>
      <c r="B279" s="41">
        <v>1543.4322400000001</v>
      </c>
      <c r="C279" s="41">
        <v>585.09996000000001</v>
      </c>
      <c r="D279" s="41">
        <f t="shared" si="1"/>
        <v>2.6378949675539203</v>
      </c>
      <c r="E279" s="41">
        <v>14.9018157</v>
      </c>
      <c r="F279" s="40" t="s">
        <v>12</v>
      </c>
      <c r="G279" s="40" t="s">
        <v>157</v>
      </c>
      <c r="H279" s="43" t="s">
        <v>407</v>
      </c>
      <c r="I279" s="40" t="s">
        <v>15</v>
      </c>
      <c r="J279" s="40" t="s">
        <v>413</v>
      </c>
      <c r="K279" s="40"/>
      <c r="L279" s="42"/>
    </row>
    <row r="280" spans="1:12" s="31" customFormat="1" ht="15.75" customHeight="1" x14ac:dyDescent="0.2">
      <c r="A280" s="40" t="s">
        <v>380</v>
      </c>
      <c r="B280" s="41">
        <v>1244.8624600000001</v>
      </c>
      <c r="C280" s="41">
        <v>510.82967000000002</v>
      </c>
      <c r="D280" s="41">
        <f t="shared" si="1"/>
        <v>2.4369423569308339</v>
      </c>
      <c r="E280" s="41">
        <v>13.253323999999999</v>
      </c>
      <c r="F280" s="40" t="s">
        <v>12</v>
      </c>
      <c r="G280" s="40" t="s">
        <v>157</v>
      </c>
      <c r="H280" s="40" t="s">
        <v>408</v>
      </c>
      <c r="I280" s="40" t="s">
        <v>15</v>
      </c>
      <c r="J280" s="40" t="s">
        <v>413</v>
      </c>
      <c r="K280" s="40"/>
      <c r="L280" s="42"/>
    </row>
    <row r="281" spans="1:12" s="31" customFormat="1" ht="15.75" customHeight="1" x14ac:dyDescent="0.2">
      <c r="A281" s="40" t="s">
        <v>381</v>
      </c>
      <c r="B281" s="41">
        <v>1551.91039</v>
      </c>
      <c r="C281" s="41">
        <v>349.05282</v>
      </c>
      <c r="D281" s="41">
        <f t="shared" si="1"/>
        <v>4.4460617450390458</v>
      </c>
      <c r="E281" s="41">
        <v>14.789920499999999</v>
      </c>
      <c r="F281" s="40" t="s">
        <v>12</v>
      </c>
      <c r="G281" s="40" t="s">
        <v>157</v>
      </c>
      <c r="H281" s="43" t="s">
        <v>407</v>
      </c>
      <c r="I281" s="40" t="s">
        <v>15</v>
      </c>
      <c r="J281" s="40" t="s">
        <v>413</v>
      </c>
      <c r="K281" s="40"/>
      <c r="L281" s="42"/>
    </row>
    <row r="282" spans="1:12" s="31" customFormat="1" ht="15.75" customHeight="1" x14ac:dyDescent="0.2">
      <c r="A282" s="40" t="s">
        <v>382</v>
      </c>
      <c r="B282" s="41">
        <v>977.61194</v>
      </c>
      <c r="C282" s="41">
        <v>343.77834999999999</v>
      </c>
      <c r="D282" s="41">
        <f t="shared" si="1"/>
        <v>2.8437274773120529</v>
      </c>
      <c r="E282" s="41">
        <v>13.418563300000001</v>
      </c>
      <c r="F282" s="40" t="s">
        <v>12</v>
      </c>
      <c r="G282" s="40" t="s">
        <v>157</v>
      </c>
      <c r="H282" s="40" t="s">
        <v>408</v>
      </c>
      <c r="I282" s="40" t="s">
        <v>15</v>
      </c>
      <c r="J282" s="40" t="s">
        <v>413</v>
      </c>
      <c r="K282" s="40"/>
      <c r="L282" s="42"/>
    </row>
    <row r="283" spans="1:12" s="31" customFormat="1" ht="15.75" customHeight="1" x14ac:dyDescent="0.2">
      <c r="A283" s="40" t="s">
        <v>383</v>
      </c>
      <c r="B283" s="41">
        <v>1309.02763</v>
      </c>
      <c r="C283" s="41">
        <v>341.79660000000001</v>
      </c>
      <c r="D283" s="41">
        <f t="shared" si="1"/>
        <v>3.8298439188687072</v>
      </c>
      <c r="E283" s="41">
        <v>13.9353502</v>
      </c>
      <c r="F283" s="40" t="s">
        <v>12</v>
      </c>
      <c r="G283" s="40" t="s">
        <v>157</v>
      </c>
      <c r="H283" s="43" t="s">
        <v>407</v>
      </c>
      <c r="I283" s="40" t="s">
        <v>15</v>
      </c>
      <c r="J283" s="40" t="s">
        <v>413</v>
      </c>
      <c r="K283" s="40"/>
      <c r="L283" s="42"/>
    </row>
    <row r="284" spans="1:12" s="31" customFormat="1" ht="15.75" customHeight="1" x14ac:dyDescent="0.2">
      <c r="A284" s="40" t="s">
        <v>359</v>
      </c>
      <c r="B284" s="41">
        <v>1430.9181799999999</v>
      </c>
      <c r="C284" s="41">
        <v>401.19835</v>
      </c>
      <c r="D284" s="41">
        <f t="shared" si="1"/>
        <v>3.5666103312737949</v>
      </c>
      <c r="E284" s="41">
        <v>13.925652700000001</v>
      </c>
      <c r="F284" s="40" t="s">
        <v>12</v>
      </c>
      <c r="G284" s="40" t="s">
        <v>157</v>
      </c>
      <c r="H284" s="43" t="s">
        <v>407</v>
      </c>
      <c r="I284" s="40" t="s">
        <v>15</v>
      </c>
      <c r="J284" s="40" t="s">
        <v>413</v>
      </c>
      <c r="K284" s="40"/>
      <c r="L284" s="42"/>
    </row>
    <row r="285" spans="1:12" s="31" customFormat="1" ht="15.75" customHeight="1" x14ac:dyDescent="0.2">
      <c r="A285" s="40" t="s">
        <v>384</v>
      </c>
      <c r="B285" s="41">
        <v>1093.10889</v>
      </c>
      <c r="C285" s="41">
        <v>338.39508000000001</v>
      </c>
      <c r="D285" s="41">
        <f t="shared" si="1"/>
        <v>3.2302741812912883</v>
      </c>
      <c r="E285" s="41">
        <v>14.5396401</v>
      </c>
      <c r="F285" s="40" t="s">
        <v>12</v>
      </c>
      <c r="G285" s="40" t="s">
        <v>157</v>
      </c>
      <c r="H285" s="43" t="s">
        <v>407</v>
      </c>
      <c r="I285" s="40" t="s">
        <v>15</v>
      </c>
      <c r="J285" s="40" t="s">
        <v>413</v>
      </c>
      <c r="K285" s="40"/>
      <c r="L285" s="42"/>
    </row>
    <row r="286" spans="1:12" s="31" customFormat="1" ht="15.75" customHeight="1" x14ac:dyDescent="0.2">
      <c r="A286" s="40" t="s">
        <v>385</v>
      </c>
      <c r="B286" s="41">
        <v>1201.0437999999999</v>
      </c>
      <c r="C286" s="41">
        <v>388.52379000000002</v>
      </c>
      <c r="D286" s="41">
        <f t="shared" si="1"/>
        <v>3.0913005352902583</v>
      </c>
      <c r="E286" s="41">
        <v>15.247097999999999</v>
      </c>
      <c r="F286" s="40" t="s">
        <v>12</v>
      </c>
      <c r="G286" s="40" t="s">
        <v>157</v>
      </c>
      <c r="H286" s="40" t="s">
        <v>408</v>
      </c>
      <c r="I286" s="40" t="s">
        <v>15</v>
      </c>
      <c r="J286" s="40" t="s">
        <v>413</v>
      </c>
      <c r="K286" s="40"/>
      <c r="L286" s="42"/>
    </row>
    <row r="287" spans="1:12" s="31" customFormat="1" ht="15.75" customHeight="1" x14ac:dyDescent="0.2">
      <c r="A287" s="40" t="s">
        <v>386</v>
      </c>
      <c r="B287" s="41">
        <v>1304.98127</v>
      </c>
      <c r="C287" s="41">
        <v>637.23037999999997</v>
      </c>
      <c r="D287" s="41">
        <f t="shared" si="1"/>
        <v>2.0478955664354861</v>
      </c>
      <c r="E287" s="41">
        <v>14.492059299999999</v>
      </c>
      <c r="F287" s="40" t="s">
        <v>12</v>
      </c>
      <c r="G287" s="40" t="s">
        <v>157</v>
      </c>
      <c r="H287" s="40" t="s">
        <v>409</v>
      </c>
      <c r="I287" s="40" t="s">
        <v>15</v>
      </c>
      <c r="J287" s="40" t="s">
        <v>413</v>
      </c>
      <c r="K287" s="40"/>
      <c r="L287" s="42"/>
    </row>
    <row r="288" spans="1:12" s="31" customFormat="1" ht="15.75" customHeight="1" x14ac:dyDescent="0.2">
      <c r="A288" s="40" t="s">
        <v>387</v>
      </c>
      <c r="B288" s="41">
        <v>715.11811999999998</v>
      </c>
      <c r="C288" s="41">
        <v>258.70756999999998</v>
      </c>
      <c r="D288" s="41">
        <f t="shared" si="1"/>
        <v>2.7641948011030371</v>
      </c>
      <c r="E288" s="41">
        <v>20.7880313</v>
      </c>
      <c r="F288" s="40" t="s">
        <v>12</v>
      </c>
      <c r="G288" s="40" t="s">
        <v>157</v>
      </c>
      <c r="H288" s="43" t="s">
        <v>407</v>
      </c>
      <c r="I288" s="40" t="s">
        <v>15</v>
      </c>
      <c r="J288" s="40" t="s">
        <v>413</v>
      </c>
      <c r="K288" s="40"/>
      <c r="L288" s="42"/>
    </row>
    <row r="289" spans="1:12" s="31" customFormat="1" ht="15.75" customHeight="1" x14ac:dyDescent="0.2">
      <c r="A289" s="40" t="s">
        <v>388</v>
      </c>
      <c r="B289" s="41">
        <v>1166.1721399999999</v>
      </c>
      <c r="C289" s="41">
        <v>443.84982000000002</v>
      </c>
      <c r="D289" s="41">
        <f t="shared" si="1"/>
        <v>2.6274025299818748</v>
      </c>
      <c r="E289" s="41">
        <v>19.535654699999998</v>
      </c>
      <c r="F289" s="40" t="s">
        <v>12</v>
      </c>
      <c r="G289" s="40" t="s">
        <v>157</v>
      </c>
      <c r="H289" s="43" t="s">
        <v>407</v>
      </c>
      <c r="I289" s="40" t="s">
        <v>15</v>
      </c>
      <c r="J289" s="40" t="s">
        <v>413</v>
      </c>
      <c r="K289" s="40"/>
      <c r="L289" s="42"/>
    </row>
    <row r="290" spans="1:12" s="31" customFormat="1" ht="15.75" customHeight="1" x14ac:dyDescent="0.2">
      <c r="A290" s="40" t="s">
        <v>389</v>
      </c>
      <c r="B290" s="41">
        <v>920.92429000000004</v>
      </c>
      <c r="C290" s="41">
        <v>336.11209000000002</v>
      </c>
      <c r="D290" s="41">
        <f t="shared" si="1"/>
        <v>2.7399320565945722</v>
      </c>
      <c r="E290" s="41">
        <v>18.914635499999999</v>
      </c>
      <c r="F290" s="40" t="s">
        <v>12</v>
      </c>
      <c r="G290" s="40" t="s">
        <v>157</v>
      </c>
      <c r="H290" s="43" t="s">
        <v>407</v>
      </c>
      <c r="I290" s="40" t="s">
        <v>15</v>
      </c>
      <c r="J290" s="40" t="s">
        <v>413</v>
      </c>
      <c r="K290" s="40"/>
      <c r="L290" s="42"/>
    </row>
    <row r="291" spans="1:12" s="31" customFormat="1" ht="15.75" customHeight="1" x14ac:dyDescent="0.2">
      <c r="A291" s="40" t="s">
        <v>389</v>
      </c>
      <c r="B291" s="41">
        <v>972.68836999999996</v>
      </c>
      <c r="C291" s="41">
        <v>338.88603999999998</v>
      </c>
      <c r="D291" s="41">
        <f t="shared" si="1"/>
        <v>2.8702521059881958</v>
      </c>
      <c r="E291" s="41">
        <v>21.2204142</v>
      </c>
      <c r="F291" s="40" t="s">
        <v>12</v>
      </c>
      <c r="G291" s="40" t="s">
        <v>157</v>
      </c>
      <c r="H291" s="40" t="s">
        <v>408</v>
      </c>
      <c r="I291" s="40" t="s">
        <v>15</v>
      </c>
      <c r="J291" s="40" t="s">
        <v>413</v>
      </c>
      <c r="K291" s="40"/>
      <c r="L291" s="42"/>
    </row>
    <row r="292" spans="1:12" s="31" customFormat="1" ht="15.75" customHeight="1" x14ac:dyDescent="0.2">
      <c r="A292" s="40" t="s">
        <v>390</v>
      </c>
      <c r="B292" s="41">
        <v>626.60172</v>
      </c>
      <c r="C292" s="41">
        <v>221.0745</v>
      </c>
      <c r="D292" s="41">
        <f t="shared" si="1"/>
        <v>2.834346430728103</v>
      </c>
      <c r="E292" s="41">
        <v>24.184140599999999</v>
      </c>
      <c r="F292" s="40" t="s">
        <v>12</v>
      </c>
      <c r="G292" s="40" t="s">
        <v>157</v>
      </c>
      <c r="H292" s="40" t="s">
        <v>408</v>
      </c>
      <c r="I292" s="40" t="s">
        <v>15</v>
      </c>
      <c r="J292" s="40" t="s">
        <v>413</v>
      </c>
      <c r="K292" s="40"/>
      <c r="L292" s="42"/>
    </row>
    <row r="293" spans="1:12" s="31" customFormat="1" ht="15.75" customHeight="1" x14ac:dyDescent="0.2">
      <c r="A293" s="40" t="s">
        <v>391</v>
      </c>
      <c r="B293" s="41">
        <v>1488.31159</v>
      </c>
      <c r="C293" s="41">
        <v>301.97897</v>
      </c>
      <c r="D293" s="41">
        <f t="shared" si="1"/>
        <v>4.9285272745979629</v>
      </c>
      <c r="E293" s="41">
        <v>16.277657699999999</v>
      </c>
      <c r="F293" s="40" t="s">
        <v>12</v>
      </c>
      <c r="G293" s="40" t="s">
        <v>157</v>
      </c>
      <c r="H293" s="43" t="s">
        <v>407</v>
      </c>
      <c r="I293" s="40" t="s">
        <v>15</v>
      </c>
      <c r="J293" s="40" t="s">
        <v>413</v>
      </c>
      <c r="K293" s="40"/>
      <c r="L293" s="42"/>
    </row>
    <row r="294" spans="1:12" s="31" customFormat="1" ht="15.75" customHeight="1" x14ac:dyDescent="0.2">
      <c r="A294" s="40" t="s">
        <v>392</v>
      </c>
      <c r="B294" s="41">
        <v>1329.8434</v>
      </c>
      <c r="C294" s="41">
        <v>267.49239</v>
      </c>
      <c r="D294" s="41">
        <f t="shared" si="1"/>
        <v>4.9715186289972584</v>
      </c>
      <c r="E294" s="41">
        <v>16.6141763</v>
      </c>
      <c r="F294" s="40" t="s">
        <v>12</v>
      </c>
      <c r="G294" s="40" t="s">
        <v>157</v>
      </c>
      <c r="H294" s="40" t="s">
        <v>408</v>
      </c>
      <c r="I294" s="40" t="s">
        <v>15</v>
      </c>
      <c r="J294" s="40" t="s">
        <v>413</v>
      </c>
      <c r="K294" s="40"/>
      <c r="L294" s="42"/>
    </row>
    <row r="295" spans="1:12" s="31" customFormat="1" ht="15.75" customHeight="1" x14ac:dyDescent="0.2">
      <c r="A295" s="40" t="s">
        <v>393</v>
      </c>
      <c r="B295" s="41">
        <v>1182.5098499999999</v>
      </c>
      <c r="C295" s="41">
        <v>364.83771000000002</v>
      </c>
      <c r="D295" s="41">
        <f t="shared" si="1"/>
        <v>3.2411941462958964</v>
      </c>
      <c r="E295" s="41">
        <v>16.244504800000001</v>
      </c>
      <c r="F295" s="40" t="s">
        <v>12</v>
      </c>
      <c r="G295" s="40" t="s">
        <v>157</v>
      </c>
      <c r="H295" s="43" t="s">
        <v>407</v>
      </c>
      <c r="I295" s="40" t="s">
        <v>15</v>
      </c>
      <c r="J295" s="40" t="s">
        <v>413</v>
      </c>
      <c r="K295" s="40"/>
      <c r="L295" s="42"/>
    </row>
    <row r="296" spans="1:12" s="31" customFormat="1" ht="15.75" customHeight="1" x14ac:dyDescent="0.2">
      <c r="A296" s="40" t="s">
        <v>394</v>
      </c>
      <c r="B296" s="41">
        <v>1266.28223</v>
      </c>
      <c r="C296" s="41">
        <v>341.43851000000001</v>
      </c>
      <c r="D296" s="41">
        <f t="shared" si="1"/>
        <v>3.7086684510191894</v>
      </c>
      <c r="E296" s="41">
        <v>15.5175529</v>
      </c>
      <c r="F296" s="40" t="s">
        <v>12</v>
      </c>
      <c r="G296" s="40" t="s">
        <v>157</v>
      </c>
      <c r="H296" s="40" t="s">
        <v>408</v>
      </c>
      <c r="I296" s="40" t="s">
        <v>15</v>
      </c>
      <c r="J296" s="40" t="s">
        <v>413</v>
      </c>
      <c r="K296" s="40"/>
      <c r="L296" s="42"/>
    </row>
    <row r="297" spans="1:12" s="31" customFormat="1" ht="15.75" customHeight="1" x14ac:dyDescent="0.2">
      <c r="A297" s="40" t="s">
        <v>395</v>
      </c>
      <c r="B297" s="41">
        <v>982.82511999999997</v>
      </c>
      <c r="C297" s="41">
        <v>341.35861</v>
      </c>
      <c r="D297" s="41">
        <f t="shared" si="1"/>
        <v>2.8791572592822545</v>
      </c>
      <c r="E297" s="41">
        <v>95.524936800000006</v>
      </c>
      <c r="F297" s="40" t="s">
        <v>12</v>
      </c>
      <c r="G297" s="40" t="s">
        <v>157</v>
      </c>
      <c r="H297" s="43" t="s">
        <v>407</v>
      </c>
      <c r="I297" s="40" t="s">
        <v>15</v>
      </c>
      <c r="J297" s="40" t="s">
        <v>413</v>
      </c>
      <c r="K297" s="40"/>
      <c r="L297" s="42"/>
    </row>
    <row r="298" spans="1:12" s="31" customFormat="1" ht="15.75" customHeight="1" x14ac:dyDescent="0.2">
      <c r="A298" s="40" t="s">
        <v>396</v>
      </c>
      <c r="B298" s="41">
        <v>1524.9698100000001</v>
      </c>
      <c r="C298" s="41">
        <v>615.08735000000001</v>
      </c>
      <c r="D298" s="41">
        <f t="shared" si="1"/>
        <v>2.4792735698433725</v>
      </c>
      <c r="E298" s="41">
        <v>14.0007357</v>
      </c>
      <c r="F298" s="40" t="s">
        <v>12</v>
      </c>
      <c r="G298" s="40" t="s">
        <v>157</v>
      </c>
      <c r="H298" s="40" t="s">
        <v>408</v>
      </c>
      <c r="I298" s="40" t="s">
        <v>15</v>
      </c>
      <c r="J298" s="40" t="s">
        <v>413</v>
      </c>
      <c r="K298" s="40"/>
      <c r="L298" s="42"/>
    </row>
    <row r="299" spans="1:12" s="31" customFormat="1" ht="15.75" customHeight="1" x14ac:dyDescent="0.2">
      <c r="A299" s="40" t="s">
        <v>397</v>
      </c>
      <c r="B299" s="41">
        <v>1310.45445</v>
      </c>
      <c r="C299" s="41">
        <v>288.16532999999998</v>
      </c>
      <c r="D299" s="41">
        <f t="shared" si="1"/>
        <v>4.5475784682355789</v>
      </c>
      <c r="E299" s="41">
        <v>15.1211875</v>
      </c>
      <c r="F299" s="40" t="s">
        <v>12</v>
      </c>
      <c r="G299" s="40" t="s">
        <v>157</v>
      </c>
      <c r="H299" s="43" t="s">
        <v>407</v>
      </c>
      <c r="I299" s="40" t="s">
        <v>15</v>
      </c>
      <c r="J299" s="40" t="s">
        <v>413</v>
      </c>
      <c r="K299" s="40"/>
      <c r="L299" s="42"/>
    </row>
    <row r="300" spans="1:12" s="31" customFormat="1" ht="15.75" customHeight="1" x14ac:dyDescent="0.2">
      <c r="A300" s="40" t="s">
        <v>398</v>
      </c>
      <c r="B300" s="41">
        <v>1048.69739</v>
      </c>
      <c r="C300" s="41">
        <v>272.82947000000001</v>
      </c>
      <c r="D300" s="41">
        <f t="shared" ref="D300:D307" si="2">B300/C300</f>
        <v>3.8437834080020754</v>
      </c>
      <c r="E300" s="41">
        <v>20.124385799999999</v>
      </c>
      <c r="F300" s="40" t="s">
        <v>12</v>
      </c>
      <c r="G300" s="40" t="s">
        <v>157</v>
      </c>
      <c r="H300" s="40" t="s">
        <v>408</v>
      </c>
      <c r="I300" s="40" t="s">
        <v>15</v>
      </c>
      <c r="J300" s="40" t="s">
        <v>413</v>
      </c>
      <c r="K300" s="40"/>
      <c r="L300" s="42"/>
    </row>
    <row r="301" spans="1:12" s="31" customFormat="1" ht="15.75" customHeight="1" x14ac:dyDescent="0.2">
      <c r="A301" s="40" t="s">
        <v>399</v>
      </c>
      <c r="B301" s="41">
        <v>1356.6013399999999</v>
      </c>
      <c r="C301" s="41">
        <v>340.90134</v>
      </c>
      <c r="D301" s="41">
        <f t="shared" si="2"/>
        <v>3.9794544075420761</v>
      </c>
      <c r="E301" s="41">
        <v>11.5982048</v>
      </c>
      <c r="F301" s="40" t="s">
        <v>12</v>
      </c>
      <c r="G301" s="40" t="s">
        <v>157</v>
      </c>
      <c r="H301" s="43" t="s">
        <v>407</v>
      </c>
      <c r="I301" s="40" t="s">
        <v>15</v>
      </c>
      <c r="J301" s="40" t="s">
        <v>413</v>
      </c>
      <c r="K301" s="40"/>
      <c r="L301" s="42"/>
    </row>
    <row r="302" spans="1:12" s="31" customFormat="1" ht="15.75" customHeight="1" x14ac:dyDescent="0.2">
      <c r="A302" s="40" t="s">
        <v>400</v>
      </c>
      <c r="B302" s="41">
        <v>1289.9954299999999</v>
      </c>
      <c r="C302" s="41">
        <v>318.52204</v>
      </c>
      <c r="D302" s="41">
        <f t="shared" si="2"/>
        <v>4.0499408769327232</v>
      </c>
      <c r="E302" s="41">
        <v>18.6062817</v>
      </c>
      <c r="F302" s="40" t="s">
        <v>12</v>
      </c>
      <c r="G302" s="40" t="s">
        <v>157</v>
      </c>
      <c r="H302" s="43" t="s">
        <v>407</v>
      </c>
      <c r="I302" s="40" t="s">
        <v>15</v>
      </c>
      <c r="J302" s="40" t="s">
        <v>413</v>
      </c>
      <c r="K302" s="40"/>
      <c r="L302" s="42"/>
    </row>
    <row r="303" spans="1:12" s="31" customFormat="1" ht="15.75" customHeight="1" x14ac:dyDescent="0.2">
      <c r="A303" s="40" t="s">
        <v>401</v>
      </c>
      <c r="B303" s="41">
        <v>947.15904</v>
      </c>
      <c r="C303" s="41">
        <v>358.2176</v>
      </c>
      <c r="D303" s="41">
        <f t="shared" si="2"/>
        <v>2.6440885093306417</v>
      </c>
      <c r="E303" s="41">
        <v>160.42380779999999</v>
      </c>
      <c r="F303" s="40" t="s">
        <v>12</v>
      </c>
      <c r="G303" s="40" t="s">
        <v>157</v>
      </c>
      <c r="H303" s="43" t="s">
        <v>407</v>
      </c>
      <c r="I303" s="40" t="s">
        <v>15</v>
      </c>
      <c r="J303" s="40" t="s">
        <v>413</v>
      </c>
      <c r="K303" s="40"/>
      <c r="L303" s="42"/>
    </row>
    <row r="304" spans="1:12" s="31" customFormat="1" ht="15.75" customHeight="1" x14ac:dyDescent="0.2">
      <c r="A304" s="40" t="s">
        <v>402</v>
      </c>
      <c r="B304" s="41">
        <v>1456.7808399999999</v>
      </c>
      <c r="C304" s="41">
        <v>337.55432999999999</v>
      </c>
      <c r="D304" s="41">
        <f t="shared" si="2"/>
        <v>4.3156929434144722</v>
      </c>
      <c r="E304" s="41">
        <v>17.417888000000001</v>
      </c>
      <c r="F304" s="40" t="s">
        <v>12</v>
      </c>
      <c r="G304" s="40" t="s">
        <v>157</v>
      </c>
      <c r="H304" s="43" t="s">
        <v>407</v>
      </c>
      <c r="I304" s="40" t="s">
        <v>15</v>
      </c>
      <c r="J304" s="40" t="s">
        <v>413</v>
      </c>
      <c r="K304" s="40"/>
      <c r="L304" s="42"/>
    </row>
    <row r="305" spans="1:12" s="31" customFormat="1" ht="15.75" customHeight="1" x14ac:dyDescent="0.2">
      <c r="A305" s="40" t="s">
        <v>403</v>
      </c>
      <c r="B305" s="41">
        <v>1192.00785</v>
      </c>
      <c r="C305" s="41">
        <v>323.78435000000002</v>
      </c>
      <c r="D305" s="41">
        <f t="shared" si="2"/>
        <v>3.681486921773705</v>
      </c>
      <c r="E305" s="41">
        <v>20.274592599999998</v>
      </c>
      <c r="F305" s="40" t="s">
        <v>12</v>
      </c>
      <c r="G305" s="40" t="s">
        <v>157</v>
      </c>
      <c r="H305" s="43" t="s">
        <v>407</v>
      </c>
      <c r="I305" s="40" t="s">
        <v>15</v>
      </c>
      <c r="J305" s="40" t="s">
        <v>413</v>
      </c>
      <c r="K305" s="40"/>
      <c r="L305" s="42"/>
    </row>
    <row r="306" spans="1:12" s="31" customFormat="1" ht="15.75" customHeight="1" x14ac:dyDescent="0.2">
      <c r="A306" s="40" t="s">
        <v>404</v>
      </c>
      <c r="B306" s="41">
        <v>1175.2275999999999</v>
      </c>
      <c r="C306" s="41">
        <v>542.02562999999998</v>
      </c>
      <c r="D306" s="41">
        <f t="shared" si="2"/>
        <v>2.1682140750429091</v>
      </c>
      <c r="E306" s="41">
        <v>21.959131200000002</v>
      </c>
      <c r="F306" s="40" t="s">
        <v>12</v>
      </c>
      <c r="G306" s="40" t="s">
        <v>157</v>
      </c>
      <c r="H306" s="43" t="s">
        <v>407</v>
      </c>
      <c r="I306" s="40" t="s">
        <v>15</v>
      </c>
      <c r="J306" s="40" t="s">
        <v>413</v>
      </c>
      <c r="K306" s="40"/>
      <c r="L306" s="42"/>
    </row>
    <row r="307" spans="1:12" s="32" customFormat="1" ht="15.75" customHeight="1" x14ac:dyDescent="0.2">
      <c r="A307" s="44" t="s">
        <v>405</v>
      </c>
      <c r="B307" s="45">
        <v>1313.0884799999999</v>
      </c>
      <c r="C307" s="45">
        <v>347.06723</v>
      </c>
      <c r="D307" s="45">
        <f t="shared" si="2"/>
        <v>3.7833836401091507</v>
      </c>
      <c r="E307" s="45">
        <v>12.9479489</v>
      </c>
      <c r="F307" s="44" t="s">
        <v>12</v>
      </c>
      <c r="G307" s="44" t="s">
        <v>157</v>
      </c>
      <c r="H307" s="43" t="s">
        <v>407</v>
      </c>
      <c r="I307" s="44" t="s">
        <v>15</v>
      </c>
      <c r="J307" s="40" t="s">
        <v>413</v>
      </c>
      <c r="K307" s="40"/>
      <c r="L307" s="46"/>
    </row>
    <row r="308" spans="1:12" s="33" customFormat="1" ht="15.75" customHeight="1" x14ac:dyDescent="0.2">
      <c r="A308" s="47" t="s">
        <v>284</v>
      </c>
      <c r="B308" s="48">
        <v>995.77</v>
      </c>
      <c r="C308" s="48">
        <v>540.05999999999995</v>
      </c>
      <c r="D308" s="48">
        <v>1.85</v>
      </c>
      <c r="E308" s="48">
        <v>12.6</v>
      </c>
      <c r="F308" s="47" t="s">
        <v>12</v>
      </c>
      <c r="G308" s="47" t="s">
        <v>13</v>
      </c>
      <c r="H308" s="47" t="s">
        <v>285</v>
      </c>
      <c r="I308" s="47" t="s">
        <v>286</v>
      </c>
      <c r="J308" s="47" t="s">
        <v>155</v>
      </c>
      <c r="K308" s="49"/>
      <c r="L308" s="49"/>
    </row>
    <row r="309" spans="1:12" ht="15.75" customHeight="1" x14ac:dyDescent="0.2">
      <c r="A309" s="34" t="s">
        <v>287</v>
      </c>
      <c r="B309" s="39">
        <v>897.74</v>
      </c>
      <c r="C309" s="39">
        <v>290.07</v>
      </c>
      <c r="D309" s="39">
        <v>3.12</v>
      </c>
      <c r="E309" s="39">
        <v>14.5</v>
      </c>
      <c r="F309" s="34" t="s">
        <v>12</v>
      </c>
      <c r="G309" s="34" t="s">
        <v>13</v>
      </c>
      <c r="H309" s="34" t="s">
        <v>285</v>
      </c>
      <c r="I309" s="34" t="s">
        <v>286</v>
      </c>
      <c r="J309" s="34" t="s">
        <v>155</v>
      </c>
      <c r="K309" s="35"/>
      <c r="L309" s="35"/>
    </row>
    <row r="310" spans="1:12" ht="15.75" customHeight="1" x14ac:dyDescent="0.2">
      <c r="A310" s="34" t="s">
        <v>288</v>
      </c>
      <c r="B310" s="39">
        <v>839.11</v>
      </c>
      <c r="C310" s="39">
        <v>286.89999999999998</v>
      </c>
      <c r="D310" s="39">
        <v>2.99</v>
      </c>
      <c r="E310" s="39">
        <v>17.7</v>
      </c>
      <c r="F310" s="34" t="s">
        <v>12</v>
      </c>
      <c r="G310" s="34" t="s">
        <v>13</v>
      </c>
      <c r="H310" s="34" t="s">
        <v>285</v>
      </c>
      <c r="I310" s="34" t="s">
        <v>286</v>
      </c>
      <c r="J310" s="34" t="s">
        <v>155</v>
      </c>
      <c r="K310" s="35"/>
      <c r="L310" s="35"/>
    </row>
    <row r="311" spans="1:12" ht="15.75" customHeight="1" x14ac:dyDescent="0.2">
      <c r="A311" s="34" t="s">
        <v>289</v>
      </c>
      <c r="B311" s="39">
        <v>974.65</v>
      </c>
      <c r="C311" s="39">
        <v>513.89</v>
      </c>
      <c r="D311" s="39">
        <v>1.95</v>
      </c>
      <c r="E311" s="39">
        <v>18.3</v>
      </c>
      <c r="F311" s="34" t="s">
        <v>12</v>
      </c>
      <c r="G311" s="34" t="s">
        <v>13</v>
      </c>
      <c r="H311" s="34" t="s">
        <v>285</v>
      </c>
      <c r="I311" s="34" t="s">
        <v>286</v>
      </c>
      <c r="J311" s="34" t="s">
        <v>155</v>
      </c>
      <c r="K311" s="35"/>
      <c r="L311" s="35"/>
    </row>
    <row r="312" spans="1:12" ht="15.75" customHeight="1" x14ac:dyDescent="0.2">
      <c r="A312" s="34" t="s">
        <v>290</v>
      </c>
      <c r="B312" s="39">
        <v>888.19</v>
      </c>
      <c r="C312" s="39">
        <v>497.94</v>
      </c>
      <c r="D312" s="39">
        <v>1.79</v>
      </c>
      <c r="E312" s="39">
        <v>20.100000000000001</v>
      </c>
      <c r="F312" s="34" t="s">
        <v>12</v>
      </c>
      <c r="G312" s="34" t="s">
        <v>13</v>
      </c>
      <c r="H312" s="34" t="s">
        <v>285</v>
      </c>
      <c r="I312" s="34" t="s">
        <v>286</v>
      </c>
      <c r="J312" s="34" t="s">
        <v>155</v>
      </c>
      <c r="K312" s="35"/>
      <c r="L312" s="35"/>
    </row>
    <row r="313" spans="1:12" ht="15.75" customHeight="1" x14ac:dyDescent="0.2">
      <c r="A313" s="34" t="s">
        <v>291</v>
      </c>
      <c r="B313" s="39">
        <v>1045.9100000000001</v>
      </c>
      <c r="C313" s="39">
        <v>269.31</v>
      </c>
      <c r="D313" s="39">
        <v>3.99</v>
      </c>
      <c r="E313" s="39">
        <v>25.9</v>
      </c>
      <c r="F313" s="34" t="s">
        <v>12</v>
      </c>
      <c r="G313" s="34" t="s">
        <v>13</v>
      </c>
      <c r="H313" s="34" t="s">
        <v>285</v>
      </c>
      <c r="I313" s="34" t="s">
        <v>286</v>
      </c>
      <c r="J313" s="34" t="s">
        <v>155</v>
      </c>
      <c r="K313" s="35"/>
      <c r="L313" s="35"/>
    </row>
    <row r="314" spans="1:12" ht="15.75" customHeight="1" x14ac:dyDescent="0.2">
      <c r="A314" s="34" t="s">
        <v>292</v>
      </c>
      <c r="B314" s="39">
        <v>903.05</v>
      </c>
      <c r="C314" s="39">
        <v>342.15</v>
      </c>
      <c r="D314" s="39">
        <v>2.68</v>
      </c>
      <c r="E314" s="39">
        <v>18.7</v>
      </c>
      <c r="F314" s="34" t="s">
        <v>12</v>
      </c>
      <c r="G314" s="34" t="s">
        <v>13</v>
      </c>
      <c r="H314" s="34" t="s">
        <v>285</v>
      </c>
      <c r="I314" s="34" t="s">
        <v>286</v>
      </c>
      <c r="J314" s="34" t="s">
        <v>155</v>
      </c>
      <c r="K314" s="35"/>
      <c r="L314" s="35"/>
    </row>
    <row r="315" spans="1:12" ht="15.75" customHeight="1" x14ac:dyDescent="0.2">
      <c r="A315" s="34" t="s">
        <v>293</v>
      </c>
      <c r="B315" s="39">
        <v>1364.2</v>
      </c>
      <c r="C315" s="39">
        <v>404.91</v>
      </c>
      <c r="D315" s="39">
        <v>3.43</v>
      </c>
      <c r="E315" s="39">
        <v>14.2</v>
      </c>
      <c r="F315" s="34" t="s">
        <v>12</v>
      </c>
      <c r="G315" s="34" t="s">
        <v>13</v>
      </c>
      <c r="H315" s="34" t="s">
        <v>285</v>
      </c>
      <c r="I315" s="34" t="s">
        <v>286</v>
      </c>
      <c r="J315" s="34" t="s">
        <v>155</v>
      </c>
      <c r="K315" s="35"/>
      <c r="L315" s="35"/>
    </row>
    <row r="316" spans="1:12" ht="15.75" customHeight="1" x14ac:dyDescent="0.2">
      <c r="A316" s="34" t="s">
        <v>294</v>
      </c>
      <c r="B316" s="39">
        <v>1338.37</v>
      </c>
      <c r="C316" s="39">
        <v>504.41</v>
      </c>
      <c r="D316" s="39">
        <v>2.69</v>
      </c>
      <c r="E316" s="39">
        <v>13.1</v>
      </c>
      <c r="F316" s="34" t="s">
        <v>12</v>
      </c>
      <c r="G316" s="34" t="s">
        <v>13</v>
      </c>
      <c r="H316" s="34" t="s">
        <v>285</v>
      </c>
      <c r="I316" s="34" t="s">
        <v>286</v>
      </c>
      <c r="J316" s="34" t="s">
        <v>155</v>
      </c>
      <c r="K316" s="35"/>
      <c r="L316" s="35"/>
    </row>
    <row r="317" spans="1:12" ht="15.75" customHeight="1" x14ac:dyDescent="0.2">
      <c r="A317" s="34" t="s">
        <v>295</v>
      </c>
      <c r="B317" s="39">
        <v>1390.05</v>
      </c>
      <c r="C317" s="39">
        <v>290.32</v>
      </c>
      <c r="D317" s="39">
        <v>4.9000000000000004</v>
      </c>
      <c r="E317" s="39">
        <v>16.3</v>
      </c>
      <c r="F317" s="34" t="s">
        <v>12</v>
      </c>
      <c r="G317" s="34" t="s">
        <v>13</v>
      </c>
      <c r="H317" s="34" t="s">
        <v>285</v>
      </c>
      <c r="I317" s="34" t="s">
        <v>286</v>
      </c>
      <c r="J317" s="34" t="s">
        <v>155</v>
      </c>
      <c r="K317" s="35"/>
      <c r="L317" s="35"/>
    </row>
    <row r="318" spans="1:12" ht="15.75" customHeight="1" x14ac:dyDescent="0.2">
      <c r="A318" s="34" t="s">
        <v>296</v>
      </c>
      <c r="B318" s="39">
        <v>1367.65</v>
      </c>
      <c r="C318" s="39">
        <v>479.73</v>
      </c>
      <c r="D318" s="39">
        <v>2.97</v>
      </c>
      <c r="E318" s="39">
        <v>14.4</v>
      </c>
      <c r="F318" s="34" t="s">
        <v>12</v>
      </c>
      <c r="G318" s="34" t="s">
        <v>13</v>
      </c>
      <c r="H318" s="34" t="s">
        <v>285</v>
      </c>
      <c r="I318" s="34" t="s">
        <v>286</v>
      </c>
      <c r="J318" s="34" t="s">
        <v>155</v>
      </c>
      <c r="K318" s="35"/>
      <c r="L318" s="35"/>
    </row>
    <row r="319" spans="1:12" ht="15.75" customHeight="1" x14ac:dyDescent="0.2">
      <c r="A319" s="34" t="s">
        <v>297</v>
      </c>
      <c r="B319" s="39">
        <v>969.67</v>
      </c>
      <c r="C319" s="39">
        <v>487.97</v>
      </c>
      <c r="D319" s="39">
        <v>2.0299999999999998</v>
      </c>
      <c r="E319" s="39">
        <v>14.81</v>
      </c>
      <c r="F319" s="34" t="s">
        <v>12</v>
      </c>
      <c r="G319" s="34" t="s">
        <v>13</v>
      </c>
      <c r="H319" s="34" t="s">
        <v>285</v>
      </c>
      <c r="I319" s="34" t="s">
        <v>286</v>
      </c>
      <c r="J319" s="34" t="s">
        <v>155</v>
      </c>
      <c r="K319" s="35"/>
      <c r="L319" s="35"/>
    </row>
    <row r="320" spans="1:12" ht="15.75" customHeight="1" x14ac:dyDescent="0.2">
      <c r="A320" s="34" t="s">
        <v>298</v>
      </c>
      <c r="B320" s="39">
        <v>448.28</v>
      </c>
      <c r="C320" s="39">
        <v>247.24</v>
      </c>
      <c r="D320" s="39">
        <v>1.82</v>
      </c>
      <c r="E320" s="39">
        <v>20.48</v>
      </c>
      <c r="F320" s="34" t="s">
        <v>12</v>
      </c>
      <c r="G320" s="34" t="s">
        <v>13</v>
      </c>
      <c r="H320" s="34" t="s">
        <v>285</v>
      </c>
      <c r="I320" s="34" t="s">
        <v>286</v>
      </c>
      <c r="J320" s="34" t="s">
        <v>155</v>
      </c>
      <c r="K320" s="35"/>
      <c r="L320" s="35"/>
    </row>
    <row r="321" spans="1:12" ht="15.75" customHeight="1" x14ac:dyDescent="0.2">
      <c r="A321" s="34" t="s">
        <v>299</v>
      </c>
      <c r="B321" s="39">
        <v>743.54</v>
      </c>
      <c r="C321" s="39">
        <v>210.79</v>
      </c>
      <c r="D321" s="39">
        <v>3.54</v>
      </c>
      <c r="E321" s="39">
        <v>29.6</v>
      </c>
      <c r="F321" s="34" t="s">
        <v>12</v>
      </c>
      <c r="G321" s="34" t="s">
        <v>13</v>
      </c>
      <c r="H321" s="34" t="s">
        <v>285</v>
      </c>
      <c r="I321" s="34" t="s">
        <v>286</v>
      </c>
      <c r="J321" s="34" t="s">
        <v>155</v>
      </c>
      <c r="K321" s="35"/>
      <c r="L321" s="35"/>
    </row>
    <row r="322" spans="1:12" ht="15.75" customHeight="1" x14ac:dyDescent="0.2">
      <c r="A322" s="34" t="s">
        <v>300</v>
      </c>
      <c r="B322" s="39">
        <v>1035.33</v>
      </c>
      <c r="C322" s="39">
        <v>301.20999999999998</v>
      </c>
      <c r="D322" s="39">
        <v>3.56</v>
      </c>
      <c r="E322" s="39">
        <v>20.03</v>
      </c>
      <c r="F322" s="34" t="s">
        <v>12</v>
      </c>
      <c r="G322" s="34" t="s">
        <v>13</v>
      </c>
      <c r="H322" s="34" t="s">
        <v>285</v>
      </c>
      <c r="I322" s="34" t="s">
        <v>286</v>
      </c>
      <c r="J322" s="34" t="s">
        <v>155</v>
      </c>
      <c r="K322" s="35"/>
      <c r="L322" s="35"/>
    </row>
    <row r="323" spans="1:12" ht="15.75" customHeight="1" x14ac:dyDescent="0.2">
      <c r="A323" s="34" t="s">
        <v>301</v>
      </c>
      <c r="B323" s="39">
        <v>971.69</v>
      </c>
      <c r="C323" s="39">
        <v>425.38</v>
      </c>
      <c r="D323" s="39">
        <v>2.38</v>
      </c>
      <c r="E323" s="39">
        <v>17.29</v>
      </c>
      <c r="F323" s="34" t="s">
        <v>12</v>
      </c>
      <c r="G323" s="34" t="s">
        <v>13</v>
      </c>
      <c r="H323" s="34" t="s">
        <v>285</v>
      </c>
      <c r="I323" s="34" t="s">
        <v>286</v>
      </c>
      <c r="J323" s="34" t="s">
        <v>155</v>
      </c>
      <c r="K323" s="35"/>
      <c r="L323" s="35"/>
    </row>
    <row r="324" spans="1:12" ht="15.75" customHeight="1" x14ac:dyDescent="0.2">
      <c r="A324" s="34" t="s">
        <v>302</v>
      </c>
      <c r="B324" s="39">
        <v>1120.3800000000001</v>
      </c>
      <c r="C324" s="39">
        <v>329.05</v>
      </c>
      <c r="D324" s="39">
        <v>3.43</v>
      </c>
      <c r="E324" s="39">
        <v>17.46</v>
      </c>
      <c r="F324" s="34" t="s">
        <v>12</v>
      </c>
      <c r="G324" s="34" t="s">
        <v>13</v>
      </c>
      <c r="H324" s="34" t="s">
        <v>285</v>
      </c>
      <c r="I324" s="34" t="s">
        <v>286</v>
      </c>
      <c r="J324" s="34" t="s">
        <v>155</v>
      </c>
      <c r="K324" s="35"/>
      <c r="L324" s="35"/>
    </row>
    <row r="325" spans="1:12" ht="15.75" customHeight="1" x14ac:dyDescent="0.2">
      <c r="A325" s="34" t="s">
        <v>303</v>
      </c>
      <c r="B325" s="39">
        <v>992.95</v>
      </c>
      <c r="C325" s="39">
        <v>290.92</v>
      </c>
      <c r="D325" s="39">
        <v>3.46</v>
      </c>
      <c r="E325" s="39">
        <v>18.34</v>
      </c>
      <c r="F325" s="34" t="s">
        <v>12</v>
      </c>
      <c r="G325" s="34" t="s">
        <v>13</v>
      </c>
      <c r="H325" s="34" t="s">
        <v>285</v>
      </c>
      <c r="I325" s="34" t="s">
        <v>286</v>
      </c>
      <c r="J325" s="34" t="s">
        <v>155</v>
      </c>
      <c r="K325" s="35"/>
      <c r="L325" s="35"/>
    </row>
    <row r="326" spans="1:12" ht="15.75" customHeight="1" x14ac:dyDescent="0.2">
      <c r="A326" s="34" t="s">
        <v>304</v>
      </c>
      <c r="B326" s="39">
        <v>1141.2750000000001</v>
      </c>
      <c r="C326" s="39">
        <v>222.72499999999999</v>
      </c>
      <c r="D326" s="39">
        <f t="shared" ref="D326:D354" si="3">B326/C326</f>
        <v>5.1241441239196321</v>
      </c>
      <c r="E326" s="39">
        <v>19.540824370460701</v>
      </c>
      <c r="F326" s="34" t="s">
        <v>12</v>
      </c>
      <c r="G326" s="34" t="s">
        <v>13</v>
      </c>
      <c r="H326" s="34" t="s">
        <v>285</v>
      </c>
      <c r="I326" s="34" t="s">
        <v>286</v>
      </c>
      <c r="J326" s="34" t="s">
        <v>305</v>
      </c>
      <c r="K326" s="35"/>
      <c r="L326" s="35"/>
    </row>
    <row r="327" spans="1:12" ht="15.75" customHeight="1" x14ac:dyDescent="0.2">
      <c r="A327" s="34" t="s">
        <v>306</v>
      </c>
      <c r="B327" s="39">
        <v>1303.1833333333334</v>
      </c>
      <c r="C327" s="39">
        <v>398.63333333333327</v>
      </c>
      <c r="D327" s="39">
        <f t="shared" si="3"/>
        <v>3.269127853499457</v>
      </c>
      <c r="E327" s="39">
        <v>17.242224823437759</v>
      </c>
      <c r="F327" s="34" t="s">
        <v>12</v>
      </c>
      <c r="G327" s="34" t="s">
        <v>13</v>
      </c>
      <c r="H327" s="34" t="s">
        <v>285</v>
      </c>
      <c r="I327" s="34" t="s">
        <v>286</v>
      </c>
      <c r="J327" s="34" t="s">
        <v>305</v>
      </c>
      <c r="K327" s="35"/>
      <c r="L327" s="35"/>
    </row>
    <row r="328" spans="1:12" ht="15.75" customHeight="1" x14ac:dyDescent="0.2">
      <c r="A328" s="34" t="s">
        <v>307</v>
      </c>
      <c r="B328" s="39">
        <v>1533.6571428571428</v>
      </c>
      <c r="C328" s="39">
        <v>494.34285714285738</v>
      </c>
      <c r="D328" s="39">
        <f t="shared" si="3"/>
        <v>3.1024159056756431</v>
      </c>
      <c r="E328" s="39">
        <v>10.558703587290116</v>
      </c>
      <c r="F328" s="34" t="s">
        <v>12</v>
      </c>
      <c r="G328" s="34" t="s">
        <v>13</v>
      </c>
      <c r="H328" s="34" t="s">
        <v>285</v>
      </c>
      <c r="I328" s="34" t="s">
        <v>286</v>
      </c>
      <c r="J328" s="34" t="s">
        <v>305</v>
      </c>
      <c r="K328" s="35"/>
      <c r="L328" s="35"/>
    </row>
    <row r="329" spans="1:12" ht="15.75" customHeight="1" x14ac:dyDescent="0.2">
      <c r="A329" s="34" t="s">
        <v>308</v>
      </c>
      <c r="B329" s="39">
        <v>1685.0588235294119</v>
      </c>
      <c r="C329" s="39">
        <v>270.47058823529414</v>
      </c>
      <c r="D329" s="39">
        <f t="shared" si="3"/>
        <v>6.2301000434971723</v>
      </c>
      <c r="E329" s="39">
        <v>21.107264820578443</v>
      </c>
      <c r="F329" s="34" t="s">
        <v>12</v>
      </c>
      <c r="G329" s="34" t="s">
        <v>13</v>
      </c>
      <c r="H329" s="34" t="s">
        <v>285</v>
      </c>
      <c r="I329" s="34" t="s">
        <v>286</v>
      </c>
      <c r="J329" s="34" t="s">
        <v>305</v>
      </c>
      <c r="K329" s="35"/>
      <c r="L329" s="35"/>
    </row>
    <row r="330" spans="1:12" ht="15.75" customHeight="1" x14ac:dyDescent="0.2">
      <c r="A330" s="34" t="s">
        <v>309</v>
      </c>
      <c r="B330" s="39">
        <v>854.12499999999977</v>
      </c>
      <c r="C330" s="39">
        <v>563.1</v>
      </c>
      <c r="D330" s="39">
        <f t="shared" si="3"/>
        <v>1.5168264961818501</v>
      </c>
      <c r="E330" s="39">
        <v>17.351130962089993</v>
      </c>
      <c r="F330" s="34" t="s">
        <v>12</v>
      </c>
      <c r="G330" s="34" t="s">
        <v>13</v>
      </c>
      <c r="H330" s="34" t="s">
        <v>285</v>
      </c>
      <c r="I330" s="34" t="s">
        <v>286</v>
      </c>
      <c r="J330" s="34" t="s">
        <v>305</v>
      </c>
      <c r="K330" s="35"/>
      <c r="L330" s="35"/>
    </row>
    <row r="331" spans="1:12" ht="15.75" customHeight="1" x14ac:dyDescent="0.2">
      <c r="A331" s="34" t="s">
        <v>310</v>
      </c>
      <c r="B331" s="39">
        <v>1079.09375</v>
      </c>
      <c r="C331" s="39">
        <v>293.375</v>
      </c>
      <c r="D331" s="39">
        <f t="shared" si="3"/>
        <v>3.6782062207072861</v>
      </c>
      <c r="E331" s="39">
        <v>21.786128944046048</v>
      </c>
      <c r="F331" s="34" t="s">
        <v>12</v>
      </c>
      <c r="G331" s="34" t="s">
        <v>13</v>
      </c>
      <c r="H331" s="34" t="s">
        <v>285</v>
      </c>
      <c r="I331" s="34" t="s">
        <v>286</v>
      </c>
      <c r="J331" s="34" t="s">
        <v>305</v>
      </c>
      <c r="K331" s="35"/>
      <c r="L331" s="35"/>
    </row>
    <row r="332" spans="1:12" ht="15.75" customHeight="1" x14ac:dyDescent="0.2">
      <c r="A332" s="34" t="s">
        <v>311</v>
      </c>
      <c r="B332" s="39">
        <v>1157.3200000000002</v>
      </c>
      <c r="C332" s="39">
        <v>230.61999999999998</v>
      </c>
      <c r="D332" s="39">
        <f t="shared" si="3"/>
        <v>5.0182984996964715</v>
      </c>
      <c r="E332" s="39">
        <v>27.455725667595761</v>
      </c>
      <c r="F332" s="34" t="s">
        <v>12</v>
      </c>
      <c r="G332" s="34" t="s">
        <v>13</v>
      </c>
      <c r="H332" s="34" t="s">
        <v>285</v>
      </c>
      <c r="I332" s="34" t="s">
        <v>286</v>
      </c>
      <c r="J332" s="34" t="s">
        <v>305</v>
      </c>
      <c r="K332" s="35"/>
      <c r="L332" s="35"/>
    </row>
    <row r="333" spans="1:12" ht="15.75" customHeight="1" x14ac:dyDescent="0.2">
      <c r="A333" s="34" t="s">
        <v>312</v>
      </c>
      <c r="B333" s="39">
        <v>1431.1400000000003</v>
      </c>
      <c r="C333" s="39">
        <v>408.24</v>
      </c>
      <c r="D333" s="39">
        <f t="shared" si="3"/>
        <v>3.5056339408191266</v>
      </c>
      <c r="E333" s="39">
        <v>12.705964596461214</v>
      </c>
      <c r="F333" s="34" t="s">
        <v>12</v>
      </c>
      <c r="G333" s="34" t="s">
        <v>13</v>
      </c>
      <c r="H333" s="34" t="s">
        <v>285</v>
      </c>
      <c r="I333" s="34" t="s">
        <v>286</v>
      </c>
      <c r="J333" s="34" t="s">
        <v>305</v>
      </c>
      <c r="K333" s="35"/>
      <c r="L333" s="35"/>
    </row>
    <row r="334" spans="1:12" ht="15.75" customHeight="1" x14ac:dyDescent="0.2">
      <c r="A334" s="34" t="s">
        <v>313</v>
      </c>
      <c r="B334" s="39">
        <v>1328.4749999999997</v>
      </c>
      <c r="C334" s="39">
        <v>356.84999999999997</v>
      </c>
      <c r="D334" s="39">
        <f t="shared" si="3"/>
        <v>3.7227826817990746</v>
      </c>
      <c r="E334" s="39">
        <v>18.109491477090863</v>
      </c>
      <c r="F334" s="34" t="s">
        <v>12</v>
      </c>
      <c r="G334" s="34" t="s">
        <v>13</v>
      </c>
      <c r="H334" s="34" t="s">
        <v>285</v>
      </c>
      <c r="I334" s="34" t="s">
        <v>286</v>
      </c>
      <c r="J334" s="34" t="s">
        <v>305</v>
      </c>
      <c r="K334" s="35"/>
      <c r="L334" s="35"/>
    </row>
    <row r="335" spans="1:12" ht="15.75" customHeight="1" x14ac:dyDescent="0.2">
      <c r="A335" s="34" t="s">
        <v>314</v>
      </c>
      <c r="B335" s="39">
        <v>1596.5000000000002</v>
      </c>
      <c r="C335" s="39">
        <v>568.17999999999995</v>
      </c>
      <c r="D335" s="39">
        <f t="shared" si="3"/>
        <v>2.8098489915167737</v>
      </c>
      <c r="E335" s="39">
        <v>10.959964248955187</v>
      </c>
      <c r="F335" s="34" t="s">
        <v>12</v>
      </c>
      <c r="G335" s="34" t="s">
        <v>13</v>
      </c>
      <c r="H335" s="34" t="s">
        <v>285</v>
      </c>
      <c r="I335" s="34" t="s">
        <v>286</v>
      </c>
      <c r="J335" s="34" t="s">
        <v>305</v>
      </c>
      <c r="K335" s="35"/>
      <c r="L335" s="35"/>
    </row>
    <row r="336" spans="1:12" ht="15.75" customHeight="1" x14ac:dyDescent="0.2">
      <c r="A336" s="34" t="s">
        <v>315</v>
      </c>
      <c r="B336" s="39">
        <v>1338.3749999999998</v>
      </c>
      <c r="C336" s="39">
        <v>270.625</v>
      </c>
      <c r="D336" s="39">
        <f t="shared" si="3"/>
        <v>4.9454965357967655</v>
      </c>
      <c r="E336" s="39">
        <v>14.96237010594294</v>
      </c>
      <c r="F336" s="34" t="s">
        <v>12</v>
      </c>
      <c r="G336" s="34" t="s">
        <v>13</v>
      </c>
      <c r="H336" s="34" t="s">
        <v>285</v>
      </c>
      <c r="I336" s="34" t="s">
        <v>286</v>
      </c>
      <c r="J336" s="34" t="s">
        <v>305</v>
      </c>
      <c r="K336" s="35"/>
      <c r="L336" s="35"/>
    </row>
    <row r="337" spans="1:12" ht="15.75" customHeight="1" x14ac:dyDescent="0.2">
      <c r="A337" s="34" t="s">
        <v>316</v>
      </c>
      <c r="B337" s="39">
        <v>877.53333333333353</v>
      </c>
      <c r="C337" s="39">
        <v>195.53333333333336</v>
      </c>
      <c r="D337" s="39">
        <f t="shared" si="3"/>
        <v>4.4878963518581658</v>
      </c>
      <c r="E337" s="39">
        <v>16.787003737961729</v>
      </c>
      <c r="F337" s="34" t="s">
        <v>12</v>
      </c>
      <c r="G337" s="34" t="s">
        <v>13</v>
      </c>
      <c r="H337" s="34" t="s">
        <v>285</v>
      </c>
      <c r="I337" s="34" t="s">
        <v>286</v>
      </c>
      <c r="J337" s="34" t="s">
        <v>305</v>
      </c>
      <c r="K337" s="35"/>
      <c r="L337" s="35"/>
    </row>
    <row r="338" spans="1:12" ht="15.75" customHeight="1" x14ac:dyDescent="0.2">
      <c r="A338" s="34" t="s">
        <v>317</v>
      </c>
      <c r="B338" s="39">
        <v>1170.375</v>
      </c>
      <c r="C338" s="39">
        <v>313.68749999999989</v>
      </c>
      <c r="D338" s="39">
        <f t="shared" si="3"/>
        <v>3.7310221159593557</v>
      </c>
      <c r="E338" s="39">
        <v>14.860624968114289</v>
      </c>
      <c r="F338" s="34" t="s">
        <v>12</v>
      </c>
      <c r="G338" s="34" t="s">
        <v>13</v>
      </c>
      <c r="H338" s="34" t="s">
        <v>285</v>
      </c>
      <c r="I338" s="34" t="s">
        <v>286</v>
      </c>
      <c r="J338" s="34" t="s">
        <v>305</v>
      </c>
      <c r="K338" s="35"/>
      <c r="L338" s="35"/>
    </row>
    <row r="339" spans="1:12" ht="15.75" customHeight="1" x14ac:dyDescent="0.2">
      <c r="A339" s="34" t="s">
        <v>318</v>
      </c>
      <c r="B339" s="39">
        <v>1119.6296296296296</v>
      </c>
      <c r="C339" s="39">
        <v>325.01851851851848</v>
      </c>
      <c r="D339" s="39">
        <f t="shared" si="3"/>
        <v>3.4448179590906505</v>
      </c>
      <c r="E339" s="39">
        <v>13.533258743513924</v>
      </c>
      <c r="F339" s="34" t="s">
        <v>12</v>
      </c>
      <c r="G339" s="34" t="s">
        <v>13</v>
      </c>
      <c r="H339" s="34" t="s">
        <v>285</v>
      </c>
      <c r="I339" s="34" t="s">
        <v>286</v>
      </c>
      <c r="J339" s="34" t="s">
        <v>305</v>
      </c>
      <c r="K339" s="35"/>
      <c r="L339" s="35"/>
    </row>
    <row r="340" spans="1:12" ht="15.75" customHeight="1" x14ac:dyDescent="0.2">
      <c r="A340" s="34" t="s">
        <v>319</v>
      </c>
      <c r="B340" s="39">
        <v>1488.2580645161288</v>
      </c>
      <c r="C340" s="39">
        <v>655.32258064516122</v>
      </c>
      <c r="D340" s="39">
        <f t="shared" si="3"/>
        <v>2.2710312576913609</v>
      </c>
      <c r="E340" s="39">
        <v>9.4791652181960977</v>
      </c>
      <c r="F340" s="34" t="s">
        <v>12</v>
      </c>
      <c r="G340" s="34" t="s">
        <v>13</v>
      </c>
      <c r="H340" s="34" t="s">
        <v>285</v>
      </c>
      <c r="I340" s="34" t="s">
        <v>286</v>
      </c>
      <c r="J340" s="34" t="s">
        <v>305</v>
      </c>
      <c r="K340" s="35"/>
      <c r="L340" s="35"/>
    </row>
    <row r="341" spans="1:12" ht="15.75" customHeight="1" x14ac:dyDescent="0.2">
      <c r="A341" s="34" t="s">
        <v>320</v>
      </c>
      <c r="B341" s="39">
        <v>778.80000000000018</v>
      </c>
      <c r="C341" s="39">
        <v>312.375</v>
      </c>
      <c r="D341" s="39">
        <f t="shared" si="3"/>
        <v>2.4931572629051626</v>
      </c>
      <c r="E341" s="39">
        <v>16.266977183584864</v>
      </c>
      <c r="F341" s="34" t="s">
        <v>12</v>
      </c>
      <c r="G341" s="34" t="s">
        <v>13</v>
      </c>
      <c r="H341" s="34" t="s">
        <v>285</v>
      </c>
      <c r="I341" s="34" t="s">
        <v>286</v>
      </c>
      <c r="J341" s="34" t="s">
        <v>305</v>
      </c>
      <c r="K341" s="35"/>
      <c r="L341" s="35"/>
    </row>
    <row r="342" spans="1:12" ht="15.75" customHeight="1" x14ac:dyDescent="0.2">
      <c r="A342" s="34" t="s">
        <v>321</v>
      </c>
      <c r="B342" s="39">
        <v>1111.866666666667</v>
      </c>
      <c r="C342" s="39">
        <v>222.16666666666669</v>
      </c>
      <c r="D342" s="39">
        <f t="shared" si="3"/>
        <v>5.0046511627906991</v>
      </c>
      <c r="E342" s="39">
        <v>24.739994798614134</v>
      </c>
      <c r="F342" s="34" t="s">
        <v>12</v>
      </c>
      <c r="G342" s="34" t="s">
        <v>13</v>
      </c>
      <c r="H342" s="34" t="s">
        <v>285</v>
      </c>
      <c r="I342" s="34" t="s">
        <v>286</v>
      </c>
      <c r="J342" s="34" t="s">
        <v>305</v>
      </c>
      <c r="K342" s="35"/>
      <c r="L342" s="35"/>
    </row>
    <row r="343" spans="1:12" ht="15.75" customHeight="1" x14ac:dyDescent="0.2">
      <c r="A343" s="34" t="s">
        <v>322</v>
      </c>
      <c r="B343" s="39">
        <v>1228.175</v>
      </c>
      <c r="C343" s="39">
        <v>296.44999999999993</v>
      </c>
      <c r="D343" s="39">
        <f t="shared" si="3"/>
        <v>4.1429414741103061</v>
      </c>
      <c r="E343" s="39">
        <v>18.515139637621463</v>
      </c>
      <c r="F343" s="34" t="s">
        <v>12</v>
      </c>
      <c r="G343" s="34" t="s">
        <v>13</v>
      </c>
      <c r="H343" s="34" t="s">
        <v>285</v>
      </c>
      <c r="I343" s="34" t="s">
        <v>286</v>
      </c>
      <c r="J343" s="34" t="s">
        <v>305</v>
      </c>
      <c r="K343" s="35"/>
      <c r="L343" s="35"/>
    </row>
    <row r="344" spans="1:12" ht="15.75" customHeight="1" x14ac:dyDescent="0.2">
      <c r="A344" s="34" t="s">
        <v>323</v>
      </c>
      <c r="B344" s="39">
        <v>1289.3</v>
      </c>
      <c r="C344" s="39">
        <v>345.87499999999983</v>
      </c>
      <c r="D344" s="39">
        <f t="shared" si="3"/>
        <v>3.7276472714130846</v>
      </c>
      <c r="E344" s="39">
        <v>15.323698881315259</v>
      </c>
      <c r="F344" s="35" t="s">
        <v>12</v>
      </c>
      <c r="G344" s="34" t="s">
        <v>13</v>
      </c>
      <c r="H344" s="34" t="s">
        <v>285</v>
      </c>
      <c r="I344" s="34" t="s">
        <v>286</v>
      </c>
      <c r="J344" s="34" t="s">
        <v>305</v>
      </c>
      <c r="K344" s="35"/>
      <c r="L344" s="35"/>
    </row>
    <row r="345" spans="1:12" ht="15.75" customHeight="1" x14ac:dyDescent="0.2">
      <c r="A345" s="34" t="s">
        <v>324</v>
      </c>
      <c r="B345" s="39">
        <v>1112</v>
      </c>
      <c r="C345" s="39">
        <v>525</v>
      </c>
      <c r="D345" s="39">
        <f t="shared" si="3"/>
        <v>2.118095238095238</v>
      </c>
      <c r="E345" s="50" t="s">
        <v>406</v>
      </c>
      <c r="F345" s="51" t="s">
        <v>325</v>
      </c>
      <c r="G345" s="34" t="s">
        <v>157</v>
      </c>
      <c r="H345" s="34" t="s">
        <v>285</v>
      </c>
      <c r="I345" s="34" t="s">
        <v>286</v>
      </c>
      <c r="J345" s="34" t="s">
        <v>415</v>
      </c>
      <c r="K345" s="35"/>
      <c r="L345" s="35"/>
    </row>
    <row r="346" spans="1:12" ht="15.75" customHeight="1" x14ac:dyDescent="0.2">
      <c r="A346" s="34" t="s">
        <v>326</v>
      </c>
      <c r="B346" s="39">
        <v>889</v>
      </c>
      <c r="C346" s="39">
        <v>384</v>
      </c>
      <c r="D346" s="39">
        <f t="shared" si="3"/>
        <v>2.3151041666666665</v>
      </c>
      <c r="E346" s="50" t="s">
        <v>406</v>
      </c>
      <c r="F346" s="51" t="s">
        <v>325</v>
      </c>
      <c r="G346" s="34" t="s">
        <v>13</v>
      </c>
      <c r="H346" s="34" t="s">
        <v>285</v>
      </c>
      <c r="I346" s="34" t="s">
        <v>286</v>
      </c>
      <c r="J346" s="34" t="s">
        <v>415</v>
      </c>
      <c r="K346" s="35"/>
      <c r="L346" s="35"/>
    </row>
    <row r="347" spans="1:12" ht="15.75" customHeight="1" x14ac:dyDescent="0.2">
      <c r="A347" s="34" t="s">
        <v>327</v>
      </c>
      <c r="B347" s="39">
        <v>1037</v>
      </c>
      <c r="C347" s="39">
        <v>443</v>
      </c>
      <c r="D347" s="39">
        <f t="shared" si="3"/>
        <v>2.3408577878103838</v>
      </c>
      <c r="E347" s="50" t="s">
        <v>406</v>
      </c>
      <c r="F347" s="34" t="s">
        <v>12</v>
      </c>
      <c r="G347" s="34" t="s">
        <v>13</v>
      </c>
      <c r="H347" s="34" t="s">
        <v>285</v>
      </c>
      <c r="I347" s="34" t="s">
        <v>286</v>
      </c>
      <c r="J347" s="34" t="s">
        <v>415</v>
      </c>
      <c r="K347" s="35"/>
      <c r="L347" s="35"/>
    </row>
    <row r="348" spans="1:12" ht="15.75" customHeight="1" x14ac:dyDescent="0.2">
      <c r="A348" s="34" t="s">
        <v>328</v>
      </c>
      <c r="B348" s="39">
        <v>1105</v>
      </c>
      <c r="C348" s="39">
        <v>454</v>
      </c>
      <c r="D348" s="39">
        <f t="shared" si="3"/>
        <v>2.4339207048458151</v>
      </c>
      <c r="E348" s="50" t="s">
        <v>406</v>
      </c>
      <c r="F348" s="34" t="s">
        <v>12</v>
      </c>
      <c r="G348" s="34" t="s">
        <v>13</v>
      </c>
      <c r="H348" s="34" t="s">
        <v>285</v>
      </c>
      <c r="I348" s="34" t="s">
        <v>286</v>
      </c>
      <c r="J348" s="34" t="s">
        <v>415</v>
      </c>
      <c r="K348" s="35"/>
      <c r="L348" s="35"/>
    </row>
    <row r="349" spans="1:12" ht="15.75" customHeight="1" x14ac:dyDescent="0.2">
      <c r="A349" s="34" t="s">
        <v>329</v>
      </c>
      <c r="B349" s="39">
        <v>1112</v>
      </c>
      <c r="C349" s="39">
        <v>589</v>
      </c>
      <c r="D349" s="39">
        <f t="shared" si="3"/>
        <v>1.8879456706281834</v>
      </c>
      <c r="E349" s="50" t="s">
        <v>406</v>
      </c>
      <c r="F349" s="34" t="s">
        <v>12</v>
      </c>
      <c r="G349" s="34" t="s">
        <v>157</v>
      </c>
      <c r="H349" s="34" t="s">
        <v>285</v>
      </c>
      <c r="I349" s="34" t="s">
        <v>286</v>
      </c>
      <c r="J349" s="34" t="s">
        <v>415</v>
      </c>
      <c r="K349" s="35"/>
      <c r="L349" s="35"/>
    </row>
    <row r="350" spans="1:12" ht="15.75" customHeight="1" x14ac:dyDescent="0.2">
      <c r="A350" s="34" t="s">
        <v>330</v>
      </c>
      <c r="B350" s="39">
        <v>1068</v>
      </c>
      <c r="C350" s="39">
        <v>476</v>
      </c>
      <c r="D350" s="39">
        <f t="shared" si="3"/>
        <v>2.2436974789915967</v>
      </c>
      <c r="E350" s="50" t="s">
        <v>406</v>
      </c>
      <c r="F350" s="34" t="s">
        <v>12</v>
      </c>
      <c r="G350" s="34" t="s">
        <v>13</v>
      </c>
      <c r="H350" s="34" t="s">
        <v>285</v>
      </c>
      <c r="I350" s="34" t="s">
        <v>286</v>
      </c>
      <c r="J350" s="34" t="s">
        <v>415</v>
      </c>
      <c r="K350" s="35"/>
      <c r="L350" s="35"/>
    </row>
    <row r="351" spans="1:12" ht="15.75" customHeight="1" x14ac:dyDescent="0.2">
      <c r="A351" s="34" t="s">
        <v>331</v>
      </c>
      <c r="B351" s="39">
        <f>0.5187458*1000</f>
        <v>518.74580000000003</v>
      </c>
      <c r="C351" s="39">
        <f>0.162553733333333*1000</f>
        <v>162.55373333333301</v>
      </c>
      <c r="D351" s="39">
        <f t="shared" si="3"/>
        <v>3.1912266138868608</v>
      </c>
      <c r="E351" s="52">
        <v>5.0049999999999999</v>
      </c>
      <c r="F351" s="34" t="s">
        <v>12</v>
      </c>
      <c r="G351" s="34" t="s">
        <v>13</v>
      </c>
      <c r="H351" s="34" t="s">
        <v>285</v>
      </c>
      <c r="I351" s="34" t="s">
        <v>286</v>
      </c>
      <c r="J351" s="34" t="s">
        <v>332</v>
      </c>
      <c r="K351" s="35"/>
      <c r="L351" s="35"/>
    </row>
    <row r="352" spans="1:12" ht="15.75" customHeight="1" x14ac:dyDescent="0.2">
      <c r="A352" s="34" t="s">
        <v>333</v>
      </c>
      <c r="B352" s="39">
        <f>AVERAGE(B334:B350)</f>
        <v>1155.8992761262211</v>
      </c>
      <c r="C352" s="39">
        <f>AVERAGE(C334:C350)</f>
        <v>396.06374112727525</v>
      </c>
      <c r="D352" s="39">
        <f t="shared" si="3"/>
        <v>2.9184678022691615</v>
      </c>
      <c r="E352" s="52">
        <v>5.7809999999999997</v>
      </c>
      <c r="F352" s="34" t="s">
        <v>325</v>
      </c>
      <c r="G352" s="34" t="s">
        <v>13</v>
      </c>
      <c r="H352" s="34" t="s">
        <v>285</v>
      </c>
      <c r="I352" s="34" t="s">
        <v>286</v>
      </c>
      <c r="J352" s="34" t="s">
        <v>332</v>
      </c>
      <c r="K352" s="35"/>
      <c r="L352" s="35"/>
    </row>
    <row r="353" spans="1:12" ht="15.75" customHeight="1" x14ac:dyDescent="0.2">
      <c r="A353" s="34" t="s">
        <v>334</v>
      </c>
      <c r="B353" s="39">
        <f>'Fossil Raw Data'!BJ24*1000</f>
        <v>945.30899999999997</v>
      </c>
      <c r="C353" s="39">
        <f>'Fossil Raw Data'!BK24*1000</f>
        <v>377.65455555555559</v>
      </c>
      <c r="D353" s="39">
        <f t="shared" si="3"/>
        <v>2.5031049833607488</v>
      </c>
      <c r="E353" s="52">
        <v>7.3470000000000004</v>
      </c>
      <c r="F353" s="34" t="s">
        <v>325</v>
      </c>
      <c r="G353" s="34" t="s">
        <v>13</v>
      </c>
      <c r="H353" s="34" t="s">
        <v>285</v>
      </c>
      <c r="I353" s="34" t="s">
        <v>286</v>
      </c>
      <c r="J353" s="34" t="s">
        <v>335</v>
      </c>
      <c r="K353" s="35"/>
      <c r="L353" s="35"/>
    </row>
    <row r="354" spans="1:12" ht="15.75" customHeight="1" x14ac:dyDescent="0.2">
      <c r="A354" s="34" t="s">
        <v>336</v>
      </c>
      <c r="B354" s="39">
        <f>'Fossil Raw Data'!BN23*1000</f>
        <v>684.99999999999989</v>
      </c>
      <c r="C354" s="39">
        <f>'Fossil Raw Data'!BO23*1000</f>
        <v>624.82352941176453</v>
      </c>
      <c r="D354" s="39">
        <f t="shared" si="3"/>
        <v>1.0963095462248165</v>
      </c>
      <c r="E354" s="50">
        <v>5.9619999999999997</v>
      </c>
      <c r="F354" s="34" t="s">
        <v>325</v>
      </c>
      <c r="G354" s="34" t="s">
        <v>13</v>
      </c>
      <c r="H354" s="34" t="s">
        <v>285</v>
      </c>
      <c r="I354" s="34" t="s">
        <v>286</v>
      </c>
      <c r="J354" s="34" t="s">
        <v>335</v>
      </c>
      <c r="K354" s="35"/>
      <c r="L354" s="35"/>
    </row>
    <row r="355" spans="1:12" ht="15.75" customHeight="1" x14ac:dyDescent="0.2">
      <c r="E355" s="2"/>
    </row>
    <row r="356" spans="1:12" ht="15.75" customHeight="1" x14ac:dyDescent="0.2">
      <c r="E356" s="2"/>
    </row>
    <row r="357" spans="1:12" ht="15.75" customHeight="1" x14ac:dyDescent="0.2">
      <c r="E357" s="2"/>
    </row>
    <row r="358" spans="1:12" ht="15.75" customHeight="1" x14ac:dyDescent="0.2">
      <c r="E358" s="2"/>
    </row>
    <row r="359" spans="1:12" ht="15.75" customHeight="1" x14ac:dyDescent="0.2">
      <c r="E359" s="2"/>
    </row>
    <row r="360" spans="1:12" ht="15.75" customHeight="1" x14ac:dyDescent="0.2">
      <c r="E360" s="2"/>
    </row>
    <row r="361" spans="1:12" ht="15.75" customHeight="1" x14ac:dyDescent="0.2">
      <c r="E361" s="2"/>
    </row>
    <row r="362" spans="1:12" ht="15.75" customHeight="1" x14ac:dyDescent="0.2">
      <c r="E362" s="2"/>
    </row>
    <row r="363" spans="1:12" ht="15.75" customHeight="1" x14ac:dyDescent="0.2">
      <c r="E363" s="2"/>
    </row>
    <row r="364" spans="1:12" ht="15.75" customHeight="1" x14ac:dyDescent="0.2">
      <c r="E364" s="2"/>
    </row>
    <row r="365" spans="1:12" ht="15.75" customHeight="1" x14ac:dyDescent="0.2">
      <c r="E365" s="2"/>
    </row>
    <row r="366" spans="1:12" ht="15.75" customHeight="1" x14ac:dyDescent="0.2">
      <c r="E366" s="2"/>
    </row>
    <row r="367" spans="1:12" ht="15.75" customHeight="1" x14ac:dyDescent="0.2">
      <c r="E367" s="2"/>
    </row>
    <row r="368" spans="1:12" ht="15.75" customHeight="1" x14ac:dyDescent="0.2">
      <c r="E368" s="2"/>
    </row>
    <row r="369" spans="5:5" ht="15.75" customHeight="1" x14ac:dyDescent="0.2">
      <c r="E369" s="2"/>
    </row>
    <row r="370" spans="5:5" ht="15.75" customHeight="1" x14ac:dyDescent="0.2">
      <c r="E370" s="2"/>
    </row>
    <row r="371" spans="5:5" ht="15.75" customHeight="1" x14ac:dyDescent="0.2">
      <c r="E371" s="2"/>
    </row>
    <row r="372" spans="5:5" ht="15.75" customHeight="1" x14ac:dyDescent="0.2">
      <c r="E372" s="2"/>
    </row>
    <row r="373" spans="5:5" ht="15.75" customHeight="1" x14ac:dyDescent="0.2">
      <c r="E373" s="2"/>
    </row>
    <row r="374" spans="5:5" ht="15.75" customHeight="1" x14ac:dyDescent="0.2">
      <c r="E374" s="2"/>
    </row>
    <row r="375" spans="5:5" ht="15.75" customHeight="1" x14ac:dyDescent="0.2">
      <c r="E375" s="2"/>
    </row>
    <row r="376" spans="5:5" ht="15.75" customHeight="1" x14ac:dyDescent="0.2">
      <c r="E376" s="2"/>
    </row>
    <row r="377" spans="5:5" ht="15.75" customHeight="1" x14ac:dyDescent="0.2">
      <c r="E377" s="2"/>
    </row>
    <row r="378" spans="5:5" ht="15.75" customHeight="1" x14ac:dyDescent="0.2">
      <c r="E378" s="2"/>
    </row>
    <row r="379" spans="5:5" ht="15.75" customHeight="1" x14ac:dyDescent="0.2">
      <c r="E379" s="2"/>
    </row>
    <row r="380" spans="5:5" ht="15.75" customHeight="1" x14ac:dyDescent="0.2">
      <c r="E380" s="2"/>
    </row>
    <row r="381" spans="5:5" ht="15.75" customHeight="1" x14ac:dyDescent="0.2">
      <c r="E381" s="2"/>
    </row>
    <row r="382" spans="5:5" ht="15.75" customHeight="1" x14ac:dyDescent="0.2">
      <c r="E382" s="2"/>
    </row>
    <row r="383" spans="5:5" ht="15.75" customHeight="1" x14ac:dyDescent="0.2">
      <c r="E383" s="2"/>
    </row>
    <row r="384" spans="5:5" ht="15.75" customHeight="1" x14ac:dyDescent="0.2">
      <c r="E384" s="2"/>
    </row>
    <row r="385" spans="5:5" ht="15.75" customHeight="1" x14ac:dyDescent="0.2">
      <c r="E385" s="2"/>
    </row>
    <row r="386" spans="5:5" ht="15.75" customHeight="1" x14ac:dyDescent="0.2">
      <c r="E386" s="2"/>
    </row>
    <row r="387" spans="5:5" ht="15.75" customHeight="1" x14ac:dyDescent="0.2">
      <c r="E387" s="2"/>
    </row>
    <row r="388" spans="5:5" ht="15.75" customHeight="1" x14ac:dyDescent="0.2">
      <c r="E388" s="2"/>
    </row>
    <row r="389" spans="5:5" ht="15.75" customHeight="1" x14ac:dyDescent="0.2">
      <c r="E389" s="2"/>
    </row>
    <row r="390" spans="5:5" ht="15.75" customHeight="1" x14ac:dyDescent="0.2">
      <c r="E390" s="2"/>
    </row>
    <row r="391" spans="5:5" ht="15.75" customHeight="1" x14ac:dyDescent="0.2">
      <c r="E391" s="2"/>
    </row>
    <row r="392" spans="5:5" ht="15.75" customHeight="1" x14ac:dyDescent="0.2">
      <c r="E392" s="2"/>
    </row>
    <row r="393" spans="5:5" ht="15.75" customHeight="1" x14ac:dyDescent="0.2">
      <c r="E393" s="2"/>
    </row>
    <row r="394" spans="5:5" ht="15.75" customHeight="1" x14ac:dyDescent="0.2">
      <c r="E394" s="2"/>
    </row>
    <row r="395" spans="5:5" ht="15.75" customHeight="1" x14ac:dyDescent="0.2">
      <c r="E395" s="2"/>
    </row>
    <row r="396" spans="5:5" ht="15.75" customHeight="1" x14ac:dyDescent="0.2">
      <c r="E396" s="2"/>
    </row>
    <row r="397" spans="5:5" ht="15.75" customHeight="1" x14ac:dyDescent="0.2">
      <c r="E397" s="2"/>
    </row>
    <row r="398" spans="5:5" ht="15.75" customHeight="1" x14ac:dyDescent="0.2">
      <c r="E398" s="2"/>
    </row>
    <row r="399" spans="5:5" ht="15.75" customHeight="1" x14ac:dyDescent="0.2">
      <c r="E399" s="2"/>
    </row>
    <row r="400" spans="5:5" ht="15.75" customHeight="1" x14ac:dyDescent="0.2">
      <c r="E400" s="2"/>
    </row>
    <row r="401" spans="5:5" ht="15.75" customHeight="1" x14ac:dyDescent="0.2">
      <c r="E401" s="2"/>
    </row>
    <row r="402" spans="5:5" ht="15.75" customHeight="1" x14ac:dyDescent="0.2">
      <c r="E402" s="2"/>
    </row>
    <row r="403" spans="5:5" ht="15.75" customHeight="1" x14ac:dyDescent="0.2">
      <c r="E403" s="2"/>
    </row>
    <row r="404" spans="5:5" ht="15.75" customHeight="1" x14ac:dyDescent="0.2">
      <c r="E404" s="2"/>
    </row>
    <row r="405" spans="5:5" ht="15.75" customHeight="1" x14ac:dyDescent="0.2">
      <c r="E405" s="2"/>
    </row>
    <row r="406" spans="5:5" ht="15.75" customHeight="1" x14ac:dyDescent="0.2">
      <c r="E406" s="2"/>
    </row>
    <row r="407" spans="5:5" ht="15.75" customHeight="1" x14ac:dyDescent="0.2">
      <c r="E407" s="2"/>
    </row>
    <row r="408" spans="5:5" ht="15.75" customHeight="1" x14ac:dyDescent="0.2">
      <c r="E408" s="2"/>
    </row>
    <row r="409" spans="5:5" ht="15.75" customHeight="1" x14ac:dyDescent="0.2">
      <c r="E409" s="2"/>
    </row>
    <row r="410" spans="5:5" ht="15.75" customHeight="1" x14ac:dyDescent="0.2">
      <c r="E410" s="2"/>
    </row>
    <row r="411" spans="5:5" ht="15.75" customHeight="1" x14ac:dyDescent="0.2">
      <c r="E411" s="2"/>
    </row>
    <row r="412" spans="5:5" ht="15.75" customHeight="1" x14ac:dyDescent="0.2">
      <c r="E412" s="2"/>
    </row>
    <row r="413" spans="5:5" ht="15.75" customHeight="1" x14ac:dyDescent="0.2">
      <c r="E413" s="2"/>
    </row>
    <row r="414" spans="5:5" ht="15.75" customHeight="1" x14ac:dyDescent="0.2">
      <c r="E414" s="2"/>
    </row>
    <row r="415" spans="5:5" ht="15.75" customHeight="1" x14ac:dyDescent="0.2">
      <c r="E415" s="2"/>
    </row>
    <row r="416" spans="5:5" ht="15.75" customHeight="1" x14ac:dyDescent="0.2">
      <c r="E416" s="2"/>
    </row>
    <row r="417" spans="5:5" ht="15.75" customHeight="1" x14ac:dyDescent="0.2">
      <c r="E417" s="2"/>
    </row>
    <row r="418" spans="5:5" ht="15.75" customHeight="1" x14ac:dyDescent="0.2">
      <c r="E418" s="2"/>
    </row>
    <row r="419" spans="5:5" ht="15.75" customHeight="1" x14ac:dyDescent="0.2">
      <c r="E419" s="2"/>
    </row>
    <row r="420" spans="5:5" ht="15.75" customHeight="1" x14ac:dyDescent="0.2">
      <c r="E420" s="2"/>
    </row>
    <row r="421" spans="5:5" ht="15.75" customHeight="1" x14ac:dyDescent="0.2">
      <c r="E421" s="2"/>
    </row>
    <row r="422" spans="5:5" ht="15.75" customHeight="1" x14ac:dyDescent="0.2">
      <c r="E422" s="2"/>
    </row>
    <row r="423" spans="5:5" ht="15.75" customHeight="1" x14ac:dyDescent="0.2">
      <c r="E423" s="2"/>
    </row>
    <row r="424" spans="5:5" ht="15.75" customHeight="1" x14ac:dyDescent="0.2">
      <c r="E424" s="2"/>
    </row>
    <row r="425" spans="5:5" ht="15.75" customHeight="1" x14ac:dyDescent="0.2">
      <c r="E425" s="2"/>
    </row>
    <row r="426" spans="5:5" ht="15.75" customHeight="1" x14ac:dyDescent="0.2">
      <c r="E426" s="2"/>
    </row>
    <row r="427" spans="5:5" ht="15.75" customHeight="1" x14ac:dyDescent="0.2">
      <c r="E427" s="2"/>
    </row>
    <row r="428" spans="5:5" ht="15.75" customHeight="1" x14ac:dyDescent="0.2">
      <c r="E428" s="2"/>
    </row>
    <row r="429" spans="5:5" ht="15.75" customHeight="1" x14ac:dyDescent="0.2">
      <c r="E429" s="2"/>
    </row>
    <row r="430" spans="5:5" ht="15.75" customHeight="1" x14ac:dyDescent="0.2">
      <c r="E430" s="2"/>
    </row>
    <row r="431" spans="5:5" ht="15.75" customHeight="1" x14ac:dyDescent="0.2">
      <c r="E431" s="2"/>
    </row>
    <row r="432" spans="5:5" ht="15.75" customHeight="1" x14ac:dyDescent="0.2">
      <c r="E432" s="2"/>
    </row>
    <row r="433" spans="5:5" ht="15.75" customHeight="1" x14ac:dyDescent="0.2">
      <c r="E433" s="2"/>
    </row>
    <row r="434" spans="5:5" ht="15.75" customHeight="1" x14ac:dyDescent="0.2">
      <c r="E434" s="2"/>
    </row>
    <row r="435" spans="5:5" ht="15.75" customHeight="1" x14ac:dyDescent="0.2">
      <c r="E435" s="2"/>
    </row>
    <row r="436" spans="5:5" ht="15.75" customHeight="1" x14ac:dyDescent="0.2">
      <c r="E436" s="2"/>
    </row>
    <row r="437" spans="5:5" ht="15.75" customHeight="1" x14ac:dyDescent="0.2">
      <c r="E437" s="2"/>
    </row>
    <row r="438" spans="5:5" ht="15.75" customHeight="1" x14ac:dyDescent="0.2">
      <c r="E438" s="2"/>
    </row>
    <row r="439" spans="5:5" ht="15.75" customHeight="1" x14ac:dyDescent="0.2">
      <c r="E439" s="2"/>
    </row>
    <row r="440" spans="5:5" ht="15.75" customHeight="1" x14ac:dyDescent="0.2">
      <c r="E440" s="2"/>
    </row>
    <row r="441" spans="5:5" ht="15.75" customHeight="1" x14ac:dyDescent="0.2">
      <c r="E441" s="2"/>
    </row>
    <row r="442" spans="5:5" ht="15.75" customHeight="1" x14ac:dyDescent="0.2">
      <c r="E442" s="2"/>
    </row>
    <row r="443" spans="5:5" ht="15.75" customHeight="1" x14ac:dyDescent="0.2">
      <c r="E443" s="2"/>
    </row>
    <row r="444" spans="5:5" ht="15.75" customHeight="1" x14ac:dyDescent="0.2">
      <c r="E444" s="2"/>
    </row>
    <row r="445" spans="5:5" ht="15.75" customHeight="1" x14ac:dyDescent="0.2">
      <c r="E445" s="2"/>
    </row>
    <row r="446" spans="5:5" ht="15.75" customHeight="1" x14ac:dyDescent="0.2">
      <c r="E446" s="2"/>
    </row>
    <row r="447" spans="5:5" ht="15.75" customHeight="1" x14ac:dyDescent="0.2">
      <c r="E447" s="2"/>
    </row>
    <row r="448" spans="5:5" ht="15.75" customHeight="1" x14ac:dyDescent="0.2">
      <c r="E448" s="2"/>
    </row>
    <row r="449" spans="5:5" ht="15.75" customHeight="1" x14ac:dyDescent="0.2">
      <c r="E449" s="2"/>
    </row>
    <row r="450" spans="5:5" ht="15.75" customHeight="1" x14ac:dyDescent="0.2">
      <c r="E450" s="2"/>
    </row>
    <row r="451" spans="5:5" ht="15.75" customHeight="1" x14ac:dyDescent="0.2">
      <c r="E451" s="2"/>
    </row>
    <row r="452" spans="5:5" ht="15.75" customHeight="1" x14ac:dyDescent="0.2">
      <c r="E452" s="2"/>
    </row>
    <row r="453" spans="5:5" ht="15.75" customHeight="1" x14ac:dyDescent="0.2">
      <c r="E453" s="2"/>
    </row>
    <row r="454" spans="5:5" ht="15.75" customHeight="1" x14ac:dyDescent="0.2">
      <c r="E454" s="2"/>
    </row>
    <row r="455" spans="5:5" ht="15.75" customHeight="1" x14ac:dyDescent="0.2">
      <c r="E455" s="2"/>
    </row>
    <row r="456" spans="5:5" ht="15.75" customHeight="1" x14ac:dyDescent="0.2">
      <c r="E456" s="2"/>
    </row>
    <row r="457" spans="5:5" ht="15.75" customHeight="1" x14ac:dyDescent="0.2">
      <c r="E457" s="2"/>
    </row>
    <row r="458" spans="5:5" ht="15.75" customHeight="1" x14ac:dyDescent="0.2">
      <c r="E458" s="2"/>
    </row>
    <row r="459" spans="5:5" ht="15.75" customHeight="1" x14ac:dyDescent="0.2">
      <c r="E459" s="2"/>
    </row>
    <row r="460" spans="5:5" ht="15.75" customHeight="1" x14ac:dyDescent="0.2">
      <c r="E460" s="2"/>
    </row>
    <row r="461" spans="5:5" ht="15.75" customHeight="1" x14ac:dyDescent="0.2">
      <c r="E461" s="2"/>
    </row>
    <row r="462" spans="5:5" ht="15.75" customHeight="1" x14ac:dyDescent="0.2">
      <c r="E462" s="2"/>
    </row>
    <row r="463" spans="5:5" ht="15.75" customHeight="1" x14ac:dyDescent="0.2">
      <c r="E463" s="2"/>
    </row>
    <row r="464" spans="5:5" ht="15.75" customHeight="1" x14ac:dyDescent="0.2">
      <c r="E464" s="2"/>
    </row>
    <row r="465" spans="5:5" ht="15.75" customHeight="1" x14ac:dyDescent="0.2">
      <c r="E465" s="2"/>
    </row>
    <row r="466" spans="5:5" ht="15.75" customHeight="1" x14ac:dyDescent="0.2">
      <c r="E466" s="2"/>
    </row>
    <row r="467" spans="5:5" ht="15.75" customHeight="1" x14ac:dyDescent="0.2">
      <c r="E467" s="2"/>
    </row>
    <row r="468" spans="5:5" ht="15.75" customHeight="1" x14ac:dyDescent="0.2">
      <c r="E468" s="2"/>
    </row>
    <row r="469" spans="5:5" ht="15.75" customHeight="1" x14ac:dyDescent="0.2">
      <c r="E469" s="2"/>
    </row>
    <row r="470" spans="5:5" ht="15.75" customHeight="1" x14ac:dyDescent="0.2">
      <c r="E470" s="2"/>
    </row>
    <row r="471" spans="5:5" ht="15.75" customHeight="1" x14ac:dyDescent="0.2">
      <c r="E471" s="2"/>
    </row>
    <row r="472" spans="5:5" ht="15.75" customHeight="1" x14ac:dyDescent="0.2">
      <c r="E472" s="2"/>
    </row>
    <row r="473" spans="5:5" ht="15.75" customHeight="1" x14ac:dyDescent="0.2">
      <c r="E473" s="2"/>
    </row>
    <row r="474" spans="5:5" ht="15.75" customHeight="1" x14ac:dyDescent="0.2">
      <c r="E474" s="2"/>
    </row>
    <row r="475" spans="5:5" ht="15.75" customHeight="1" x14ac:dyDescent="0.2">
      <c r="E475" s="2"/>
    </row>
    <row r="476" spans="5:5" ht="15.75" customHeight="1" x14ac:dyDescent="0.2">
      <c r="E476" s="2"/>
    </row>
    <row r="477" spans="5:5" ht="15.75" customHeight="1" x14ac:dyDescent="0.2">
      <c r="E477" s="2"/>
    </row>
    <row r="478" spans="5:5" ht="15.75" customHeight="1" x14ac:dyDescent="0.2">
      <c r="E478" s="2"/>
    </row>
    <row r="479" spans="5:5" ht="15.75" customHeight="1" x14ac:dyDescent="0.2">
      <c r="E479" s="2"/>
    </row>
    <row r="480" spans="5:5" ht="15.75" customHeight="1" x14ac:dyDescent="0.2">
      <c r="E480" s="2"/>
    </row>
    <row r="481" spans="5:5" ht="15.75" customHeight="1" x14ac:dyDescent="0.2">
      <c r="E481" s="2"/>
    </row>
    <row r="482" spans="5:5" ht="15.75" customHeight="1" x14ac:dyDescent="0.2">
      <c r="E482" s="2"/>
    </row>
    <row r="483" spans="5:5" ht="15.75" customHeight="1" x14ac:dyDescent="0.2">
      <c r="E483" s="2"/>
    </row>
    <row r="484" spans="5:5" ht="15.75" customHeight="1" x14ac:dyDescent="0.2">
      <c r="E484" s="2"/>
    </row>
    <row r="485" spans="5:5" ht="15.75" customHeight="1" x14ac:dyDescent="0.2">
      <c r="E485" s="2"/>
    </row>
    <row r="486" spans="5:5" ht="15.75" customHeight="1" x14ac:dyDescent="0.2">
      <c r="E486" s="2"/>
    </row>
    <row r="487" spans="5:5" ht="15.75" customHeight="1" x14ac:dyDescent="0.2">
      <c r="E487" s="2"/>
    </row>
    <row r="488" spans="5:5" ht="15.75" customHeight="1" x14ac:dyDescent="0.2">
      <c r="E488" s="2"/>
    </row>
    <row r="489" spans="5:5" ht="15.75" customHeight="1" x14ac:dyDescent="0.2">
      <c r="E489" s="2"/>
    </row>
    <row r="490" spans="5:5" ht="15.75" customHeight="1" x14ac:dyDescent="0.2">
      <c r="E490" s="2"/>
    </row>
    <row r="491" spans="5:5" ht="15.75" customHeight="1" x14ac:dyDescent="0.2">
      <c r="E491" s="2"/>
    </row>
    <row r="492" spans="5:5" ht="15.75" customHeight="1" x14ac:dyDescent="0.2">
      <c r="E492" s="2"/>
    </row>
    <row r="493" spans="5:5" ht="15.75" customHeight="1" x14ac:dyDescent="0.2">
      <c r="E493" s="2"/>
    </row>
    <row r="494" spans="5:5" ht="15.75" customHeight="1" x14ac:dyDescent="0.2">
      <c r="E494" s="2"/>
    </row>
    <row r="495" spans="5:5" ht="15.75" customHeight="1" x14ac:dyDescent="0.2">
      <c r="E495" s="2"/>
    </row>
    <row r="496" spans="5:5" ht="15.75" customHeight="1" x14ac:dyDescent="0.2">
      <c r="E496" s="2"/>
    </row>
    <row r="497" spans="5:5" ht="15.75" customHeight="1" x14ac:dyDescent="0.2">
      <c r="E497" s="2"/>
    </row>
    <row r="498" spans="5:5" ht="15.75" customHeight="1" x14ac:dyDescent="0.2">
      <c r="E498" s="2"/>
    </row>
    <row r="499" spans="5:5" ht="15.75" customHeight="1" x14ac:dyDescent="0.2">
      <c r="E499" s="2"/>
    </row>
    <row r="500" spans="5:5" ht="15.75" customHeight="1" x14ac:dyDescent="0.2">
      <c r="E500" s="2"/>
    </row>
    <row r="501" spans="5:5" ht="15.75" customHeight="1" x14ac:dyDescent="0.2">
      <c r="E501" s="2"/>
    </row>
    <row r="502" spans="5:5" ht="15.75" customHeight="1" x14ac:dyDescent="0.2">
      <c r="E502" s="2"/>
    </row>
    <row r="503" spans="5:5" ht="15.75" customHeight="1" x14ac:dyDescent="0.2">
      <c r="E503" s="2"/>
    </row>
    <row r="504" spans="5:5" ht="15.75" customHeight="1" x14ac:dyDescent="0.2">
      <c r="E504" s="2"/>
    </row>
    <row r="505" spans="5:5" ht="15.75" customHeight="1" x14ac:dyDescent="0.2">
      <c r="E505" s="2"/>
    </row>
    <row r="506" spans="5:5" ht="15.75" customHeight="1" x14ac:dyDescent="0.2">
      <c r="E506" s="2"/>
    </row>
    <row r="507" spans="5:5" ht="15.75" customHeight="1" x14ac:dyDescent="0.2">
      <c r="E507" s="2"/>
    </row>
    <row r="508" spans="5:5" ht="15.75" customHeight="1" x14ac:dyDescent="0.2">
      <c r="E508" s="2"/>
    </row>
    <row r="509" spans="5:5" ht="15.75" customHeight="1" x14ac:dyDescent="0.2">
      <c r="E509" s="2"/>
    </row>
    <row r="510" spans="5:5" ht="15.75" customHeight="1" x14ac:dyDescent="0.2">
      <c r="E510" s="2"/>
    </row>
    <row r="511" spans="5:5" ht="15.75" customHeight="1" x14ac:dyDescent="0.2">
      <c r="E511" s="2"/>
    </row>
    <row r="512" spans="5:5" ht="15.75" customHeight="1" x14ac:dyDescent="0.2">
      <c r="E512" s="2"/>
    </row>
    <row r="513" spans="5:5" ht="15.75" customHeight="1" x14ac:dyDescent="0.2">
      <c r="E513" s="2"/>
    </row>
    <row r="514" spans="5:5" ht="15.75" customHeight="1" x14ac:dyDescent="0.2">
      <c r="E514" s="2"/>
    </row>
    <row r="515" spans="5:5" ht="15.75" customHeight="1" x14ac:dyDescent="0.2">
      <c r="E515" s="2"/>
    </row>
    <row r="516" spans="5:5" ht="15.75" customHeight="1" x14ac:dyDescent="0.2">
      <c r="E516" s="2"/>
    </row>
    <row r="517" spans="5:5" ht="15.75" customHeight="1" x14ac:dyDescent="0.2">
      <c r="E517" s="2"/>
    </row>
    <row r="518" spans="5:5" ht="15.75" customHeight="1" x14ac:dyDescent="0.2">
      <c r="E518" s="2"/>
    </row>
    <row r="519" spans="5:5" ht="15.75" customHeight="1" x14ac:dyDescent="0.2">
      <c r="E519" s="2"/>
    </row>
    <row r="520" spans="5:5" ht="15.75" customHeight="1" x14ac:dyDescent="0.2">
      <c r="E520" s="2"/>
    </row>
    <row r="521" spans="5:5" ht="15.75" customHeight="1" x14ac:dyDescent="0.2">
      <c r="E521" s="2"/>
    </row>
    <row r="522" spans="5:5" ht="15.75" customHeight="1" x14ac:dyDescent="0.2">
      <c r="E522" s="2"/>
    </row>
    <row r="523" spans="5:5" ht="15.75" customHeight="1" x14ac:dyDescent="0.2">
      <c r="E523" s="2"/>
    </row>
    <row r="524" spans="5:5" ht="15.75" customHeight="1" x14ac:dyDescent="0.2">
      <c r="E524" s="2"/>
    </row>
    <row r="525" spans="5:5" ht="15.75" customHeight="1" x14ac:dyDescent="0.2">
      <c r="E525" s="2"/>
    </row>
    <row r="526" spans="5:5" ht="15.75" customHeight="1" x14ac:dyDescent="0.2">
      <c r="E526" s="2"/>
    </row>
    <row r="527" spans="5:5" ht="15.75" customHeight="1" x14ac:dyDescent="0.2">
      <c r="E527" s="2"/>
    </row>
    <row r="528" spans="5:5" ht="15.75" customHeight="1" x14ac:dyDescent="0.2">
      <c r="E528" s="2"/>
    </row>
    <row r="529" spans="5:5" ht="15.75" customHeight="1" x14ac:dyDescent="0.2">
      <c r="E529" s="2"/>
    </row>
    <row r="530" spans="5:5" ht="15.75" customHeight="1" x14ac:dyDescent="0.2">
      <c r="E530" s="2"/>
    </row>
    <row r="531" spans="5:5" ht="15.75" customHeight="1" x14ac:dyDescent="0.2">
      <c r="E531" s="2"/>
    </row>
    <row r="532" spans="5:5" ht="15.75" customHeight="1" x14ac:dyDescent="0.2">
      <c r="E532" s="2"/>
    </row>
    <row r="533" spans="5:5" ht="15.75" customHeight="1" x14ac:dyDescent="0.2">
      <c r="E533" s="2"/>
    </row>
    <row r="534" spans="5:5" ht="15.75" customHeight="1" x14ac:dyDescent="0.2">
      <c r="E534" s="2"/>
    </row>
    <row r="535" spans="5:5" ht="15.75" customHeight="1" x14ac:dyDescent="0.2">
      <c r="E535" s="2"/>
    </row>
    <row r="536" spans="5:5" ht="15.75" customHeight="1" x14ac:dyDescent="0.2">
      <c r="E536" s="2"/>
    </row>
    <row r="537" spans="5:5" ht="15.75" customHeight="1" x14ac:dyDescent="0.2">
      <c r="E537" s="2"/>
    </row>
    <row r="538" spans="5:5" ht="15.75" customHeight="1" x14ac:dyDescent="0.2">
      <c r="E538" s="2"/>
    </row>
    <row r="539" spans="5:5" ht="15.75" customHeight="1" x14ac:dyDescent="0.2">
      <c r="E539" s="2"/>
    </row>
    <row r="540" spans="5:5" ht="15.75" customHeight="1" x14ac:dyDescent="0.2">
      <c r="E540" s="2"/>
    </row>
    <row r="541" spans="5:5" ht="15.75" customHeight="1" x14ac:dyDescent="0.2">
      <c r="E541" s="2"/>
    </row>
    <row r="542" spans="5:5" ht="15.75" customHeight="1" x14ac:dyDescent="0.2">
      <c r="E542" s="2"/>
    </row>
    <row r="543" spans="5:5" ht="15.75" customHeight="1" x14ac:dyDescent="0.2">
      <c r="E543" s="2"/>
    </row>
    <row r="544" spans="5:5" ht="15.75" customHeight="1" x14ac:dyDescent="0.2">
      <c r="E544" s="2"/>
    </row>
    <row r="545" spans="5:5" ht="15.75" customHeight="1" x14ac:dyDescent="0.2">
      <c r="E545" s="2"/>
    </row>
    <row r="546" spans="5:5" ht="15.75" customHeight="1" x14ac:dyDescent="0.2">
      <c r="E546" s="2"/>
    </row>
    <row r="547" spans="5:5" ht="15.75" customHeight="1" x14ac:dyDescent="0.2">
      <c r="E547" s="2"/>
    </row>
    <row r="548" spans="5:5" ht="15.75" customHeight="1" x14ac:dyDescent="0.2">
      <c r="E548" s="2"/>
    </row>
    <row r="549" spans="5:5" ht="15.75" customHeight="1" x14ac:dyDescent="0.2">
      <c r="E549" s="2"/>
    </row>
    <row r="550" spans="5:5" ht="15.75" customHeight="1" x14ac:dyDescent="0.2">
      <c r="E550" s="2"/>
    </row>
    <row r="551" spans="5:5" ht="15.75" customHeight="1" x14ac:dyDescent="0.2">
      <c r="E551" s="2"/>
    </row>
    <row r="552" spans="5:5" ht="15.75" customHeight="1" x14ac:dyDescent="0.2">
      <c r="E552" s="2"/>
    </row>
    <row r="553" spans="5:5" ht="15.75" customHeight="1" x14ac:dyDescent="0.2">
      <c r="E553" s="2"/>
    </row>
    <row r="554" spans="5:5" ht="15.75" customHeight="1" x14ac:dyDescent="0.2">
      <c r="E554" s="2"/>
    </row>
    <row r="555" spans="5:5" ht="15.75" customHeight="1" x14ac:dyDescent="0.2">
      <c r="E555" s="2"/>
    </row>
    <row r="556" spans="5:5" ht="15.75" customHeight="1" x14ac:dyDescent="0.2">
      <c r="E556" s="2"/>
    </row>
    <row r="557" spans="5:5" ht="15.75" customHeight="1" x14ac:dyDescent="0.2">
      <c r="E557" s="2"/>
    </row>
    <row r="558" spans="5:5" ht="15.75" customHeight="1" x14ac:dyDescent="0.2">
      <c r="E558" s="2"/>
    </row>
    <row r="559" spans="5:5" ht="15.75" customHeight="1" x14ac:dyDescent="0.2">
      <c r="E559" s="2"/>
    </row>
    <row r="560" spans="5:5" ht="15.75" customHeight="1" x14ac:dyDescent="0.2">
      <c r="E560" s="2"/>
    </row>
    <row r="561" spans="5:5" ht="15.75" customHeight="1" x14ac:dyDescent="0.2">
      <c r="E561" s="2"/>
    </row>
    <row r="562" spans="5:5" ht="15.75" customHeight="1" x14ac:dyDescent="0.2">
      <c r="E562" s="2"/>
    </row>
    <row r="563" spans="5:5" ht="15.75" customHeight="1" x14ac:dyDescent="0.2">
      <c r="E563" s="2"/>
    </row>
    <row r="564" spans="5:5" ht="15.75" customHeight="1" x14ac:dyDescent="0.2">
      <c r="E564" s="2"/>
    </row>
    <row r="565" spans="5:5" ht="15.75" customHeight="1" x14ac:dyDescent="0.2">
      <c r="E565" s="2"/>
    </row>
    <row r="566" spans="5:5" ht="15.75" customHeight="1" x14ac:dyDescent="0.2">
      <c r="E566" s="2"/>
    </row>
    <row r="567" spans="5:5" ht="15.75" customHeight="1" x14ac:dyDescent="0.2">
      <c r="E567" s="2"/>
    </row>
    <row r="568" spans="5:5" ht="15.75" customHeight="1" x14ac:dyDescent="0.2">
      <c r="E568" s="2"/>
    </row>
    <row r="569" spans="5:5" ht="15.75" customHeight="1" x14ac:dyDescent="0.2">
      <c r="E569" s="2"/>
    </row>
    <row r="570" spans="5:5" ht="15.75" customHeight="1" x14ac:dyDescent="0.2">
      <c r="E570" s="2"/>
    </row>
    <row r="571" spans="5:5" ht="15.75" customHeight="1" x14ac:dyDescent="0.2">
      <c r="E571" s="2"/>
    </row>
    <row r="572" spans="5:5" ht="15.75" customHeight="1" x14ac:dyDescent="0.2">
      <c r="E572" s="2"/>
    </row>
    <row r="573" spans="5:5" ht="15.75" customHeight="1" x14ac:dyDescent="0.2">
      <c r="E573" s="2"/>
    </row>
    <row r="574" spans="5:5" ht="15.75" customHeight="1" x14ac:dyDescent="0.2">
      <c r="E574" s="2"/>
    </row>
    <row r="575" spans="5:5" ht="15.75" customHeight="1" x14ac:dyDescent="0.2">
      <c r="E575" s="2"/>
    </row>
    <row r="576" spans="5:5" ht="15.75" customHeight="1" x14ac:dyDescent="0.2">
      <c r="E576" s="2"/>
    </row>
    <row r="577" spans="5:5" ht="15.75" customHeight="1" x14ac:dyDescent="0.2">
      <c r="E577" s="2"/>
    </row>
    <row r="578" spans="5:5" ht="15.75" customHeight="1" x14ac:dyDescent="0.2">
      <c r="E578" s="2"/>
    </row>
    <row r="579" spans="5:5" ht="15.75" customHeight="1" x14ac:dyDescent="0.2">
      <c r="E579" s="2"/>
    </row>
    <row r="580" spans="5:5" ht="15.75" customHeight="1" x14ac:dyDescent="0.2">
      <c r="E580" s="2"/>
    </row>
    <row r="581" spans="5:5" ht="15.75" customHeight="1" x14ac:dyDescent="0.2">
      <c r="E581" s="2"/>
    </row>
    <row r="582" spans="5:5" ht="15.75" customHeight="1" x14ac:dyDescent="0.2">
      <c r="E582" s="2"/>
    </row>
    <row r="583" spans="5:5" ht="15.75" customHeight="1" x14ac:dyDescent="0.2">
      <c r="E583" s="2"/>
    </row>
    <row r="584" spans="5:5" ht="15.75" customHeight="1" x14ac:dyDescent="0.2">
      <c r="E584" s="2"/>
    </row>
    <row r="585" spans="5:5" ht="15.75" customHeight="1" x14ac:dyDescent="0.2">
      <c r="E585" s="2"/>
    </row>
    <row r="586" spans="5:5" ht="15.75" customHeight="1" x14ac:dyDescent="0.2">
      <c r="E586" s="2"/>
    </row>
    <row r="587" spans="5:5" ht="15.75" customHeight="1" x14ac:dyDescent="0.2">
      <c r="E587" s="2"/>
    </row>
    <row r="588" spans="5:5" ht="15.75" customHeight="1" x14ac:dyDescent="0.2">
      <c r="E588" s="2"/>
    </row>
    <row r="589" spans="5:5" ht="15.75" customHeight="1" x14ac:dyDescent="0.2">
      <c r="E589" s="2"/>
    </row>
    <row r="590" spans="5:5" ht="15.75" customHeight="1" x14ac:dyDescent="0.2">
      <c r="E590" s="2"/>
    </row>
    <row r="591" spans="5:5" ht="15.75" customHeight="1" x14ac:dyDescent="0.2">
      <c r="E591" s="2"/>
    </row>
    <row r="592" spans="5:5" ht="15.75" customHeight="1" x14ac:dyDescent="0.2">
      <c r="E592" s="2"/>
    </row>
    <row r="593" spans="5:5" ht="15.75" customHeight="1" x14ac:dyDescent="0.2">
      <c r="E593" s="2"/>
    </row>
    <row r="594" spans="5:5" ht="15.75" customHeight="1" x14ac:dyDescent="0.2">
      <c r="E594" s="2"/>
    </row>
    <row r="595" spans="5:5" ht="15.75" customHeight="1" x14ac:dyDescent="0.2">
      <c r="E595" s="2"/>
    </row>
    <row r="596" spans="5:5" ht="15.75" customHeight="1" x14ac:dyDescent="0.2">
      <c r="E596" s="2"/>
    </row>
    <row r="597" spans="5:5" ht="15.75" customHeight="1" x14ac:dyDescent="0.2">
      <c r="E597" s="2"/>
    </row>
    <row r="598" spans="5:5" ht="15.75" customHeight="1" x14ac:dyDescent="0.2">
      <c r="E598" s="2"/>
    </row>
    <row r="599" spans="5:5" ht="15.75" customHeight="1" x14ac:dyDescent="0.2">
      <c r="E599" s="2"/>
    </row>
    <row r="600" spans="5:5" ht="15.75" customHeight="1" x14ac:dyDescent="0.2">
      <c r="E600" s="2"/>
    </row>
    <row r="601" spans="5:5" ht="15.75" customHeight="1" x14ac:dyDescent="0.2">
      <c r="E601" s="2"/>
    </row>
    <row r="602" spans="5:5" ht="15.75" customHeight="1" x14ac:dyDescent="0.2">
      <c r="E602" s="2"/>
    </row>
    <row r="603" spans="5:5" ht="15.75" customHeight="1" x14ac:dyDescent="0.2">
      <c r="E603" s="2"/>
    </row>
    <row r="604" spans="5:5" ht="15.75" customHeight="1" x14ac:dyDescent="0.2">
      <c r="E604" s="2"/>
    </row>
    <row r="605" spans="5:5" ht="15.75" customHeight="1" x14ac:dyDescent="0.2">
      <c r="E605" s="2"/>
    </row>
    <row r="606" spans="5:5" ht="15.75" customHeight="1" x14ac:dyDescent="0.2">
      <c r="E606" s="2"/>
    </row>
    <row r="607" spans="5:5" ht="15.75" customHeight="1" x14ac:dyDescent="0.2">
      <c r="E607" s="2"/>
    </row>
    <row r="608" spans="5:5" ht="15.75" customHeight="1" x14ac:dyDescent="0.2">
      <c r="E608" s="2"/>
    </row>
    <row r="609" spans="5:5" ht="15.75" customHeight="1" x14ac:dyDescent="0.2">
      <c r="E609" s="2"/>
    </row>
    <row r="610" spans="5:5" ht="15.75" customHeight="1" x14ac:dyDescent="0.2">
      <c r="E610" s="2"/>
    </row>
    <row r="611" spans="5:5" ht="15.75" customHeight="1" x14ac:dyDescent="0.2">
      <c r="E611" s="2"/>
    </row>
    <row r="612" spans="5:5" ht="15.75" customHeight="1" x14ac:dyDescent="0.2">
      <c r="E612" s="2"/>
    </row>
    <row r="613" spans="5:5" ht="15.75" customHeight="1" x14ac:dyDescent="0.2">
      <c r="E613" s="2"/>
    </row>
    <row r="614" spans="5:5" ht="15.75" customHeight="1" x14ac:dyDescent="0.2">
      <c r="E614" s="2"/>
    </row>
    <row r="615" spans="5:5" ht="15.75" customHeight="1" x14ac:dyDescent="0.2">
      <c r="E615" s="2"/>
    </row>
    <row r="616" spans="5:5" ht="15.75" customHeight="1" x14ac:dyDescent="0.2">
      <c r="E616" s="2"/>
    </row>
    <row r="617" spans="5:5" ht="15.75" customHeight="1" x14ac:dyDescent="0.2">
      <c r="E617" s="2"/>
    </row>
    <row r="618" spans="5:5" ht="15.75" customHeight="1" x14ac:dyDescent="0.2">
      <c r="E618" s="2"/>
    </row>
    <row r="619" spans="5:5" ht="15.75" customHeight="1" x14ac:dyDescent="0.2">
      <c r="E619" s="2"/>
    </row>
    <row r="620" spans="5:5" ht="15.75" customHeight="1" x14ac:dyDescent="0.2">
      <c r="E620" s="2"/>
    </row>
    <row r="621" spans="5:5" ht="15.75" customHeight="1" x14ac:dyDescent="0.2">
      <c r="E621" s="2"/>
    </row>
    <row r="622" spans="5:5" ht="15.75" customHeight="1" x14ac:dyDescent="0.2">
      <c r="E622" s="2"/>
    </row>
    <row r="623" spans="5:5" ht="15.75" customHeight="1" x14ac:dyDescent="0.2">
      <c r="E623" s="2"/>
    </row>
    <row r="624" spans="5:5" ht="15.75" customHeight="1" x14ac:dyDescent="0.2">
      <c r="E624" s="2"/>
    </row>
    <row r="625" spans="5:5" ht="15.75" customHeight="1" x14ac:dyDescent="0.2">
      <c r="E625" s="2"/>
    </row>
    <row r="626" spans="5:5" ht="15.75" customHeight="1" x14ac:dyDescent="0.2">
      <c r="E626" s="2"/>
    </row>
    <row r="627" spans="5:5" ht="15.75" customHeight="1" x14ac:dyDescent="0.2">
      <c r="E627" s="2"/>
    </row>
    <row r="628" spans="5:5" ht="15.75" customHeight="1" x14ac:dyDescent="0.2">
      <c r="E628" s="2"/>
    </row>
    <row r="629" spans="5:5" ht="15.75" customHeight="1" x14ac:dyDescent="0.2">
      <c r="E629" s="2"/>
    </row>
    <row r="630" spans="5:5" ht="15.75" customHeight="1" x14ac:dyDescent="0.2">
      <c r="E630" s="2"/>
    </row>
    <row r="631" spans="5:5" ht="15.75" customHeight="1" x14ac:dyDescent="0.2">
      <c r="E631" s="2"/>
    </row>
    <row r="632" spans="5:5" ht="15.75" customHeight="1" x14ac:dyDescent="0.2">
      <c r="E632" s="2"/>
    </row>
    <row r="633" spans="5:5" ht="15.75" customHeight="1" x14ac:dyDescent="0.2">
      <c r="E633" s="2"/>
    </row>
    <row r="634" spans="5:5" ht="15.75" customHeight="1" x14ac:dyDescent="0.2">
      <c r="E634" s="2"/>
    </row>
    <row r="635" spans="5:5" ht="15.75" customHeight="1" x14ac:dyDescent="0.2">
      <c r="E635" s="2"/>
    </row>
    <row r="636" spans="5:5" ht="15.75" customHeight="1" x14ac:dyDescent="0.2">
      <c r="E636" s="2"/>
    </row>
    <row r="637" spans="5:5" ht="15.75" customHeight="1" x14ac:dyDescent="0.2">
      <c r="E637" s="2"/>
    </row>
    <row r="638" spans="5:5" ht="15.75" customHeight="1" x14ac:dyDescent="0.2">
      <c r="E638" s="2"/>
    </row>
    <row r="639" spans="5:5" ht="15.75" customHeight="1" x14ac:dyDescent="0.2">
      <c r="E639" s="2"/>
    </row>
    <row r="640" spans="5:5" ht="15.75" customHeight="1" x14ac:dyDescent="0.2">
      <c r="E640" s="2"/>
    </row>
    <row r="641" spans="5:5" ht="15.75" customHeight="1" x14ac:dyDescent="0.2">
      <c r="E641" s="2"/>
    </row>
    <row r="642" spans="5:5" ht="15.75" customHeight="1" x14ac:dyDescent="0.2">
      <c r="E642" s="2"/>
    </row>
    <row r="643" spans="5:5" ht="15.75" customHeight="1" x14ac:dyDescent="0.2">
      <c r="E643" s="2"/>
    </row>
    <row r="644" spans="5:5" ht="15.75" customHeight="1" x14ac:dyDescent="0.2">
      <c r="E644" s="2"/>
    </row>
    <row r="645" spans="5:5" ht="15.75" customHeight="1" x14ac:dyDescent="0.2">
      <c r="E645" s="2"/>
    </row>
    <row r="646" spans="5:5" ht="15.75" customHeight="1" x14ac:dyDescent="0.2">
      <c r="E646" s="2"/>
    </row>
    <row r="647" spans="5:5" ht="15.75" customHeight="1" x14ac:dyDescent="0.2">
      <c r="E647" s="2"/>
    </row>
    <row r="648" spans="5:5" ht="15.75" customHeight="1" x14ac:dyDescent="0.2">
      <c r="E648" s="2"/>
    </row>
    <row r="649" spans="5:5" ht="15.75" customHeight="1" x14ac:dyDescent="0.2">
      <c r="E649" s="2"/>
    </row>
    <row r="650" spans="5:5" ht="15.75" customHeight="1" x14ac:dyDescent="0.2">
      <c r="E650" s="2"/>
    </row>
    <row r="651" spans="5:5" ht="15.75" customHeight="1" x14ac:dyDescent="0.2">
      <c r="E651" s="2"/>
    </row>
    <row r="652" spans="5:5" ht="15.75" customHeight="1" x14ac:dyDescent="0.2">
      <c r="E652" s="2"/>
    </row>
    <row r="653" spans="5:5" ht="15.75" customHeight="1" x14ac:dyDescent="0.2">
      <c r="E653" s="2"/>
    </row>
    <row r="654" spans="5:5" ht="15.75" customHeight="1" x14ac:dyDescent="0.2">
      <c r="E654" s="2"/>
    </row>
    <row r="655" spans="5:5" ht="15.75" customHeight="1" x14ac:dyDescent="0.2">
      <c r="E655" s="2"/>
    </row>
    <row r="656" spans="5:5" ht="15.75" customHeight="1" x14ac:dyDescent="0.2">
      <c r="E656" s="2"/>
    </row>
    <row r="657" spans="5:5" ht="15.75" customHeight="1" x14ac:dyDescent="0.2">
      <c r="E657" s="2"/>
    </row>
    <row r="658" spans="5:5" ht="15.75" customHeight="1" x14ac:dyDescent="0.2">
      <c r="E658" s="2"/>
    </row>
    <row r="659" spans="5:5" ht="15.75" customHeight="1" x14ac:dyDescent="0.2">
      <c r="E659" s="2"/>
    </row>
    <row r="660" spans="5:5" ht="15.75" customHeight="1" x14ac:dyDescent="0.2">
      <c r="E660" s="2"/>
    </row>
    <row r="661" spans="5:5" ht="15.75" customHeight="1" x14ac:dyDescent="0.2">
      <c r="E661" s="2"/>
    </row>
    <row r="662" spans="5:5" ht="15.75" customHeight="1" x14ac:dyDescent="0.2">
      <c r="E662" s="2"/>
    </row>
    <row r="663" spans="5:5" ht="15.75" customHeight="1" x14ac:dyDescent="0.2">
      <c r="E663" s="2"/>
    </row>
    <row r="664" spans="5:5" ht="15.75" customHeight="1" x14ac:dyDescent="0.2">
      <c r="E664" s="2"/>
    </row>
    <row r="665" spans="5:5" ht="15.75" customHeight="1" x14ac:dyDescent="0.2">
      <c r="E665" s="2"/>
    </row>
    <row r="666" spans="5:5" ht="15.75" customHeight="1" x14ac:dyDescent="0.2">
      <c r="E666" s="2"/>
    </row>
    <row r="667" spans="5:5" ht="15.75" customHeight="1" x14ac:dyDescent="0.2">
      <c r="E667" s="2"/>
    </row>
    <row r="668" spans="5:5" ht="15.75" customHeight="1" x14ac:dyDescent="0.2">
      <c r="E668" s="2"/>
    </row>
    <row r="669" spans="5:5" ht="15.75" customHeight="1" x14ac:dyDescent="0.2">
      <c r="E669" s="2"/>
    </row>
    <row r="670" spans="5:5" ht="15.75" customHeight="1" x14ac:dyDescent="0.2">
      <c r="E670" s="2"/>
    </row>
    <row r="671" spans="5:5" ht="15.75" customHeight="1" x14ac:dyDescent="0.2">
      <c r="E671" s="2"/>
    </row>
    <row r="672" spans="5:5" ht="15.75" customHeight="1" x14ac:dyDescent="0.2">
      <c r="E672" s="2"/>
    </row>
    <row r="673" spans="5:5" ht="15.75" customHeight="1" x14ac:dyDescent="0.2">
      <c r="E673" s="2"/>
    </row>
    <row r="674" spans="5:5" ht="15.75" customHeight="1" x14ac:dyDescent="0.2">
      <c r="E674" s="2"/>
    </row>
    <row r="675" spans="5:5" ht="15.75" customHeight="1" x14ac:dyDescent="0.2">
      <c r="E675" s="2"/>
    </row>
    <row r="676" spans="5:5" ht="15.75" customHeight="1" x14ac:dyDescent="0.2">
      <c r="E676" s="2"/>
    </row>
    <row r="677" spans="5:5" ht="15.75" customHeight="1" x14ac:dyDescent="0.2">
      <c r="E677" s="2"/>
    </row>
    <row r="678" spans="5:5" ht="15.75" customHeight="1" x14ac:dyDescent="0.2">
      <c r="E678" s="2"/>
    </row>
    <row r="679" spans="5:5" ht="15.75" customHeight="1" x14ac:dyDescent="0.2">
      <c r="E679" s="2"/>
    </row>
    <row r="680" spans="5:5" ht="15.75" customHeight="1" x14ac:dyDescent="0.2">
      <c r="E680" s="2"/>
    </row>
    <row r="681" spans="5:5" ht="15.75" customHeight="1" x14ac:dyDescent="0.2">
      <c r="E681" s="2"/>
    </row>
    <row r="682" spans="5:5" ht="15.75" customHeight="1" x14ac:dyDescent="0.2">
      <c r="E682" s="2"/>
    </row>
    <row r="683" spans="5:5" ht="15.75" customHeight="1" x14ac:dyDescent="0.2">
      <c r="E683" s="2"/>
    </row>
    <row r="684" spans="5:5" ht="15.75" customHeight="1" x14ac:dyDescent="0.2">
      <c r="E684" s="2"/>
    </row>
    <row r="685" spans="5:5" ht="15.75" customHeight="1" x14ac:dyDescent="0.2">
      <c r="E685" s="2"/>
    </row>
    <row r="686" spans="5:5" ht="15.75" customHeight="1" x14ac:dyDescent="0.2">
      <c r="E686" s="2"/>
    </row>
    <row r="687" spans="5:5" ht="15.75" customHeight="1" x14ac:dyDescent="0.2">
      <c r="E687" s="2"/>
    </row>
    <row r="688" spans="5:5" ht="15.75" customHeight="1" x14ac:dyDescent="0.2">
      <c r="E688" s="2"/>
    </row>
    <row r="689" spans="5:5" ht="15.75" customHeight="1" x14ac:dyDescent="0.2">
      <c r="E689" s="2"/>
    </row>
    <row r="690" spans="5:5" ht="15.75" customHeight="1" x14ac:dyDescent="0.2">
      <c r="E690" s="2"/>
    </row>
    <row r="691" spans="5:5" ht="15.75" customHeight="1" x14ac:dyDescent="0.2">
      <c r="E691" s="2"/>
    </row>
    <row r="692" spans="5:5" ht="15.75" customHeight="1" x14ac:dyDescent="0.2">
      <c r="E692" s="2"/>
    </row>
    <row r="693" spans="5:5" ht="15.75" customHeight="1" x14ac:dyDescent="0.2">
      <c r="E693" s="2"/>
    </row>
    <row r="694" spans="5:5" ht="15.75" customHeight="1" x14ac:dyDescent="0.2">
      <c r="E694" s="2"/>
    </row>
    <row r="695" spans="5:5" ht="15.75" customHeight="1" x14ac:dyDescent="0.2">
      <c r="E695" s="2"/>
    </row>
    <row r="696" spans="5:5" ht="15.75" customHeight="1" x14ac:dyDescent="0.2">
      <c r="E696" s="2"/>
    </row>
    <row r="697" spans="5:5" ht="15.75" customHeight="1" x14ac:dyDescent="0.2">
      <c r="E697" s="2"/>
    </row>
    <row r="698" spans="5:5" ht="15.75" customHeight="1" x14ac:dyDescent="0.2">
      <c r="E698" s="2"/>
    </row>
    <row r="699" spans="5:5" ht="15.75" customHeight="1" x14ac:dyDescent="0.2">
      <c r="E699" s="2"/>
    </row>
    <row r="700" spans="5:5" ht="15.75" customHeight="1" x14ac:dyDescent="0.2">
      <c r="E700" s="2"/>
    </row>
    <row r="701" spans="5:5" ht="15.75" customHeight="1" x14ac:dyDescent="0.2">
      <c r="E701" s="2"/>
    </row>
    <row r="702" spans="5:5" ht="15.75" customHeight="1" x14ac:dyDescent="0.2">
      <c r="E702" s="2"/>
    </row>
    <row r="703" spans="5:5" ht="15.75" customHeight="1" x14ac:dyDescent="0.2">
      <c r="E703" s="2"/>
    </row>
    <row r="704" spans="5:5" ht="15.75" customHeight="1" x14ac:dyDescent="0.2">
      <c r="E704" s="2"/>
    </row>
    <row r="705" spans="5:5" ht="15.75" customHeight="1" x14ac:dyDescent="0.2">
      <c r="E705" s="2"/>
    </row>
    <row r="706" spans="5:5" ht="15.75" customHeight="1" x14ac:dyDescent="0.2">
      <c r="E706" s="2"/>
    </row>
    <row r="707" spans="5:5" ht="15.75" customHeight="1" x14ac:dyDescent="0.2">
      <c r="E707" s="2"/>
    </row>
    <row r="708" spans="5:5" ht="15.75" customHeight="1" x14ac:dyDescent="0.2">
      <c r="E708" s="2"/>
    </row>
    <row r="709" spans="5:5" ht="15.75" customHeight="1" x14ac:dyDescent="0.2">
      <c r="E709" s="2"/>
    </row>
    <row r="710" spans="5:5" ht="15.75" customHeight="1" x14ac:dyDescent="0.2">
      <c r="E710" s="2"/>
    </row>
    <row r="711" spans="5:5" ht="15.75" customHeight="1" x14ac:dyDescent="0.2">
      <c r="E711" s="2"/>
    </row>
    <row r="712" spans="5:5" ht="15.75" customHeight="1" x14ac:dyDescent="0.2">
      <c r="E712" s="2"/>
    </row>
    <row r="713" spans="5:5" ht="15.75" customHeight="1" x14ac:dyDescent="0.2">
      <c r="E713" s="2"/>
    </row>
    <row r="714" spans="5:5" ht="15.75" customHeight="1" x14ac:dyDescent="0.2">
      <c r="E714" s="2"/>
    </row>
    <row r="715" spans="5:5" ht="15.75" customHeight="1" x14ac:dyDescent="0.2">
      <c r="E715" s="2"/>
    </row>
    <row r="716" spans="5:5" ht="15.75" customHeight="1" x14ac:dyDescent="0.2">
      <c r="E716" s="2"/>
    </row>
    <row r="717" spans="5:5" ht="15.75" customHeight="1" x14ac:dyDescent="0.2">
      <c r="E717" s="2"/>
    </row>
    <row r="718" spans="5:5" ht="15.75" customHeight="1" x14ac:dyDescent="0.2">
      <c r="E718" s="2"/>
    </row>
    <row r="719" spans="5:5" ht="15.75" customHeight="1" x14ac:dyDescent="0.2">
      <c r="E719" s="2"/>
    </row>
    <row r="720" spans="5:5" ht="15.75" customHeight="1" x14ac:dyDescent="0.2">
      <c r="E720" s="2"/>
    </row>
    <row r="721" spans="5:5" ht="15.75" customHeight="1" x14ac:dyDescent="0.2">
      <c r="E721" s="2"/>
    </row>
    <row r="722" spans="5:5" ht="15.75" customHeight="1" x14ac:dyDescent="0.2">
      <c r="E722" s="2"/>
    </row>
    <row r="723" spans="5:5" ht="15.75" customHeight="1" x14ac:dyDescent="0.2">
      <c r="E723" s="2"/>
    </row>
    <row r="724" spans="5:5" ht="15.75" customHeight="1" x14ac:dyDescent="0.2">
      <c r="E724" s="2"/>
    </row>
    <row r="725" spans="5:5" ht="15.75" customHeight="1" x14ac:dyDescent="0.2">
      <c r="E725" s="2"/>
    </row>
    <row r="726" spans="5:5" ht="15.75" customHeight="1" x14ac:dyDescent="0.2">
      <c r="E726" s="2"/>
    </row>
    <row r="727" spans="5:5" ht="15.75" customHeight="1" x14ac:dyDescent="0.2">
      <c r="E727" s="2"/>
    </row>
    <row r="728" spans="5:5" ht="15.75" customHeight="1" x14ac:dyDescent="0.2">
      <c r="E728" s="2"/>
    </row>
    <row r="729" spans="5:5" ht="15.75" customHeight="1" x14ac:dyDescent="0.2">
      <c r="E729" s="2"/>
    </row>
    <row r="730" spans="5:5" ht="15.75" customHeight="1" x14ac:dyDescent="0.2">
      <c r="E730" s="2"/>
    </row>
    <row r="731" spans="5:5" ht="15.75" customHeight="1" x14ac:dyDescent="0.2">
      <c r="E731" s="2"/>
    </row>
    <row r="732" spans="5:5" ht="15.75" customHeight="1" x14ac:dyDescent="0.2">
      <c r="E732" s="2"/>
    </row>
    <row r="733" spans="5:5" ht="15.75" customHeight="1" x14ac:dyDescent="0.2">
      <c r="E733" s="2"/>
    </row>
    <row r="734" spans="5:5" ht="15.75" customHeight="1" x14ac:dyDescent="0.2">
      <c r="E734" s="2"/>
    </row>
    <row r="735" spans="5:5" ht="15.75" customHeight="1" x14ac:dyDescent="0.2">
      <c r="E735" s="2"/>
    </row>
    <row r="736" spans="5:5" ht="15.75" customHeight="1" x14ac:dyDescent="0.2">
      <c r="E736" s="2"/>
    </row>
    <row r="737" spans="5:5" ht="15.75" customHeight="1" x14ac:dyDescent="0.2">
      <c r="E737" s="2"/>
    </row>
    <row r="738" spans="5:5" ht="15.75" customHeight="1" x14ac:dyDescent="0.2">
      <c r="E738" s="2"/>
    </row>
    <row r="739" spans="5:5" ht="15.75" customHeight="1" x14ac:dyDescent="0.2">
      <c r="E739" s="2"/>
    </row>
    <row r="740" spans="5:5" ht="15.75" customHeight="1" x14ac:dyDescent="0.2">
      <c r="E740" s="2"/>
    </row>
    <row r="741" spans="5:5" ht="15.75" customHeight="1" x14ac:dyDescent="0.2">
      <c r="E741" s="2"/>
    </row>
    <row r="742" spans="5:5" ht="15.75" customHeight="1" x14ac:dyDescent="0.2">
      <c r="E742" s="2"/>
    </row>
    <row r="743" spans="5:5" ht="15.75" customHeight="1" x14ac:dyDescent="0.2">
      <c r="E743" s="2"/>
    </row>
    <row r="744" spans="5:5" ht="15.75" customHeight="1" x14ac:dyDescent="0.2">
      <c r="E744" s="2"/>
    </row>
    <row r="745" spans="5:5" ht="15.75" customHeight="1" x14ac:dyDescent="0.2">
      <c r="E745" s="2"/>
    </row>
    <row r="746" spans="5:5" ht="15.75" customHeight="1" x14ac:dyDescent="0.2">
      <c r="E746" s="2"/>
    </row>
    <row r="747" spans="5:5" ht="15.75" customHeight="1" x14ac:dyDescent="0.2">
      <c r="E747" s="2"/>
    </row>
    <row r="748" spans="5:5" ht="15.75" customHeight="1" x14ac:dyDescent="0.2">
      <c r="E748" s="2"/>
    </row>
    <row r="749" spans="5:5" ht="15.75" customHeight="1" x14ac:dyDescent="0.2">
      <c r="E749" s="2"/>
    </row>
    <row r="750" spans="5:5" ht="15.75" customHeight="1" x14ac:dyDescent="0.2">
      <c r="E750" s="2"/>
    </row>
    <row r="751" spans="5:5" ht="15.75" customHeight="1" x14ac:dyDescent="0.2">
      <c r="E751" s="2"/>
    </row>
    <row r="752" spans="5:5" ht="15.75" customHeight="1" x14ac:dyDescent="0.2">
      <c r="E752" s="2"/>
    </row>
    <row r="753" spans="5:5" ht="15.75" customHeight="1" x14ac:dyDescent="0.2">
      <c r="E753" s="2"/>
    </row>
    <row r="754" spans="5:5" ht="15.75" customHeight="1" x14ac:dyDescent="0.2">
      <c r="E754" s="2"/>
    </row>
    <row r="755" spans="5:5" ht="15.75" customHeight="1" x14ac:dyDescent="0.2">
      <c r="E755" s="2"/>
    </row>
    <row r="756" spans="5:5" ht="15.75" customHeight="1" x14ac:dyDescent="0.2">
      <c r="E756" s="2"/>
    </row>
    <row r="757" spans="5:5" ht="15.75" customHeight="1" x14ac:dyDescent="0.2">
      <c r="E757" s="2"/>
    </row>
    <row r="758" spans="5:5" ht="15.75" customHeight="1" x14ac:dyDescent="0.2">
      <c r="E758" s="2"/>
    </row>
    <row r="759" spans="5:5" ht="15.75" customHeight="1" x14ac:dyDescent="0.2">
      <c r="E759" s="2"/>
    </row>
    <row r="760" spans="5:5" ht="15.75" customHeight="1" x14ac:dyDescent="0.2">
      <c r="E760" s="2"/>
    </row>
    <row r="761" spans="5:5" ht="15.75" customHeight="1" x14ac:dyDescent="0.2">
      <c r="E761" s="2"/>
    </row>
    <row r="762" spans="5:5" ht="15.75" customHeight="1" x14ac:dyDescent="0.2">
      <c r="E762" s="2"/>
    </row>
    <row r="763" spans="5:5" ht="15.75" customHeight="1" x14ac:dyDescent="0.2">
      <c r="E763" s="2"/>
    </row>
    <row r="764" spans="5:5" ht="15.75" customHeight="1" x14ac:dyDescent="0.2">
      <c r="E764" s="2"/>
    </row>
    <row r="765" spans="5:5" ht="15.75" customHeight="1" x14ac:dyDescent="0.2">
      <c r="E765" s="2"/>
    </row>
    <row r="766" spans="5:5" ht="15.75" customHeight="1" x14ac:dyDescent="0.2">
      <c r="E766" s="2"/>
    </row>
    <row r="767" spans="5:5" ht="15.75" customHeight="1" x14ac:dyDescent="0.2">
      <c r="E767" s="2"/>
    </row>
    <row r="768" spans="5:5" ht="15.75" customHeight="1" x14ac:dyDescent="0.2">
      <c r="E768" s="2"/>
    </row>
    <row r="769" spans="5:5" ht="15.75" customHeight="1" x14ac:dyDescent="0.2">
      <c r="E769" s="2"/>
    </row>
    <row r="770" spans="5:5" ht="15.75" customHeight="1" x14ac:dyDescent="0.2">
      <c r="E770" s="2"/>
    </row>
    <row r="771" spans="5:5" ht="15.75" customHeight="1" x14ac:dyDescent="0.2">
      <c r="E771" s="2"/>
    </row>
    <row r="772" spans="5:5" ht="15.75" customHeight="1" x14ac:dyDescent="0.2">
      <c r="E772" s="2"/>
    </row>
    <row r="773" spans="5:5" ht="15.75" customHeight="1" x14ac:dyDescent="0.2">
      <c r="E773" s="2"/>
    </row>
    <row r="774" spans="5:5" ht="15.75" customHeight="1" x14ac:dyDescent="0.2">
      <c r="E774" s="2"/>
    </row>
    <row r="775" spans="5:5" ht="15.75" customHeight="1" x14ac:dyDescent="0.2">
      <c r="E775" s="2"/>
    </row>
    <row r="776" spans="5:5" ht="15.75" customHeight="1" x14ac:dyDescent="0.2">
      <c r="E776" s="2"/>
    </row>
    <row r="777" spans="5:5" ht="15.75" customHeight="1" x14ac:dyDescent="0.2">
      <c r="E777" s="2"/>
    </row>
    <row r="778" spans="5:5" ht="15.75" customHeight="1" x14ac:dyDescent="0.2">
      <c r="E778" s="2"/>
    </row>
    <row r="779" spans="5:5" ht="15.75" customHeight="1" x14ac:dyDescent="0.2">
      <c r="E779" s="2"/>
    </row>
    <row r="780" spans="5:5" ht="15.75" customHeight="1" x14ac:dyDescent="0.2">
      <c r="E780" s="2"/>
    </row>
    <row r="781" spans="5:5" ht="15.75" customHeight="1" x14ac:dyDescent="0.2">
      <c r="E781" s="2"/>
    </row>
    <row r="782" spans="5:5" ht="15.75" customHeight="1" x14ac:dyDescent="0.2">
      <c r="E782" s="2"/>
    </row>
    <row r="783" spans="5:5" ht="15.75" customHeight="1" x14ac:dyDescent="0.2">
      <c r="E783" s="2"/>
    </row>
    <row r="784" spans="5:5" ht="15.75" customHeight="1" x14ac:dyDescent="0.2">
      <c r="E784" s="2"/>
    </row>
    <row r="785" spans="5:5" ht="15.75" customHeight="1" x14ac:dyDescent="0.2">
      <c r="E785" s="2"/>
    </row>
    <row r="786" spans="5:5" ht="15.75" customHeight="1" x14ac:dyDescent="0.2">
      <c r="E786" s="2"/>
    </row>
    <row r="787" spans="5:5" ht="15.75" customHeight="1" x14ac:dyDescent="0.2">
      <c r="E787" s="2"/>
    </row>
    <row r="788" spans="5:5" ht="15.75" customHeight="1" x14ac:dyDescent="0.2">
      <c r="E788" s="2"/>
    </row>
    <row r="789" spans="5:5" ht="15.75" customHeight="1" x14ac:dyDescent="0.2">
      <c r="E789" s="2"/>
    </row>
    <row r="790" spans="5:5" ht="15.75" customHeight="1" x14ac:dyDescent="0.2">
      <c r="E790" s="2"/>
    </row>
    <row r="791" spans="5:5" ht="15.75" customHeight="1" x14ac:dyDescent="0.2">
      <c r="E791" s="2"/>
    </row>
    <row r="792" spans="5:5" ht="15.75" customHeight="1" x14ac:dyDescent="0.2">
      <c r="E792" s="2"/>
    </row>
    <row r="793" spans="5:5" ht="15.75" customHeight="1" x14ac:dyDescent="0.2">
      <c r="E793" s="2"/>
    </row>
    <row r="794" spans="5:5" ht="15.75" customHeight="1" x14ac:dyDescent="0.2">
      <c r="E794" s="2"/>
    </row>
    <row r="795" spans="5:5" ht="15.75" customHeight="1" x14ac:dyDescent="0.2">
      <c r="E795" s="2"/>
    </row>
    <row r="796" spans="5:5" ht="15.75" customHeight="1" x14ac:dyDescent="0.2">
      <c r="E796" s="2"/>
    </row>
    <row r="797" spans="5:5" ht="15.75" customHeight="1" x14ac:dyDescent="0.2">
      <c r="E797" s="2"/>
    </row>
    <row r="798" spans="5:5" ht="15.75" customHeight="1" x14ac:dyDescent="0.2">
      <c r="E798" s="2"/>
    </row>
    <row r="799" spans="5:5" ht="15.75" customHeight="1" x14ac:dyDescent="0.2">
      <c r="E799" s="2"/>
    </row>
    <row r="800" spans="5:5" ht="15.75" customHeight="1" x14ac:dyDescent="0.2">
      <c r="E800" s="2"/>
    </row>
    <row r="801" spans="5:5" ht="15.75" customHeight="1" x14ac:dyDescent="0.2">
      <c r="E801" s="2"/>
    </row>
    <row r="802" spans="5:5" ht="15.75" customHeight="1" x14ac:dyDescent="0.2">
      <c r="E802" s="2"/>
    </row>
    <row r="803" spans="5:5" ht="15.75" customHeight="1" x14ac:dyDescent="0.2">
      <c r="E803" s="2"/>
    </row>
    <row r="804" spans="5:5" ht="15.75" customHeight="1" x14ac:dyDescent="0.2">
      <c r="E804" s="2"/>
    </row>
    <row r="805" spans="5:5" ht="15.75" customHeight="1" x14ac:dyDescent="0.2">
      <c r="E805" s="2"/>
    </row>
    <row r="806" spans="5:5" ht="15.75" customHeight="1" x14ac:dyDescent="0.2">
      <c r="E806" s="2"/>
    </row>
    <row r="807" spans="5:5" ht="15.75" customHeight="1" x14ac:dyDescent="0.2">
      <c r="E807" s="2"/>
    </row>
    <row r="808" spans="5:5" ht="15.75" customHeight="1" x14ac:dyDescent="0.2">
      <c r="E808" s="2"/>
    </row>
    <row r="809" spans="5:5" ht="15.75" customHeight="1" x14ac:dyDescent="0.2">
      <c r="E809" s="2"/>
    </row>
    <row r="810" spans="5:5" ht="15.75" customHeight="1" x14ac:dyDescent="0.2">
      <c r="E810" s="2"/>
    </row>
    <row r="811" spans="5:5" ht="15.75" customHeight="1" x14ac:dyDescent="0.2">
      <c r="E811" s="2"/>
    </row>
    <row r="812" spans="5:5" ht="15.75" customHeight="1" x14ac:dyDescent="0.2">
      <c r="E812" s="2"/>
    </row>
    <row r="813" spans="5:5" ht="15.75" customHeight="1" x14ac:dyDescent="0.2">
      <c r="E813" s="2"/>
    </row>
    <row r="814" spans="5:5" ht="15.75" customHeight="1" x14ac:dyDescent="0.2">
      <c r="E814" s="2"/>
    </row>
    <row r="815" spans="5:5" ht="15.75" customHeight="1" x14ac:dyDescent="0.2">
      <c r="E815" s="2"/>
    </row>
    <row r="816" spans="5:5" ht="15.75" customHeight="1" x14ac:dyDescent="0.2">
      <c r="E816" s="2"/>
    </row>
    <row r="817" spans="5:5" ht="15.75" customHeight="1" x14ac:dyDescent="0.2">
      <c r="E817" s="2"/>
    </row>
    <row r="818" spans="5:5" ht="15.75" customHeight="1" x14ac:dyDescent="0.2">
      <c r="E818" s="2"/>
    </row>
    <row r="819" spans="5:5" ht="15.75" customHeight="1" x14ac:dyDescent="0.2">
      <c r="E819" s="2"/>
    </row>
    <row r="820" spans="5:5" ht="15.75" customHeight="1" x14ac:dyDescent="0.2">
      <c r="E820" s="2"/>
    </row>
    <row r="821" spans="5:5" ht="15.75" customHeight="1" x14ac:dyDescent="0.2">
      <c r="E821" s="2"/>
    </row>
    <row r="822" spans="5:5" ht="15.75" customHeight="1" x14ac:dyDescent="0.2">
      <c r="E822" s="2"/>
    </row>
    <row r="823" spans="5:5" ht="15.75" customHeight="1" x14ac:dyDescent="0.2">
      <c r="E823" s="2"/>
    </row>
    <row r="824" spans="5:5" ht="15.75" customHeight="1" x14ac:dyDescent="0.2">
      <c r="E824" s="2"/>
    </row>
    <row r="825" spans="5:5" ht="15.75" customHeight="1" x14ac:dyDescent="0.2">
      <c r="E825" s="2"/>
    </row>
    <row r="826" spans="5:5" ht="15.75" customHeight="1" x14ac:dyDescent="0.2">
      <c r="E826" s="2"/>
    </row>
    <row r="827" spans="5:5" ht="15.75" customHeight="1" x14ac:dyDescent="0.2">
      <c r="E827" s="2"/>
    </row>
    <row r="828" spans="5:5" ht="15.75" customHeight="1" x14ac:dyDescent="0.2">
      <c r="E828" s="2"/>
    </row>
    <row r="829" spans="5:5" ht="15.75" customHeight="1" x14ac:dyDescent="0.2">
      <c r="E829" s="2"/>
    </row>
    <row r="830" spans="5:5" ht="15.75" customHeight="1" x14ac:dyDescent="0.2">
      <c r="E830" s="2"/>
    </row>
    <row r="831" spans="5:5" ht="15.75" customHeight="1" x14ac:dyDescent="0.2">
      <c r="E831" s="2"/>
    </row>
    <row r="832" spans="5:5" ht="15.75" customHeight="1" x14ac:dyDescent="0.2">
      <c r="E832" s="2"/>
    </row>
    <row r="833" spans="5:5" ht="15.75" customHeight="1" x14ac:dyDescent="0.2">
      <c r="E833" s="2"/>
    </row>
    <row r="834" spans="5:5" ht="15.75" customHeight="1" x14ac:dyDescent="0.2">
      <c r="E834" s="2"/>
    </row>
    <row r="835" spans="5:5" ht="15.75" customHeight="1" x14ac:dyDescent="0.2">
      <c r="E835" s="2"/>
    </row>
    <row r="836" spans="5:5" ht="15.75" customHeight="1" x14ac:dyDescent="0.2">
      <c r="E836" s="2"/>
    </row>
    <row r="837" spans="5:5" ht="15.75" customHeight="1" x14ac:dyDescent="0.2">
      <c r="E837" s="2"/>
    </row>
    <row r="838" spans="5:5" ht="15.75" customHeight="1" x14ac:dyDescent="0.2">
      <c r="E838" s="2"/>
    </row>
    <row r="839" spans="5:5" ht="15.75" customHeight="1" x14ac:dyDescent="0.2">
      <c r="E839" s="2"/>
    </row>
    <row r="840" spans="5:5" ht="15.75" customHeight="1" x14ac:dyDescent="0.2">
      <c r="E840" s="2"/>
    </row>
    <row r="841" spans="5:5" ht="15.75" customHeight="1" x14ac:dyDescent="0.2">
      <c r="E841" s="2"/>
    </row>
    <row r="842" spans="5:5" ht="15.75" customHeight="1" x14ac:dyDescent="0.2">
      <c r="E842" s="2"/>
    </row>
    <row r="843" spans="5:5" ht="15.75" customHeight="1" x14ac:dyDescent="0.2">
      <c r="E843" s="2"/>
    </row>
    <row r="844" spans="5:5" ht="15.75" customHeight="1" x14ac:dyDescent="0.2">
      <c r="E844" s="2"/>
    </row>
    <row r="845" spans="5:5" ht="15.75" customHeight="1" x14ac:dyDescent="0.2">
      <c r="E845" s="2"/>
    </row>
    <row r="846" spans="5:5" ht="15.75" customHeight="1" x14ac:dyDescent="0.2">
      <c r="E846" s="2"/>
    </row>
    <row r="847" spans="5:5" ht="15.75" customHeight="1" x14ac:dyDescent="0.2">
      <c r="E847" s="2"/>
    </row>
    <row r="848" spans="5:5" ht="15.75" customHeight="1" x14ac:dyDescent="0.2">
      <c r="E848" s="2"/>
    </row>
    <row r="849" spans="5:5" ht="15.75" customHeight="1" x14ac:dyDescent="0.2">
      <c r="E849" s="2"/>
    </row>
    <row r="850" spans="5:5" ht="15.75" customHeight="1" x14ac:dyDescent="0.2">
      <c r="E850" s="2"/>
    </row>
    <row r="851" spans="5:5" ht="15.75" customHeight="1" x14ac:dyDescent="0.2">
      <c r="E851" s="2"/>
    </row>
    <row r="852" spans="5:5" ht="15.75" customHeight="1" x14ac:dyDescent="0.2">
      <c r="E852" s="2"/>
    </row>
    <row r="853" spans="5:5" ht="15.75" customHeight="1" x14ac:dyDescent="0.2">
      <c r="E853" s="2"/>
    </row>
    <row r="854" spans="5:5" ht="15.75" customHeight="1" x14ac:dyDescent="0.2">
      <c r="E854" s="2"/>
    </row>
    <row r="855" spans="5:5" ht="15.75" customHeight="1" x14ac:dyDescent="0.2">
      <c r="E855" s="2"/>
    </row>
    <row r="856" spans="5:5" ht="15.75" customHeight="1" x14ac:dyDescent="0.2">
      <c r="E856" s="2"/>
    </row>
    <row r="857" spans="5:5" ht="15.75" customHeight="1" x14ac:dyDescent="0.2">
      <c r="E857" s="2"/>
    </row>
    <row r="858" spans="5:5" ht="15.75" customHeight="1" x14ac:dyDescent="0.2">
      <c r="E858" s="2"/>
    </row>
    <row r="859" spans="5:5" ht="15.75" customHeight="1" x14ac:dyDescent="0.2">
      <c r="E859" s="2"/>
    </row>
    <row r="860" spans="5:5" ht="15.75" customHeight="1" x14ac:dyDescent="0.2">
      <c r="E860" s="2"/>
    </row>
    <row r="861" spans="5:5" ht="15.75" customHeight="1" x14ac:dyDescent="0.2">
      <c r="E861" s="2"/>
    </row>
    <row r="862" spans="5:5" ht="15.75" customHeight="1" x14ac:dyDescent="0.2">
      <c r="E862" s="2"/>
    </row>
    <row r="863" spans="5:5" ht="15.75" customHeight="1" x14ac:dyDescent="0.2">
      <c r="E863" s="2"/>
    </row>
    <row r="864" spans="5:5" ht="15.75" customHeight="1" x14ac:dyDescent="0.2">
      <c r="E864" s="2"/>
    </row>
    <row r="865" spans="5:5" ht="15.75" customHeight="1" x14ac:dyDescent="0.2">
      <c r="E865" s="2"/>
    </row>
    <row r="866" spans="5:5" ht="15.75" customHeight="1" x14ac:dyDescent="0.2">
      <c r="E866" s="2"/>
    </row>
    <row r="867" spans="5:5" ht="15.75" customHeight="1" x14ac:dyDescent="0.2">
      <c r="E867" s="2"/>
    </row>
    <row r="868" spans="5:5" ht="15.75" customHeight="1" x14ac:dyDescent="0.2">
      <c r="E868" s="2"/>
    </row>
    <row r="869" spans="5:5" ht="15.75" customHeight="1" x14ac:dyDescent="0.2">
      <c r="E869" s="2"/>
    </row>
    <row r="870" spans="5:5" ht="15.75" customHeight="1" x14ac:dyDescent="0.2">
      <c r="E870" s="2"/>
    </row>
    <row r="871" spans="5:5" ht="15.75" customHeight="1" x14ac:dyDescent="0.2">
      <c r="E871" s="2"/>
    </row>
    <row r="872" spans="5:5" ht="15.75" customHeight="1" x14ac:dyDescent="0.2">
      <c r="E872" s="2"/>
    </row>
    <row r="873" spans="5:5" ht="15.75" customHeight="1" x14ac:dyDescent="0.2">
      <c r="E873" s="2"/>
    </row>
    <row r="874" spans="5:5" ht="15.75" customHeight="1" x14ac:dyDescent="0.2">
      <c r="E874" s="2"/>
    </row>
    <row r="875" spans="5:5" ht="15.75" customHeight="1" x14ac:dyDescent="0.2">
      <c r="E875" s="2"/>
    </row>
    <row r="876" spans="5:5" ht="15.75" customHeight="1" x14ac:dyDescent="0.2">
      <c r="E876" s="2"/>
    </row>
    <row r="877" spans="5:5" ht="15.75" customHeight="1" x14ac:dyDescent="0.2">
      <c r="E877" s="2"/>
    </row>
    <row r="878" spans="5:5" ht="15.75" customHeight="1" x14ac:dyDescent="0.2">
      <c r="E878" s="2"/>
    </row>
    <row r="879" spans="5:5" ht="15.75" customHeight="1" x14ac:dyDescent="0.2">
      <c r="E879" s="2"/>
    </row>
    <row r="880" spans="5:5" ht="15.75" customHeight="1" x14ac:dyDescent="0.2">
      <c r="E880" s="2"/>
    </row>
    <row r="881" spans="5:5" ht="15.75" customHeight="1" x14ac:dyDescent="0.2">
      <c r="E881" s="2"/>
    </row>
    <row r="882" spans="5:5" ht="15.75" customHeight="1" x14ac:dyDescent="0.2">
      <c r="E882" s="2"/>
    </row>
    <row r="883" spans="5:5" ht="15.75" customHeight="1" x14ac:dyDescent="0.2">
      <c r="E883" s="2"/>
    </row>
    <row r="884" spans="5:5" ht="15.75" customHeight="1" x14ac:dyDescent="0.2">
      <c r="E884" s="2"/>
    </row>
    <row r="885" spans="5:5" ht="15.75" customHeight="1" x14ac:dyDescent="0.2">
      <c r="E885" s="2"/>
    </row>
    <row r="886" spans="5:5" ht="15.75" customHeight="1" x14ac:dyDescent="0.2">
      <c r="E886" s="2"/>
    </row>
    <row r="887" spans="5:5" ht="15.75" customHeight="1" x14ac:dyDescent="0.2">
      <c r="E887" s="2"/>
    </row>
    <row r="888" spans="5:5" ht="15.75" customHeight="1" x14ac:dyDescent="0.2">
      <c r="E888" s="2"/>
    </row>
    <row r="889" spans="5:5" ht="15.75" customHeight="1" x14ac:dyDescent="0.2">
      <c r="E889" s="2"/>
    </row>
    <row r="890" spans="5:5" ht="15.75" customHeight="1" x14ac:dyDescent="0.2">
      <c r="E890" s="2"/>
    </row>
    <row r="891" spans="5:5" ht="15.75" customHeight="1" x14ac:dyDescent="0.2">
      <c r="E891" s="2"/>
    </row>
    <row r="892" spans="5:5" ht="15.75" customHeight="1" x14ac:dyDescent="0.2">
      <c r="E892" s="2"/>
    </row>
    <row r="893" spans="5:5" ht="15.75" customHeight="1" x14ac:dyDescent="0.2">
      <c r="E893" s="2"/>
    </row>
    <row r="894" spans="5:5" ht="15.75" customHeight="1" x14ac:dyDescent="0.2">
      <c r="E894" s="2"/>
    </row>
    <row r="895" spans="5:5" ht="15.75" customHeight="1" x14ac:dyDescent="0.2">
      <c r="E895" s="2"/>
    </row>
    <row r="896" spans="5:5" ht="15.75" customHeight="1" x14ac:dyDescent="0.2">
      <c r="E896" s="2"/>
    </row>
    <row r="897" spans="5:5" ht="15.75" customHeight="1" x14ac:dyDescent="0.2">
      <c r="E897" s="2"/>
    </row>
    <row r="898" spans="5:5" ht="15.75" customHeight="1" x14ac:dyDescent="0.2">
      <c r="E898" s="2"/>
    </row>
    <row r="899" spans="5:5" ht="15.75" customHeight="1" x14ac:dyDescent="0.2">
      <c r="E899" s="2"/>
    </row>
    <row r="900" spans="5:5" ht="15.75" customHeight="1" x14ac:dyDescent="0.2">
      <c r="E900" s="2"/>
    </row>
    <row r="901" spans="5:5" ht="15.75" customHeight="1" x14ac:dyDescent="0.2">
      <c r="E901" s="2"/>
    </row>
    <row r="902" spans="5:5" ht="15.75" customHeight="1" x14ac:dyDescent="0.2">
      <c r="E902" s="2"/>
    </row>
    <row r="903" spans="5:5" ht="15.75" customHeight="1" x14ac:dyDescent="0.2">
      <c r="E903" s="2"/>
    </row>
    <row r="904" spans="5:5" ht="15.75" customHeight="1" x14ac:dyDescent="0.2">
      <c r="E904" s="2"/>
    </row>
    <row r="905" spans="5:5" ht="15.75" customHeight="1" x14ac:dyDescent="0.2">
      <c r="E905" s="2"/>
    </row>
    <row r="906" spans="5:5" ht="15.75" customHeight="1" x14ac:dyDescent="0.2">
      <c r="E906" s="2"/>
    </row>
    <row r="907" spans="5:5" ht="15.75" customHeight="1" x14ac:dyDescent="0.2">
      <c r="E907" s="2"/>
    </row>
    <row r="908" spans="5:5" ht="15.75" customHeight="1" x14ac:dyDescent="0.2">
      <c r="E908" s="2"/>
    </row>
    <row r="909" spans="5:5" ht="15.75" customHeight="1" x14ac:dyDescent="0.2">
      <c r="E909" s="2"/>
    </row>
    <row r="910" spans="5:5" ht="15.75" customHeight="1" x14ac:dyDescent="0.2">
      <c r="E910" s="2"/>
    </row>
    <row r="911" spans="5:5" ht="15.75" customHeight="1" x14ac:dyDescent="0.2">
      <c r="E911" s="2"/>
    </row>
    <row r="912" spans="5:5" ht="15.75" customHeight="1" x14ac:dyDescent="0.2">
      <c r="E912" s="2"/>
    </row>
    <row r="913" spans="5:5" ht="15.75" customHeight="1" x14ac:dyDescent="0.2">
      <c r="E913" s="2"/>
    </row>
    <row r="914" spans="5:5" ht="15.75" customHeight="1" x14ac:dyDescent="0.2">
      <c r="E914" s="2"/>
    </row>
    <row r="915" spans="5:5" ht="15.75" customHeight="1" x14ac:dyDescent="0.2">
      <c r="E915" s="2"/>
    </row>
    <row r="916" spans="5:5" ht="15.75" customHeight="1" x14ac:dyDescent="0.2">
      <c r="E916" s="2"/>
    </row>
    <row r="917" spans="5:5" ht="15.75" customHeight="1" x14ac:dyDescent="0.2">
      <c r="E917" s="2"/>
    </row>
    <row r="918" spans="5:5" ht="15.75" customHeight="1" x14ac:dyDescent="0.2">
      <c r="E918" s="2"/>
    </row>
    <row r="919" spans="5:5" ht="15.75" customHeight="1" x14ac:dyDescent="0.2">
      <c r="E919" s="2"/>
    </row>
    <row r="920" spans="5:5" ht="15.75" customHeight="1" x14ac:dyDescent="0.2">
      <c r="E920" s="2"/>
    </row>
    <row r="921" spans="5:5" ht="15.75" customHeight="1" x14ac:dyDescent="0.2">
      <c r="E921" s="2"/>
    </row>
    <row r="922" spans="5:5" ht="15.75" customHeight="1" x14ac:dyDescent="0.2">
      <c r="E922" s="2"/>
    </row>
    <row r="923" spans="5:5" ht="15.75" customHeight="1" x14ac:dyDescent="0.2">
      <c r="E923" s="2"/>
    </row>
    <row r="924" spans="5:5" ht="15.75" customHeight="1" x14ac:dyDescent="0.2">
      <c r="E924" s="2"/>
    </row>
    <row r="925" spans="5:5" ht="15.75" customHeight="1" x14ac:dyDescent="0.2">
      <c r="E925" s="2"/>
    </row>
    <row r="926" spans="5:5" ht="15.75" customHeight="1" x14ac:dyDescent="0.2">
      <c r="E926" s="2"/>
    </row>
    <row r="927" spans="5:5" ht="15.75" customHeight="1" x14ac:dyDescent="0.2">
      <c r="E927" s="2"/>
    </row>
    <row r="928" spans="5:5" ht="15.75" customHeight="1" x14ac:dyDescent="0.2">
      <c r="E928" s="2"/>
    </row>
    <row r="929" spans="5:5" ht="15.75" customHeight="1" x14ac:dyDescent="0.2">
      <c r="E929" s="2"/>
    </row>
    <row r="930" spans="5:5" ht="15.75" customHeight="1" x14ac:dyDescent="0.2">
      <c r="E930" s="2"/>
    </row>
    <row r="931" spans="5:5" ht="15.75" customHeight="1" x14ac:dyDescent="0.2">
      <c r="E931" s="2"/>
    </row>
    <row r="932" spans="5:5" ht="15.75" customHeight="1" x14ac:dyDescent="0.2">
      <c r="E932" s="2"/>
    </row>
    <row r="933" spans="5:5" ht="15.75" customHeight="1" x14ac:dyDescent="0.2">
      <c r="E933" s="2"/>
    </row>
    <row r="934" spans="5:5" ht="15.75" customHeight="1" x14ac:dyDescent="0.2">
      <c r="E934" s="2"/>
    </row>
    <row r="935" spans="5:5" ht="15.75" customHeight="1" x14ac:dyDescent="0.2">
      <c r="E935" s="2"/>
    </row>
    <row r="936" spans="5:5" ht="15.75" customHeight="1" x14ac:dyDescent="0.2">
      <c r="E936" s="2"/>
    </row>
    <row r="937" spans="5:5" ht="15.75" customHeight="1" x14ac:dyDescent="0.2">
      <c r="E937" s="2"/>
    </row>
    <row r="938" spans="5:5" ht="15.75" customHeight="1" x14ac:dyDescent="0.2">
      <c r="E938" s="2"/>
    </row>
    <row r="939" spans="5:5" ht="15.75" customHeight="1" x14ac:dyDescent="0.2">
      <c r="E939" s="2"/>
    </row>
    <row r="940" spans="5:5" ht="15.75" customHeight="1" x14ac:dyDescent="0.2">
      <c r="E940" s="2"/>
    </row>
    <row r="941" spans="5:5" ht="15.75" customHeight="1" x14ac:dyDescent="0.2">
      <c r="E941" s="2"/>
    </row>
    <row r="942" spans="5:5" ht="15.75" customHeight="1" x14ac:dyDescent="0.2">
      <c r="E942" s="2"/>
    </row>
    <row r="943" spans="5:5" ht="15.75" customHeight="1" x14ac:dyDescent="0.2">
      <c r="E943" s="2"/>
    </row>
    <row r="944" spans="5:5" ht="15.75" customHeight="1" x14ac:dyDescent="0.2">
      <c r="E944" s="2"/>
    </row>
    <row r="945" spans="5:5" ht="15.75" customHeight="1" x14ac:dyDescent="0.2">
      <c r="E945" s="2"/>
    </row>
    <row r="946" spans="5:5" ht="15.75" customHeight="1" x14ac:dyDescent="0.2">
      <c r="E946" s="2"/>
    </row>
    <row r="947" spans="5:5" ht="15.75" customHeight="1" x14ac:dyDescent="0.2">
      <c r="E947" s="2"/>
    </row>
    <row r="948" spans="5:5" ht="15.75" customHeight="1" x14ac:dyDescent="0.2">
      <c r="E948" s="2"/>
    </row>
    <row r="949" spans="5:5" ht="15.75" customHeight="1" x14ac:dyDescent="0.2">
      <c r="E949" s="2"/>
    </row>
    <row r="950" spans="5:5" ht="15.75" customHeight="1" x14ac:dyDescent="0.2">
      <c r="E950" s="2"/>
    </row>
    <row r="951" spans="5:5" ht="15.75" customHeight="1" x14ac:dyDescent="0.2">
      <c r="E951" s="2"/>
    </row>
    <row r="952" spans="5:5" ht="15.75" customHeight="1" x14ac:dyDescent="0.2">
      <c r="E952" s="2"/>
    </row>
    <row r="953" spans="5:5" ht="15.75" customHeight="1" x14ac:dyDescent="0.2">
      <c r="E953" s="2"/>
    </row>
    <row r="954" spans="5:5" ht="15.75" customHeight="1" x14ac:dyDescent="0.2">
      <c r="E954" s="2"/>
    </row>
    <row r="955" spans="5:5" ht="15.75" customHeight="1" x14ac:dyDescent="0.2">
      <c r="E955" s="2"/>
    </row>
    <row r="956" spans="5:5" ht="15.75" customHeight="1" x14ac:dyDescent="0.2">
      <c r="E956" s="2"/>
    </row>
    <row r="957" spans="5:5" ht="15.75" customHeight="1" x14ac:dyDescent="0.2">
      <c r="E957" s="2"/>
    </row>
    <row r="958" spans="5:5" ht="15.75" customHeight="1" x14ac:dyDescent="0.2">
      <c r="E958" s="2"/>
    </row>
    <row r="959" spans="5:5" ht="15.75" customHeight="1" x14ac:dyDescent="0.2">
      <c r="E959" s="2"/>
    </row>
    <row r="960" spans="5:5" ht="15.75" customHeight="1" x14ac:dyDescent="0.2">
      <c r="E960" s="2"/>
    </row>
    <row r="961" spans="5:5" ht="15.75" customHeight="1" x14ac:dyDescent="0.2">
      <c r="E961" s="2"/>
    </row>
    <row r="962" spans="5:5" ht="15.75" customHeight="1" x14ac:dyDescent="0.2">
      <c r="E962" s="2"/>
    </row>
    <row r="963" spans="5:5" ht="15.75" customHeight="1" x14ac:dyDescent="0.2">
      <c r="E963" s="2"/>
    </row>
    <row r="964" spans="5:5" ht="15.75" customHeight="1" x14ac:dyDescent="0.2">
      <c r="E964" s="2"/>
    </row>
    <row r="965" spans="5:5" ht="15.75" customHeight="1" x14ac:dyDescent="0.2">
      <c r="E965" s="2"/>
    </row>
    <row r="966" spans="5:5" ht="15.75" customHeight="1" x14ac:dyDescent="0.2">
      <c r="E966" s="2"/>
    </row>
    <row r="967" spans="5:5" ht="15.75" customHeight="1" x14ac:dyDescent="0.2">
      <c r="E967" s="2"/>
    </row>
    <row r="968" spans="5:5" ht="15.75" customHeight="1" x14ac:dyDescent="0.2">
      <c r="E968" s="2"/>
    </row>
    <row r="969" spans="5:5" ht="15.75" customHeight="1" x14ac:dyDescent="0.2">
      <c r="E969" s="2"/>
    </row>
    <row r="970" spans="5:5" ht="15.75" customHeight="1" x14ac:dyDescent="0.2">
      <c r="E970" s="2"/>
    </row>
    <row r="971" spans="5:5" ht="15.75" customHeight="1" x14ac:dyDescent="0.2">
      <c r="E971" s="2"/>
    </row>
    <row r="972" spans="5:5" ht="15.75" customHeight="1" x14ac:dyDescent="0.2">
      <c r="E972" s="2"/>
    </row>
    <row r="973" spans="5:5" ht="15.75" customHeight="1" x14ac:dyDescent="0.2">
      <c r="E973" s="2"/>
    </row>
    <row r="974" spans="5:5" ht="15.75" customHeight="1" x14ac:dyDescent="0.2">
      <c r="E974" s="2"/>
    </row>
    <row r="975" spans="5:5" ht="15.75" customHeight="1" x14ac:dyDescent="0.2">
      <c r="E975" s="2"/>
    </row>
    <row r="976" spans="5:5" ht="15.75" customHeight="1" x14ac:dyDescent="0.2">
      <c r="E976" s="2"/>
    </row>
    <row r="977" spans="5:5" ht="15.75" customHeight="1" x14ac:dyDescent="0.2">
      <c r="E977" s="2"/>
    </row>
    <row r="978" spans="5:5" ht="15.75" customHeight="1" x14ac:dyDescent="0.2">
      <c r="E978" s="2"/>
    </row>
    <row r="979" spans="5:5" ht="15.75" customHeight="1" x14ac:dyDescent="0.2">
      <c r="E979" s="2"/>
    </row>
    <row r="980" spans="5:5" ht="15.75" customHeight="1" x14ac:dyDescent="0.2">
      <c r="E980" s="2"/>
    </row>
    <row r="981" spans="5:5" ht="15.75" customHeight="1" x14ac:dyDescent="0.2">
      <c r="E981" s="2"/>
    </row>
    <row r="982" spans="5:5" ht="15.75" customHeight="1" x14ac:dyDescent="0.2">
      <c r="E982" s="2"/>
    </row>
    <row r="983" spans="5:5" ht="15.75" customHeight="1" x14ac:dyDescent="0.2">
      <c r="E983" s="2"/>
    </row>
    <row r="984" spans="5:5" ht="15.75" customHeight="1" x14ac:dyDescent="0.2">
      <c r="E984" s="2"/>
    </row>
    <row r="985" spans="5:5" ht="15.75" customHeight="1" x14ac:dyDescent="0.2">
      <c r="E985" s="2"/>
    </row>
    <row r="986" spans="5:5" ht="15.75" customHeight="1" x14ac:dyDescent="0.2">
      <c r="E986" s="2"/>
    </row>
    <row r="987" spans="5:5" ht="15.75" customHeight="1" x14ac:dyDescent="0.2">
      <c r="E987" s="2"/>
    </row>
    <row r="988" spans="5:5" ht="15.75" customHeight="1" x14ac:dyDescent="0.2">
      <c r="E988" s="2"/>
    </row>
    <row r="989" spans="5:5" ht="15.75" customHeight="1" x14ac:dyDescent="0.2">
      <c r="E989" s="2"/>
    </row>
    <row r="990" spans="5:5" ht="15.75" customHeight="1" x14ac:dyDescent="0.2">
      <c r="E990" s="2"/>
    </row>
    <row r="991" spans="5:5" ht="15.75" customHeight="1" x14ac:dyDescent="0.2">
      <c r="E991" s="2"/>
    </row>
    <row r="992" spans="5:5" ht="15.75" customHeight="1" x14ac:dyDescent="0.2">
      <c r="E992" s="2"/>
    </row>
    <row r="993" spans="5:5" ht="15.75" customHeight="1" x14ac:dyDescent="0.2">
      <c r="E993" s="2"/>
    </row>
    <row r="994" spans="5:5" ht="15.75" customHeight="1" x14ac:dyDescent="0.2">
      <c r="E994" s="2"/>
    </row>
    <row r="995" spans="5:5" ht="15.75" customHeight="1" x14ac:dyDescent="0.2">
      <c r="E995" s="2"/>
    </row>
    <row r="996" spans="5:5" ht="15.75" customHeight="1" x14ac:dyDescent="0.2">
      <c r="E996" s="2"/>
    </row>
    <row r="997" spans="5:5" ht="15.75" customHeight="1" x14ac:dyDescent="0.2">
      <c r="E997" s="2"/>
    </row>
    <row r="998" spans="5:5" ht="15.75" customHeight="1" x14ac:dyDescent="0.2">
      <c r="E998" s="2"/>
    </row>
    <row r="999" spans="5:5" ht="15.75" customHeight="1" x14ac:dyDescent="0.2">
      <c r="E999" s="2"/>
    </row>
    <row r="1000" spans="5:5" ht="15.75" customHeight="1" x14ac:dyDescent="0.2">
      <c r="E1000" s="2"/>
    </row>
  </sheetData>
  <autoFilter ref="A2:J354" xr:uid="{00000000-0009-0000-0000-000001000000}">
    <sortState xmlns:xlrd2="http://schemas.microsoft.com/office/spreadsheetml/2017/richdata2" ref="A3:J354">
      <sortCondition descending="1" ref="I2:I354"/>
    </sortState>
  </autoFilter>
  <pageMargins left="0.7" right="0.7" top="0.75" bottom="0.75" header="0" footer="0"/>
  <pageSetup orientation="landscape"/>
  <ignoredErrors>
    <ignoredError sqref="B352:C352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Fossil Raw Data</vt:lpstr>
      <vt:lpstr>Melanosome shape data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Arindam Roy</dc:creator>
  <cp:lastModifiedBy>Arindam Roy</cp:lastModifiedBy>
  <dcterms:created xsi:type="dcterms:W3CDTF">2019-12-24T14:34:48Z</dcterms:created>
  <dcterms:modified xsi:type="dcterms:W3CDTF">2021-06-29T09:00:17Z</dcterms:modified>
</cp:coreProperties>
</file>