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firstSheet="1" activeTab="6"/>
  </bookViews>
  <sheets>
    <sheet name="batch-SCFAs" sheetId="1" r:id="rId1"/>
    <sheet name="pH" sheetId="10" r:id="rId2"/>
    <sheet name="fed-batch SCFAs" sheetId="2" r:id="rId3"/>
    <sheet name="community" sheetId="3" r:id="rId4"/>
    <sheet name="relative" sheetId="13" r:id="rId5"/>
    <sheet name="color" sheetId="5" r:id="rId6"/>
    <sheet name="dehydration" sheetId="14" r:id="rId7"/>
    <sheet name="batch COD days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90" i="1" l="1"/>
  <c r="R141" i="1" l="1"/>
  <c r="R132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R156" i="1"/>
  <c r="R155" i="1"/>
  <c r="R154" i="1"/>
  <c r="R153" i="1"/>
  <c r="R152" i="1"/>
  <c r="R151" i="1"/>
  <c r="R150" i="1"/>
  <c r="R149" i="1"/>
  <c r="R148" i="1"/>
  <c r="R147" i="1"/>
  <c r="R146" i="1"/>
  <c r="R145" i="1"/>
  <c r="R144" i="1"/>
  <c r="R143" i="1"/>
  <c r="R142" i="1"/>
  <c r="R140" i="1"/>
  <c r="R139" i="1"/>
  <c r="R138" i="1"/>
  <c r="R137" i="1"/>
  <c r="R136" i="1"/>
  <c r="R135" i="1"/>
  <c r="R134" i="1"/>
  <c r="R133" i="1"/>
  <c r="L133" i="1"/>
  <c r="M133" i="1"/>
  <c r="N133" i="1"/>
  <c r="O133" i="1"/>
  <c r="P133" i="1"/>
  <c r="L134" i="1"/>
  <c r="M134" i="1"/>
  <c r="N134" i="1"/>
  <c r="O134" i="1"/>
  <c r="P134" i="1"/>
  <c r="L135" i="1"/>
  <c r="M135" i="1"/>
  <c r="N135" i="1"/>
  <c r="O135" i="1"/>
  <c r="P135" i="1"/>
  <c r="L136" i="1"/>
  <c r="M136" i="1"/>
  <c r="N136" i="1"/>
  <c r="O136" i="1"/>
  <c r="P136" i="1"/>
  <c r="L137" i="1"/>
  <c r="M137" i="1"/>
  <c r="N137" i="1"/>
  <c r="O137" i="1"/>
  <c r="P137" i="1"/>
  <c r="L138" i="1"/>
  <c r="M138" i="1"/>
  <c r="N138" i="1"/>
  <c r="O138" i="1"/>
  <c r="P138" i="1"/>
  <c r="L139" i="1"/>
  <c r="M139" i="1"/>
  <c r="N139" i="1"/>
  <c r="O139" i="1"/>
  <c r="P139" i="1"/>
  <c r="L140" i="1"/>
  <c r="M140" i="1"/>
  <c r="N140" i="1"/>
  <c r="O140" i="1"/>
  <c r="P140" i="1"/>
  <c r="L141" i="1"/>
  <c r="M141" i="1"/>
  <c r="N141" i="1"/>
  <c r="O141" i="1"/>
  <c r="P141" i="1"/>
  <c r="L142" i="1"/>
  <c r="M142" i="1"/>
  <c r="N142" i="1"/>
  <c r="O142" i="1"/>
  <c r="P142" i="1"/>
  <c r="L143" i="1"/>
  <c r="M143" i="1"/>
  <c r="N143" i="1"/>
  <c r="O143" i="1"/>
  <c r="P143" i="1"/>
  <c r="L144" i="1"/>
  <c r="M144" i="1"/>
  <c r="N144" i="1"/>
  <c r="O144" i="1"/>
  <c r="P144" i="1"/>
  <c r="L145" i="1"/>
  <c r="M145" i="1"/>
  <c r="N145" i="1"/>
  <c r="O145" i="1"/>
  <c r="P145" i="1"/>
  <c r="L146" i="1"/>
  <c r="M146" i="1"/>
  <c r="N146" i="1"/>
  <c r="O146" i="1"/>
  <c r="P146" i="1"/>
  <c r="L147" i="1"/>
  <c r="M147" i="1"/>
  <c r="N147" i="1"/>
  <c r="O147" i="1"/>
  <c r="P147" i="1"/>
  <c r="L148" i="1"/>
  <c r="M148" i="1"/>
  <c r="N148" i="1"/>
  <c r="O148" i="1"/>
  <c r="P148" i="1"/>
  <c r="L149" i="1"/>
  <c r="M149" i="1"/>
  <c r="N149" i="1"/>
  <c r="O149" i="1"/>
  <c r="P149" i="1"/>
  <c r="L150" i="1"/>
  <c r="M150" i="1"/>
  <c r="N150" i="1"/>
  <c r="O150" i="1"/>
  <c r="P150" i="1"/>
  <c r="L151" i="1"/>
  <c r="M151" i="1"/>
  <c r="N151" i="1"/>
  <c r="O151" i="1"/>
  <c r="P151" i="1"/>
  <c r="L152" i="1"/>
  <c r="M152" i="1"/>
  <c r="N152" i="1"/>
  <c r="O152" i="1"/>
  <c r="P152" i="1"/>
  <c r="L153" i="1"/>
  <c r="M153" i="1"/>
  <c r="N153" i="1"/>
  <c r="O153" i="1"/>
  <c r="P153" i="1"/>
  <c r="L154" i="1"/>
  <c r="M154" i="1"/>
  <c r="N154" i="1"/>
  <c r="O154" i="1"/>
  <c r="P154" i="1"/>
  <c r="L155" i="1"/>
  <c r="M155" i="1"/>
  <c r="N155" i="1"/>
  <c r="O155" i="1"/>
  <c r="P155" i="1"/>
  <c r="L156" i="1"/>
  <c r="M156" i="1"/>
  <c r="N156" i="1"/>
  <c r="O156" i="1"/>
  <c r="P156" i="1"/>
  <c r="L157" i="1"/>
  <c r="M157" i="1"/>
  <c r="N157" i="1"/>
  <c r="O157" i="1"/>
  <c r="P157" i="1"/>
  <c r="L158" i="1"/>
  <c r="M158" i="1"/>
  <c r="N158" i="1"/>
  <c r="O158" i="1"/>
  <c r="P158" i="1"/>
  <c r="L159" i="1"/>
  <c r="M159" i="1"/>
  <c r="N159" i="1"/>
  <c r="O159" i="1"/>
  <c r="P159" i="1"/>
  <c r="L160" i="1"/>
  <c r="M160" i="1"/>
  <c r="N160" i="1"/>
  <c r="O160" i="1"/>
  <c r="P160" i="1"/>
  <c r="L161" i="1"/>
  <c r="M161" i="1"/>
  <c r="N161" i="1"/>
  <c r="O161" i="1"/>
  <c r="P161" i="1"/>
  <c r="L162" i="1"/>
  <c r="M162" i="1"/>
  <c r="N162" i="1"/>
  <c r="O162" i="1"/>
  <c r="P162" i="1"/>
  <c r="L163" i="1"/>
  <c r="M163" i="1"/>
  <c r="N163" i="1"/>
  <c r="O163" i="1"/>
  <c r="P163" i="1"/>
  <c r="L164" i="1"/>
  <c r="M164" i="1"/>
  <c r="N164" i="1"/>
  <c r="O164" i="1"/>
  <c r="P164" i="1"/>
  <c r="L165" i="1"/>
  <c r="M165" i="1"/>
  <c r="N165" i="1"/>
  <c r="O165" i="1"/>
  <c r="P165" i="1"/>
  <c r="L166" i="1"/>
  <c r="M166" i="1"/>
  <c r="N166" i="1"/>
  <c r="O166" i="1"/>
  <c r="P166" i="1"/>
  <c r="L167" i="1"/>
  <c r="M167" i="1"/>
  <c r="N167" i="1"/>
  <c r="O167" i="1"/>
  <c r="P167" i="1"/>
  <c r="L168" i="1"/>
  <c r="M168" i="1"/>
  <c r="N168" i="1"/>
  <c r="O168" i="1"/>
  <c r="P168" i="1"/>
  <c r="L169" i="1"/>
  <c r="M169" i="1"/>
  <c r="N169" i="1"/>
  <c r="O169" i="1"/>
  <c r="P169" i="1"/>
  <c r="L170" i="1"/>
  <c r="M170" i="1"/>
  <c r="N170" i="1"/>
  <c r="O170" i="1"/>
  <c r="P170" i="1"/>
  <c r="L171" i="1"/>
  <c r="M171" i="1"/>
  <c r="N171" i="1"/>
  <c r="O171" i="1"/>
  <c r="P171" i="1"/>
  <c r="L172" i="1"/>
  <c r="M172" i="1"/>
  <c r="N172" i="1"/>
  <c r="O172" i="1"/>
  <c r="P172" i="1"/>
  <c r="L173" i="1"/>
  <c r="M173" i="1"/>
  <c r="N173" i="1"/>
  <c r="O173" i="1"/>
  <c r="P173" i="1"/>
  <c r="M132" i="1"/>
  <c r="N132" i="1"/>
  <c r="O132" i="1"/>
  <c r="P132" i="1"/>
  <c r="L132" i="1"/>
  <c r="Q91" i="1" l="1"/>
  <c r="R91" i="1" s="1"/>
  <c r="Q90" i="1"/>
  <c r="D17" i="13" l="1"/>
  <c r="E17" i="13"/>
  <c r="F17" i="13"/>
  <c r="C17" i="13"/>
  <c r="AC36" i="8" l="1"/>
  <c r="AC35" i="8"/>
  <c r="AC34" i="8"/>
  <c r="AC33" i="8"/>
  <c r="AC32" i="8"/>
  <c r="AC31" i="8"/>
  <c r="AB36" i="8"/>
  <c r="AB35" i="8"/>
  <c r="AB34" i="8"/>
  <c r="AB33" i="8"/>
  <c r="AB32" i="8"/>
  <c r="AB31" i="8"/>
  <c r="AA36" i="8"/>
  <c r="AA35" i="8"/>
  <c r="AA34" i="8"/>
  <c r="AA33" i="8"/>
  <c r="AA32" i="8"/>
  <c r="AA31" i="8"/>
  <c r="Z36" i="8"/>
  <c r="Z35" i="8"/>
  <c r="Z34" i="8"/>
  <c r="Z33" i="8"/>
  <c r="Z32" i="8"/>
  <c r="Z31" i="8"/>
  <c r="Y31" i="8"/>
  <c r="Y36" i="8"/>
  <c r="Y35" i="8"/>
  <c r="Y34" i="8"/>
  <c r="Y33" i="8"/>
  <c r="Y32" i="8"/>
  <c r="X32" i="8"/>
  <c r="X33" i="8"/>
  <c r="X34" i="8"/>
  <c r="X35" i="8"/>
  <c r="X36" i="8"/>
  <c r="X31" i="8"/>
  <c r="E3" i="1" l="1"/>
  <c r="R5" i="2" l="1"/>
  <c r="Q17" i="2"/>
  <c r="Q11" i="2"/>
  <c r="Q12" i="2"/>
  <c r="Q13" i="2"/>
  <c r="Q14" i="2"/>
  <c r="Q15" i="2"/>
  <c r="Q16" i="2"/>
  <c r="Q10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4" i="2"/>
  <c r="E10" i="1"/>
  <c r="E11" i="1"/>
  <c r="E12" i="1"/>
  <c r="E4" i="1"/>
  <c r="E5" i="1"/>
  <c r="E6" i="1"/>
  <c r="E7" i="1"/>
  <c r="E8" i="1"/>
  <c r="E9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I11" i="1" l="1"/>
  <c r="G12" i="1"/>
  <c r="G11" i="1"/>
  <c r="G10" i="1"/>
  <c r="I12" i="1"/>
  <c r="I10" i="1"/>
  <c r="I6" i="1"/>
  <c r="I5" i="1"/>
  <c r="I4" i="1"/>
  <c r="G6" i="1"/>
  <c r="G5" i="1"/>
  <c r="G4" i="1"/>
  <c r="I7" i="1"/>
  <c r="I23" i="1"/>
  <c r="I15" i="1"/>
  <c r="I18" i="1"/>
  <c r="I22" i="1"/>
  <c r="I14" i="1"/>
  <c r="I19" i="1"/>
  <c r="I38" i="1"/>
  <c r="I34" i="1"/>
  <c r="I26" i="1"/>
  <c r="I37" i="1"/>
  <c r="I33" i="1"/>
  <c r="I29" i="1"/>
  <c r="I25" i="1"/>
  <c r="I21" i="1"/>
  <c r="I17" i="1"/>
  <c r="I13" i="1"/>
  <c r="I9" i="1"/>
  <c r="I35" i="1"/>
  <c r="I31" i="1"/>
  <c r="I27" i="1"/>
  <c r="I3" i="1"/>
  <c r="I30" i="1"/>
  <c r="G19" i="1"/>
  <c r="I36" i="1"/>
  <c r="I32" i="1"/>
  <c r="I28" i="1"/>
  <c r="I24" i="1"/>
  <c r="I20" i="1"/>
  <c r="I16" i="1"/>
  <c r="I8" i="1"/>
  <c r="G25" i="1"/>
  <c r="G23" i="1"/>
  <c r="G15" i="1"/>
  <c r="G7" i="1"/>
  <c r="G17" i="1"/>
  <c r="G9" i="1"/>
  <c r="G21" i="1"/>
  <c r="G13" i="1"/>
  <c r="G37" i="1"/>
  <c r="G29" i="1"/>
  <c r="G35" i="1"/>
  <c r="G31" i="1"/>
  <c r="G27" i="1"/>
  <c r="G38" i="1"/>
  <c r="G34" i="1"/>
  <c r="G30" i="1"/>
  <c r="G26" i="1"/>
  <c r="G22" i="1"/>
  <c r="G18" i="1"/>
  <c r="G14" i="1"/>
  <c r="G33" i="1"/>
  <c r="G36" i="1"/>
  <c r="G32" i="1"/>
  <c r="G28" i="1"/>
  <c r="G24" i="1"/>
  <c r="G20" i="1"/>
  <c r="G16" i="1"/>
  <c r="G8" i="1"/>
  <c r="G3" i="1"/>
</calcChain>
</file>

<file path=xl/sharedStrings.xml><?xml version="1.0" encoding="utf-8"?>
<sst xmlns="http://schemas.openxmlformats.org/spreadsheetml/2006/main" count="542" uniqueCount="146">
  <si>
    <t>Control</t>
  </si>
  <si>
    <t>Alk</t>
  </si>
  <si>
    <t xml:space="preserve">TH </t>
  </si>
  <si>
    <t>TH + Alk</t>
  </si>
  <si>
    <t>--</t>
  </si>
  <si>
    <t>Acetic</t>
  </si>
  <si>
    <t>Propionate</t>
  </si>
  <si>
    <t>Other SCFAs</t>
  </si>
  <si>
    <t>fed bacth</t>
    <phoneticPr fontId="1" type="noConversion"/>
  </si>
  <si>
    <t>batch</t>
    <phoneticPr fontId="1" type="noConversion"/>
  </si>
  <si>
    <t>Blank</t>
    <phoneticPr fontId="1" type="noConversion"/>
  </si>
  <si>
    <t>AK</t>
    <phoneticPr fontId="1" type="noConversion"/>
  </si>
  <si>
    <t>TH+ALK</t>
    <phoneticPr fontId="1" type="noConversion"/>
  </si>
  <si>
    <t>Continous ALK</t>
    <phoneticPr fontId="1" type="noConversion"/>
  </si>
  <si>
    <t>A</t>
    <phoneticPr fontId="1" type="noConversion"/>
  </si>
  <si>
    <t>initial sludge</t>
    <phoneticPr fontId="1" type="noConversion"/>
  </si>
  <si>
    <t>B</t>
    <phoneticPr fontId="1" type="noConversion"/>
  </si>
  <si>
    <t xml:space="preserve">seed sludge </t>
    <phoneticPr fontId="1" type="noConversion"/>
  </si>
  <si>
    <t>C</t>
    <phoneticPr fontId="1" type="noConversion"/>
  </si>
  <si>
    <t>Blank</t>
    <phoneticPr fontId="1" type="noConversion"/>
  </si>
  <si>
    <t>D</t>
    <phoneticPr fontId="1" type="noConversion"/>
  </si>
  <si>
    <t>ALK</t>
    <phoneticPr fontId="1" type="noConversion"/>
  </si>
  <si>
    <t>E</t>
    <phoneticPr fontId="1" type="noConversion"/>
  </si>
  <si>
    <t>continuous ALK</t>
    <phoneticPr fontId="1" type="noConversion"/>
  </si>
  <si>
    <t>F</t>
    <phoneticPr fontId="1" type="noConversion"/>
  </si>
  <si>
    <t>TH + ALK</t>
    <phoneticPr fontId="1" type="noConversion"/>
  </si>
  <si>
    <t>G</t>
    <phoneticPr fontId="1" type="noConversion"/>
  </si>
  <si>
    <t>ALK +TH + ALK</t>
    <phoneticPr fontId="1" type="noConversion"/>
  </si>
  <si>
    <t xml:space="preserve">Category </t>
    <phoneticPr fontId="1" type="noConversion"/>
  </si>
  <si>
    <t>√</t>
    <phoneticPr fontId="1" type="noConversion"/>
  </si>
  <si>
    <t>genus (E) levels</t>
  </si>
  <si>
    <t>class (D) and</t>
  </si>
  <si>
    <t>门</t>
    <phoneticPr fontId="1" type="noConversion"/>
  </si>
  <si>
    <t>93D5EB</t>
    <phoneticPr fontId="1" type="noConversion"/>
  </si>
  <si>
    <t>C58AFF</t>
    <phoneticPr fontId="1" type="noConversion"/>
  </si>
  <si>
    <t>76D69C</t>
    <phoneticPr fontId="1" type="noConversion"/>
  </si>
  <si>
    <t>pH=10</t>
  </si>
  <si>
    <t>ALK</t>
  </si>
  <si>
    <t>TH</t>
  </si>
  <si>
    <t>TH + ALK</t>
  </si>
  <si>
    <t>Continuous Alk</t>
  </si>
  <si>
    <t>CK</t>
  </si>
  <si>
    <t>C-ALK</t>
  </si>
  <si>
    <t>C-TH + ALK</t>
  </si>
  <si>
    <t>soluble COD</t>
    <phoneticPr fontId="1" type="noConversion"/>
  </si>
  <si>
    <t>solid COD</t>
    <phoneticPr fontId="1" type="noConversion"/>
  </si>
  <si>
    <t>TH + Continuous Alk</t>
  </si>
  <si>
    <t>调换CK and ALK</t>
    <phoneticPr fontId="1" type="noConversion"/>
  </si>
  <si>
    <t>batch</t>
    <phoneticPr fontId="1" type="noConversion"/>
  </si>
  <si>
    <t>pH/day</t>
  </si>
  <si>
    <t>control</t>
    <phoneticPr fontId="1" type="noConversion"/>
  </si>
  <si>
    <t>pH=10</t>
    <phoneticPr fontId="1" type="noConversion"/>
  </si>
  <si>
    <t>CAlk</t>
    <phoneticPr fontId="1" type="noConversion"/>
  </si>
  <si>
    <t>TH+pH</t>
  </si>
  <si>
    <t>pH</t>
    <phoneticPr fontId="1" type="noConversion"/>
  </si>
  <si>
    <t>A</t>
    <phoneticPr fontId="1" type="noConversion"/>
  </si>
  <si>
    <t>B</t>
    <phoneticPr fontId="1" type="noConversion"/>
  </si>
  <si>
    <t>D</t>
    <phoneticPr fontId="1" type="noConversion"/>
  </si>
  <si>
    <t>fed-batch</t>
    <phoneticPr fontId="1" type="noConversion"/>
  </si>
  <si>
    <t>use</t>
    <phoneticPr fontId="1" type="noConversion"/>
  </si>
  <si>
    <t>SCFAs</t>
    <phoneticPr fontId="1" type="noConversion"/>
  </si>
  <si>
    <t>Blank</t>
  </si>
  <si>
    <t>Continous ALK</t>
  </si>
  <si>
    <t>pH</t>
    <phoneticPr fontId="1" type="noConversion"/>
  </si>
  <si>
    <t>PS</t>
    <phoneticPr fontId="1" type="noConversion"/>
  </si>
  <si>
    <t>PN</t>
    <phoneticPr fontId="1" type="noConversion"/>
  </si>
  <si>
    <t>1 day</t>
    <phoneticPr fontId="1" type="noConversion"/>
  </si>
  <si>
    <t>SCOD</t>
  </si>
  <si>
    <t>C_Alk</t>
  </si>
  <si>
    <t>PN</t>
    <phoneticPr fontId="1" type="noConversion"/>
  </si>
  <si>
    <t>TH + C_Alk</t>
  </si>
  <si>
    <t>Acetate</t>
  </si>
  <si>
    <t>Iso-butyrate</t>
  </si>
  <si>
    <t>N-butyrate</t>
  </si>
  <si>
    <t>Iso-pentanoate</t>
  </si>
  <si>
    <t>N-pentanoate</t>
  </si>
  <si>
    <t>TH-150</t>
    <phoneticPr fontId="1" type="noConversion"/>
  </si>
  <si>
    <t>pH=10 con</t>
    <phoneticPr fontId="1" type="noConversion"/>
  </si>
  <si>
    <t>TH+pH con</t>
    <phoneticPr fontId="1" type="noConversion"/>
  </si>
  <si>
    <t>pH/day</t>
    <phoneticPr fontId="1" type="noConversion"/>
  </si>
  <si>
    <t>original</t>
    <phoneticPr fontId="1" type="noConversion"/>
  </si>
  <si>
    <t>pH=10</t>
    <phoneticPr fontId="1" type="noConversion"/>
  </si>
  <si>
    <t>TH+pH</t>
    <phoneticPr fontId="1" type="noConversion"/>
  </si>
  <si>
    <t>pH+TH</t>
    <phoneticPr fontId="1" type="noConversion"/>
  </si>
  <si>
    <t xml:space="preserve">pH+TH+pH </t>
    <phoneticPr fontId="1" type="noConversion"/>
  </si>
  <si>
    <t>pH+TH+pH con</t>
    <phoneticPr fontId="1" type="noConversion"/>
  </si>
  <si>
    <t>original</t>
  </si>
  <si>
    <t>TH-150</t>
  </si>
  <si>
    <t>CST-Average</t>
  </si>
  <si>
    <t>TS-Avera</t>
  </si>
  <si>
    <t>CST</t>
  </si>
  <si>
    <t>Raw</t>
  </si>
  <si>
    <t>TH+ALK</t>
  </si>
  <si>
    <t>5d</t>
    <phoneticPr fontId="1" type="noConversion"/>
  </si>
  <si>
    <t>C_Alk</t>
    <phoneticPr fontId="1" type="noConversion"/>
  </si>
  <si>
    <t>TH + Alk</t>
    <phoneticPr fontId="1" type="noConversion"/>
  </si>
  <si>
    <t>Control</t>
    <phoneticPr fontId="1" type="noConversion"/>
  </si>
  <si>
    <t>Betaproteobacteria</t>
  </si>
  <si>
    <t>Gammaproteobacteria</t>
  </si>
  <si>
    <t>Alphaproteobacteria</t>
  </si>
  <si>
    <t>Unclassified Ruminococcaceae</t>
  </si>
  <si>
    <t>Tissierella_Soehngenia</t>
  </si>
  <si>
    <t>Unclassified Clostridiales</t>
  </si>
  <si>
    <t>Proteiniborus</t>
  </si>
  <si>
    <t>Unclassified Rikenellaceae</t>
  </si>
  <si>
    <t>Prevotella</t>
  </si>
  <si>
    <t>Unclassified Porphyromonadaceae</t>
  </si>
  <si>
    <t>Unclassified Bacteroidales</t>
  </si>
  <si>
    <t>Unclassified Bacteroidetes</t>
  </si>
  <si>
    <t>Unspecified_Saprospiraceae</t>
  </si>
  <si>
    <t>Unclassified Rhizobiales</t>
  </si>
  <si>
    <t>Unclassified Rhodospirillales</t>
  </si>
  <si>
    <t>Unclassified Comamonadaceae</t>
  </si>
  <si>
    <t>Unclassified SC_I_84</t>
  </si>
  <si>
    <t>Acinetobacter</t>
  </si>
  <si>
    <t>Bacteroides</t>
  </si>
  <si>
    <t>Unclassified Gemmataceae</t>
  </si>
  <si>
    <t>Unclassified Isosphaeraceae</t>
  </si>
  <si>
    <t>Unclassified Pirellulaceae</t>
  </si>
  <si>
    <t>Unclassified_Anaerolineae</t>
  </si>
  <si>
    <t>Other</t>
  </si>
  <si>
    <t>Initial sludge</t>
  </si>
  <si>
    <t>Seed sludge</t>
  </si>
  <si>
    <t>C_ Alk</t>
  </si>
  <si>
    <t>Unclassified Ruminococcaceae</t>
    <phoneticPr fontId="1" type="noConversion"/>
  </si>
  <si>
    <t>Unclassified Clostridiales</t>
    <phoneticPr fontId="1" type="noConversion"/>
  </si>
  <si>
    <t>Proteiniborus</t>
    <phoneticPr fontId="1" type="noConversion"/>
  </si>
  <si>
    <t>Tissierella_Soehngenia</t>
    <phoneticPr fontId="1" type="noConversion"/>
  </si>
  <si>
    <t>Unclassified Bacteroidetes</t>
    <phoneticPr fontId="1" type="noConversion"/>
  </si>
  <si>
    <t>Unclassified Porphyromonadaceae</t>
    <phoneticPr fontId="1" type="noConversion"/>
  </si>
  <si>
    <t>Prevotella</t>
    <phoneticPr fontId="1" type="noConversion"/>
  </si>
  <si>
    <t>Unclassified Bacteroidales</t>
    <phoneticPr fontId="1" type="noConversion"/>
  </si>
  <si>
    <t>Unclassified Rikenellaceae</t>
    <phoneticPr fontId="1" type="noConversion"/>
  </si>
  <si>
    <t>Unspecified_Saprospiraceae</t>
    <phoneticPr fontId="1" type="noConversion"/>
  </si>
  <si>
    <t>Unclassified Rhodospirillales</t>
    <phoneticPr fontId="1" type="noConversion"/>
  </si>
  <si>
    <t>Unclassified Rhizobiales</t>
    <phoneticPr fontId="1" type="noConversion"/>
  </si>
  <si>
    <t>Unclassified SC_I_84</t>
    <phoneticPr fontId="1" type="noConversion"/>
  </si>
  <si>
    <t>Unclassified Comamonadaceae</t>
    <phoneticPr fontId="1" type="noConversion"/>
  </si>
  <si>
    <t>Acinetobacter</t>
    <phoneticPr fontId="1" type="noConversion"/>
  </si>
  <si>
    <t>Bacteroides</t>
    <phoneticPr fontId="1" type="noConversion"/>
  </si>
  <si>
    <t>Unclassified Gemmataceae</t>
    <phoneticPr fontId="1" type="noConversion"/>
  </si>
  <si>
    <t>Unclassified Pirellulaceae</t>
    <phoneticPr fontId="1" type="noConversion"/>
  </si>
  <si>
    <t>Unclassified Isosphaeraceae</t>
    <phoneticPr fontId="1" type="noConversion"/>
  </si>
  <si>
    <t>Unclassified_Anaerolineae</t>
    <phoneticPr fontId="1" type="noConversion"/>
  </si>
  <si>
    <t>original</t>
    <phoneticPr fontId="1" type="noConversion"/>
  </si>
  <si>
    <t>variables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</si>
</sst>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"/>
    <numFmt numFmtId="177" formatCode="0.0"/>
  </numFmts>
  <fonts count="9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宋体"/>
      <family val="3"/>
      <charset val="134"/>
    </font>
    <font>
      <sz val="11"/>
      <color theme="1"/>
      <name val="等线"/>
      <family val="3"/>
      <charset val="134"/>
    </font>
    <font>
      <sz val="11"/>
      <color rgb="FFC00000"/>
      <name val="宋体"/>
      <family val="3"/>
      <charset val="134"/>
    </font>
    <font>
      <sz val="7"/>
      <color rgb="FF000000"/>
      <name val="AdvOT863180fb"/>
      <family val="2"/>
    </font>
    <font>
      <sz val="11"/>
      <color rgb="FFFF0000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76" fontId="0" fillId="0" borderId="0" xfId="0" applyNumberFormat="1"/>
    <xf numFmtId="2" fontId="0" fillId="0" borderId="0" xfId="0" applyNumberForma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/>
    <xf numFmtId="0" fontId="0" fillId="2" borderId="0" xfId="0" applyFill="1"/>
    <xf numFmtId="1" fontId="0" fillId="0" borderId="0" xfId="0" applyNumberFormat="1"/>
    <xf numFmtId="0" fontId="0" fillId="2" borderId="0" xfId="0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" fontId="0" fillId="0" borderId="2" xfId="0" applyNumberFormat="1" applyBorder="1"/>
    <xf numFmtId="1" fontId="0" fillId="0" borderId="3" xfId="0" applyNumberFormat="1" applyBorder="1"/>
    <xf numFmtId="0" fontId="0" fillId="0" borderId="3" xfId="0" applyBorder="1"/>
    <xf numFmtId="0" fontId="0" fillId="0" borderId="4" xfId="0" applyBorder="1"/>
    <xf numFmtId="1" fontId="0" fillId="0" borderId="5" xfId="0" applyNumberFormat="1" applyBorder="1"/>
    <xf numFmtId="0" fontId="0" fillId="0" borderId="0" xfId="0" applyBorder="1"/>
    <xf numFmtId="1" fontId="0" fillId="0" borderId="0" xfId="0" applyNumberFormat="1" applyBorder="1"/>
    <xf numFmtId="0" fontId="0" fillId="0" borderId="6" xfId="0" applyBorder="1"/>
    <xf numFmtId="1" fontId="0" fillId="0" borderId="7" xfId="0" applyNumberFormat="1" applyBorder="1"/>
    <xf numFmtId="1" fontId="0" fillId="0" borderId="1" xfId="0" applyNumberFormat="1" applyBorder="1"/>
    <xf numFmtId="0" fontId="0" fillId="0" borderId="1" xfId="0" applyBorder="1"/>
    <xf numFmtId="0" fontId="0" fillId="0" borderId="8" xfId="0" applyBorder="1"/>
    <xf numFmtId="0" fontId="8" fillId="0" borderId="0" xfId="0" applyFont="1"/>
    <xf numFmtId="2" fontId="0" fillId="0" borderId="0" xfId="0" applyNumberFormat="1" applyAlignment="1">
      <alignment horizontal="center"/>
    </xf>
    <xf numFmtId="0" fontId="0" fillId="0" borderId="0" xfId="0" applyAlignment="1"/>
    <xf numFmtId="2" fontId="0" fillId="0" borderId="0" xfId="0" applyNumberFormat="1" applyAlignment="1"/>
    <xf numFmtId="177" fontId="0" fillId="0" borderId="0" xfId="0" applyNumberFormat="1" applyAlignment="1"/>
    <xf numFmtId="0" fontId="2" fillId="0" borderId="0" xfId="0" applyFont="1" applyFill="1"/>
    <xf numFmtId="2" fontId="0" fillId="0" borderId="0" xfId="0" applyNumberFormat="1" applyFill="1" applyAlignment="1">
      <alignment horizontal="center" vertical="center"/>
    </xf>
    <xf numFmtId="11" fontId="2" fillId="0" borderId="0" xfId="0" applyNumberFormat="1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'batch COD days'!$X$30</c:f>
              <c:strCache>
                <c:ptCount val="1"/>
                <c:pt idx="0">
                  <c:v>CK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'batch COD days'!$W$31:$W$36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</c:numCache>
            </c:numRef>
          </c:xVal>
          <c:yVal>
            <c:numRef>
              <c:f>'batch COD days'!$X$31:$X$36</c:f>
              <c:numCache>
                <c:formatCode>General</c:formatCode>
                <c:ptCount val="6"/>
                <c:pt idx="0">
                  <c:v>7.693928213850449</c:v>
                </c:pt>
                <c:pt idx="1">
                  <c:v>7.693928213850449</c:v>
                </c:pt>
                <c:pt idx="2">
                  <c:v>8.0220867054415095</c:v>
                </c:pt>
                <c:pt idx="3">
                  <c:v>8.279884790628623</c:v>
                </c:pt>
                <c:pt idx="4">
                  <c:v>8.2628788392886445</c:v>
                </c:pt>
                <c:pt idx="5">
                  <c:v>8.2748005595705649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8-4E73-8108-E4497612781D}"/>
            </c:ext>
          </c:extLst>
        </c:ser>
        <c:ser>
          <c:idx val="1"/>
          <c:order val="1"/>
          <c:tx>
            <c:strRef>
              <c:f>'batch COD days'!$Y$30</c:f>
              <c:strCache>
                <c:ptCount val="1"/>
                <c:pt idx="0">
                  <c:v>ALK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'batch COD days'!$W$31:$W$36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</c:numCache>
            </c:numRef>
          </c:xVal>
          <c:yVal>
            <c:numRef>
              <c:f>'batch COD days'!$Y$31:$Y$36</c:f>
              <c:numCache>
                <c:formatCode>General</c:formatCode>
                <c:ptCount val="6"/>
                <c:pt idx="0">
                  <c:v>8.1013746712285819</c:v>
                </c:pt>
                <c:pt idx="1">
                  <c:v>8.058643712215618</c:v>
                </c:pt>
                <c:pt idx="2">
                  <c:v>8.230683764480208</c:v>
                </c:pt>
                <c:pt idx="3">
                  <c:v>8.3475572311242932</c:v>
                </c:pt>
                <c:pt idx="4">
                  <c:v>8.4431655237303325</c:v>
                </c:pt>
                <c:pt idx="5">
                  <c:v>8.3244672967235118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1B8-4E73-8108-E4497612781D}"/>
            </c:ext>
          </c:extLst>
        </c:ser>
        <c:ser>
          <c:idx val="2"/>
          <c:order val="2"/>
          <c:tx>
            <c:strRef>
              <c:f>'batch COD days'!$Z$30</c:f>
              <c:strCache>
                <c:ptCount val="1"/>
                <c:pt idx="0">
                  <c:v>TH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'batch COD days'!$W$31:$W$36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</c:numCache>
            </c:numRef>
          </c:xVal>
          <c:yVal>
            <c:numRef>
              <c:f>'batch COD days'!$Z$31:$Z$36</c:f>
              <c:numCache>
                <c:formatCode>General</c:formatCode>
                <c:ptCount val="6"/>
                <c:pt idx="0">
                  <c:v>8.9571756615499627</c:v>
                </c:pt>
                <c:pt idx="1">
                  <c:v>8.9452491928542077</c:v>
                </c:pt>
                <c:pt idx="2">
                  <c:v>8.9596547459576907</c:v>
                </c:pt>
                <c:pt idx="3">
                  <c:v>8.9806101762671648</c:v>
                </c:pt>
                <c:pt idx="4">
                  <c:v>8.9673180404662354</c:v>
                </c:pt>
                <c:pt idx="5">
                  <c:v>8.9689615643978176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1B8-4E73-8108-E4497612781D}"/>
            </c:ext>
          </c:extLst>
        </c:ser>
        <c:ser>
          <c:idx val="3"/>
          <c:order val="3"/>
          <c:tx>
            <c:strRef>
              <c:f>'batch COD days'!$AA$30</c:f>
              <c:strCache>
                <c:ptCount val="1"/>
                <c:pt idx="0">
                  <c:v>TH + ALK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'batch COD days'!$W$31:$W$36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</c:numCache>
            </c:numRef>
          </c:xVal>
          <c:yVal>
            <c:numRef>
              <c:f>'batch COD days'!$AA$31:$AA$36</c:f>
              <c:numCache>
                <c:formatCode>General</c:formatCode>
                <c:ptCount val="6"/>
                <c:pt idx="0">
                  <c:v>8.997832560133336</c:v>
                </c:pt>
                <c:pt idx="1">
                  <c:v>9.0745000300643817</c:v>
                </c:pt>
                <c:pt idx="2">
                  <c:v>9.0505776406721239</c:v>
                </c:pt>
                <c:pt idx="3">
                  <c:v>9.0639008843377784</c:v>
                </c:pt>
                <c:pt idx="4">
                  <c:v>9.0530091395496104</c:v>
                </c:pt>
                <c:pt idx="5">
                  <c:v>9.0258933579975729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1B8-4E73-8108-E4497612781D}"/>
            </c:ext>
          </c:extLst>
        </c:ser>
        <c:ser>
          <c:idx val="4"/>
          <c:order val="4"/>
          <c:tx>
            <c:strRef>
              <c:f>'batch COD days'!$AB$30</c:f>
              <c:strCache>
                <c:ptCount val="1"/>
                <c:pt idx="0">
                  <c:v>C-ALK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'batch COD days'!$W$31:$W$36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</c:numCache>
            </c:numRef>
          </c:xVal>
          <c:yVal>
            <c:numRef>
              <c:f>'batch COD days'!$AB$31:$AB$36</c:f>
              <c:numCache>
                <c:formatCode>General</c:formatCode>
                <c:ptCount val="6"/>
                <c:pt idx="0">
                  <c:v>8.1013746712285819</c:v>
                </c:pt>
                <c:pt idx="1">
                  <c:v>8.2442499665494218</c:v>
                </c:pt>
                <c:pt idx="2">
                  <c:v>8.704075498824789</c:v>
                </c:pt>
                <c:pt idx="3">
                  <c:v>9.0258933579975729</c:v>
                </c:pt>
                <c:pt idx="4">
                  <c:v>9.0394452837306432</c:v>
                </c:pt>
                <c:pt idx="5">
                  <c:v>9.0585588833976196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1B8-4E73-8108-E4497612781D}"/>
            </c:ext>
          </c:extLst>
        </c:ser>
        <c:ser>
          <c:idx val="5"/>
          <c:order val="5"/>
          <c:tx>
            <c:strRef>
              <c:f>'batch COD days'!$AC$30</c:f>
              <c:strCache>
                <c:ptCount val="1"/>
                <c:pt idx="0">
                  <c:v>C-TH + ALK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'batch COD days'!$W$31:$W$36</c:f>
              <c:numCache>
                <c:formatCode>General</c:formatCode>
                <c:ptCount val="6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7</c:v>
                </c:pt>
                <c:pt idx="5">
                  <c:v>9</c:v>
                </c:pt>
              </c:numCache>
            </c:numRef>
          </c:xVal>
          <c:yVal>
            <c:numRef>
              <c:f>'batch COD days'!$AC$31:$AC$36</c:f>
              <c:numCache>
                <c:formatCode>General</c:formatCode>
                <c:ptCount val="6"/>
                <c:pt idx="0">
                  <c:v>8.997832560133336</c:v>
                </c:pt>
                <c:pt idx="1">
                  <c:v>9.0745000300643817</c:v>
                </c:pt>
                <c:pt idx="2">
                  <c:v>9.1543275370042423</c:v>
                </c:pt>
                <c:pt idx="3">
                  <c:v>9.2570884525113897</c:v>
                </c:pt>
                <c:pt idx="4">
                  <c:v>9.2234540111215662</c:v>
                </c:pt>
                <c:pt idx="5">
                  <c:v>9.193631553912919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1B8-4E73-8108-E4497612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5646592"/>
        <c:axId val="1355656992"/>
      </c:scatterChart>
      <c:valAx>
        <c:axId val="1355646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5656992"/>
        <c:crosses val="autoZero"/>
        <c:crossBetween val="midCat"/>
      </c:valAx>
      <c:valAx>
        <c:axId val="1355656992"/>
        <c:scaling>
          <c:orientation val="minMax"/>
          <c:min val="7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556465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emf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5" Type="http://schemas.openxmlformats.org/officeDocument/2006/relationships/image" Target="../media/image6.emf"/><Relationship Id="rId4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1</xdr:row>
          <xdr:rowOff>144780</xdr:rowOff>
        </xdr:from>
        <xdr:to>
          <xdr:col>17</xdr:col>
          <xdr:colOff>236220</xdr:colOff>
          <xdr:row>23</xdr:row>
          <xdr:rowOff>160020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167640</xdr:colOff>
          <xdr:row>30</xdr:row>
          <xdr:rowOff>38100</xdr:rowOff>
        </xdr:from>
        <xdr:to>
          <xdr:col>6</xdr:col>
          <xdr:colOff>320040</xdr:colOff>
          <xdr:row>46</xdr:row>
          <xdr:rowOff>38100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175260</xdr:colOff>
          <xdr:row>29</xdr:row>
          <xdr:rowOff>129540</xdr:rowOff>
        </xdr:from>
        <xdr:to>
          <xdr:col>12</xdr:col>
          <xdr:colOff>373380</xdr:colOff>
          <xdr:row>46</xdr:row>
          <xdr:rowOff>7620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167640</xdr:colOff>
          <xdr:row>29</xdr:row>
          <xdr:rowOff>129540</xdr:rowOff>
        </xdr:from>
        <xdr:to>
          <xdr:col>18</xdr:col>
          <xdr:colOff>320040</xdr:colOff>
          <xdr:row>45</xdr:row>
          <xdr:rowOff>129540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594360</xdr:colOff>
          <xdr:row>29</xdr:row>
          <xdr:rowOff>121920</xdr:rowOff>
        </xdr:from>
        <xdr:to>
          <xdr:col>24</xdr:col>
          <xdr:colOff>152400</xdr:colOff>
          <xdr:row>45</xdr:row>
          <xdr:rowOff>152400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396240</xdr:colOff>
          <xdr:row>47</xdr:row>
          <xdr:rowOff>60960</xdr:rowOff>
        </xdr:from>
        <xdr:to>
          <xdr:col>7</xdr:col>
          <xdr:colOff>213360</xdr:colOff>
          <xdr:row>65</xdr:row>
          <xdr:rowOff>15240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45721</xdr:rowOff>
    </xdr:from>
    <xdr:to>
      <xdr:col>3</xdr:col>
      <xdr:colOff>243840</xdr:colOff>
      <xdr:row>14</xdr:row>
      <xdr:rowOff>175261</xdr:rowOff>
    </xdr:to>
    <xdr:pic>
      <xdr:nvPicPr>
        <xdr:cNvPr id="2" name="图片 1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2623" b="7659"/>
        <a:stretch/>
      </xdr:blipFill>
      <xdr:spPr bwMode="auto">
        <a:xfrm>
          <a:off x="0" y="228601"/>
          <a:ext cx="4084320" cy="26212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19</xdr:row>
      <xdr:rowOff>136180</xdr:rowOff>
    </xdr:from>
    <xdr:to>
      <xdr:col>1</xdr:col>
      <xdr:colOff>1996440</xdr:colOff>
      <xdr:row>34</xdr:row>
      <xdr:rowOff>121920</xdr:rowOff>
    </xdr:to>
    <xdr:pic>
      <xdr:nvPicPr>
        <xdr:cNvPr id="3" name="图片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14" r="1734" b="3269"/>
        <a:stretch/>
      </xdr:blipFill>
      <xdr:spPr>
        <a:xfrm>
          <a:off x="0" y="3732820"/>
          <a:ext cx="2606040" cy="2736560"/>
        </a:xfrm>
        <a:prstGeom prst="rect">
          <a:avLst/>
        </a:prstGeom>
      </xdr:spPr>
    </xdr:pic>
    <xdr:clientData/>
  </xdr:twoCellAnchor>
  <xdr:twoCellAnchor editAs="oneCell">
    <xdr:from>
      <xdr:col>4</xdr:col>
      <xdr:colOff>403860</xdr:colOff>
      <xdr:row>19</xdr:row>
      <xdr:rowOff>152400</xdr:rowOff>
    </xdr:from>
    <xdr:to>
      <xdr:col>8</xdr:col>
      <xdr:colOff>373380</xdr:colOff>
      <xdr:row>34</xdr:row>
      <xdr:rowOff>91440</xdr:rowOff>
    </xdr:to>
    <xdr:pic>
      <xdr:nvPicPr>
        <xdr:cNvPr id="4" name="图片 3"/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48" r="1863" b="3571"/>
        <a:stretch/>
      </xdr:blipFill>
      <xdr:spPr>
        <a:xfrm>
          <a:off x="2842260" y="3749040"/>
          <a:ext cx="2407920" cy="2689860"/>
        </a:xfrm>
        <a:prstGeom prst="rect">
          <a:avLst/>
        </a:prstGeom>
      </xdr:spPr>
    </xdr:pic>
    <xdr:clientData/>
  </xdr:twoCellAnchor>
  <xdr:twoCellAnchor editAs="oneCell">
    <xdr:from>
      <xdr:col>9</xdr:col>
      <xdr:colOff>403862</xdr:colOff>
      <xdr:row>19</xdr:row>
      <xdr:rowOff>129540</xdr:rowOff>
    </xdr:from>
    <xdr:to>
      <xdr:col>13</xdr:col>
      <xdr:colOff>557616</xdr:colOff>
      <xdr:row>34</xdr:row>
      <xdr:rowOff>91440</xdr:rowOff>
    </xdr:to>
    <xdr:pic>
      <xdr:nvPicPr>
        <xdr:cNvPr id="5" name="图片 4"/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18" r="1714" b="3572"/>
        <a:stretch/>
      </xdr:blipFill>
      <xdr:spPr>
        <a:xfrm>
          <a:off x="5890262" y="3764280"/>
          <a:ext cx="2592154" cy="2712720"/>
        </a:xfrm>
        <a:prstGeom prst="rect">
          <a:avLst/>
        </a:prstGeom>
      </xdr:spPr>
    </xdr:pic>
    <xdr:clientData/>
  </xdr:twoCellAnchor>
  <xdr:twoCellAnchor editAs="oneCell">
    <xdr:from>
      <xdr:col>15</xdr:col>
      <xdr:colOff>190500</xdr:colOff>
      <xdr:row>19</xdr:row>
      <xdr:rowOff>91440</xdr:rowOff>
    </xdr:from>
    <xdr:to>
      <xdr:col>19</xdr:col>
      <xdr:colOff>584475</xdr:colOff>
      <xdr:row>35</xdr:row>
      <xdr:rowOff>119885</xdr:rowOff>
    </xdr:to>
    <xdr:pic>
      <xdr:nvPicPr>
        <xdr:cNvPr id="6" name="图片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0" y="3726180"/>
          <a:ext cx="2832375" cy="296214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41</xdr:row>
      <xdr:rowOff>99060</xdr:rowOff>
    </xdr:from>
    <xdr:to>
      <xdr:col>4</xdr:col>
      <xdr:colOff>72554</xdr:colOff>
      <xdr:row>65</xdr:row>
      <xdr:rowOff>137160</xdr:rowOff>
    </xdr:to>
    <xdr:pic>
      <xdr:nvPicPr>
        <xdr:cNvPr id="7" name="图片 6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7787640"/>
          <a:ext cx="4522634" cy="442722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350520</xdr:colOff>
          <xdr:row>4</xdr:row>
          <xdr:rowOff>22860</xdr:rowOff>
        </xdr:from>
        <xdr:to>
          <xdr:col>12</xdr:col>
          <xdr:colOff>190500</xdr:colOff>
          <xdr:row>15</xdr:row>
          <xdr:rowOff>22860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274320</xdr:colOff>
          <xdr:row>4</xdr:row>
          <xdr:rowOff>121920</xdr:rowOff>
        </xdr:from>
        <xdr:to>
          <xdr:col>20</xdr:col>
          <xdr:colOff>304800</xdr:colOff>
          <xdr:row>20</xdr:row>
          <xdr:rowOff>60960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167640</xdr:colOff>
          <xdr:row>16</xdr:row>
          <xdr:rowOff>38100</xdr:rowOff>
        </xdr:from>
        <xdr:to>
          <xdr:col>12</xdr:col>
          <xdr:colOff>388620</xdr:colOff>
          <xdr:row>29</xdr:row>
          <xdr:rowOff>0</xdr:rowOff>
        </xdr:to>
        <xdr:sp macro="" textlink="">
          <xdr:nvSpPr>
            <xdr:cNvPr id="4100" name="Object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209550</xdr:colOff>
      <xdr:row>23</xdr:row>
      <xdr:rowOff>148590</xdr:rowOff>
    </xdr:from>
    <xdr:to>
      <xdr:col>38</xdr:col>
      <xdr:colOff>514350</xdr:colOff>
      <xdr:row>39</xdr:row>
      <xdr:rowOff>87630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image" Target="../media/image6.emf"/><Relationship Id="rId3" Type="http://schemas.openxmlformats.org/officeDocument/2006/relationships/vmlDrawing" Target="../drawings/vmlDrawing2.vml"/><Relationship Id="rId7" Type="http://schemas.openxmlformats.org/officeDocument/2006/relationships/image" Target="../media/image3.emf"/><Relationship Id="rId12" Type="http://schemas.openxmlformats.org/officeDocument/2006/relationships/oleObject" Target="../embeddings/oleObject6.bin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3.bin"/><Relationship Id="rId11" Type="http://schemas.openxmlformats.org/officeDocument/2006/relationships/image" Target="../media/image5.emf"/><Relationship Id="rId5" Type="http://schemas.openxmlformats.org/officeDocument/2006/relationships/image" Target="../media/image2.emf"/><Relationship Id="rId10" Type="http://schemas.openxmlformats.org/officeDocument/2006/relationships/oleObject" Target="../embeddings/oleObject5.bin"/><Relationship Id="rId4" Type="http://schemas.openxmlformats.org/officeDocument/2006/relationships/oleObject" Target="../embeddings/oleObject2.bin"/><Relationship Id="rId9" Type="http://schemas.openxmlformats.org/officeDocument/2006/relationships/image" Target="../media/image4.emf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7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oleObject" Target="../embeddings/oleObject9.bin"/><Relationship Id="rId5" Type="http://schemas.openxmlformats.org/officeDocument/2006/relationships/oleObject" Target="../embeddings/oleObject8.bin"/><Relationship Id="rId4" Type="http://schemas.openxmlformats.org/officeDocument/2006/relationships/image" Target="../media/image13.emf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D174"/>
  <sheetViews>
    <sheetView topLeftCell="A172" workbookViewId="0">
      <selection activeCell="Y167" sqref="Y167"/>
    </sheetView>
  </sheetViews>
  <sheetFormatPr defaultRowHeight="13.8"/>
  <cols>
    <col min="2" max="2" width="12.6640625" customWidth="1"/>
    <col min="10" max="10" width="9.109375" bestFit="1" customWidth="1"/>
  </cols>
  <sheetData>
    <row r="1" spans="2:12">
      <c r="D1" t="s">
        <v>5</v>
      </c>
      <c r="F1" t="s">
        <v>6</v>
      </c>
      <c r="H1" t="s">
        <v>7</v>
      </c>
    </row>
    <row r="3" spans="2:12">
      <c r="B3" t="s">
        <v>0</v>
      </c>
      <c r="C3">
        <v>1</v>
      </c>
      <c r="D3">
        <v>310.88616999999999</v>
      </c>
      <c r="E3" t="e">
        <f>D3*#REF!/100</f>
        <v>#REF!</v>
      </c>
      <c r="F3">
        <v>148.14887999999999</v>
      </c>
      <c r="G3" t="e">
        <f>F3*#REF!/100</f>
        <v>#REF!</v>
      </c>
      <c r="H3">
        <v>195.77914999999999</v>
      </c>
      <c r="I3" t="e">
        <f>H3*#REF!/100</f>
        <v>#REF!</v>
      </c>
    </row>
    <row r="4" spans="2:12">
      <c r="B4" t="s">
        <v>0</v>
      </c>
      <c r="C4">
        <v>3</v>
      </c>
      <c r="D4">
        <v>881.99364000000003</v>
      </c>
      <c r="E4" t="e">
        <f>D4*#REF!/100</f>
        <v>#REF!</v>
      </c>
      <c r="F4">
        <v>427.90087999999997</v>
      </c>
      <c r="G4" t="e">
        <f>F4*#REF!/100</f>
        <v>#REF!</v>
      </c>
      <c r="H4">
        <v>608.64936999999998</v>
      </c>
      <c r="I4" t="e">
        <f>H4*#REF!/100</f>
        <v>#REF!</v>
      </c>
    </row>
    <row r="5" spans="2:12">
      <c r="B5" t="s">
        <v>0</v>
      </c>
      <c r="C5">
        <v>5</v>
      </c>
      <c r="D5">
        <v>1025.08618</v>
      </c>
      <c r="E5" t="e">
        <f>D5*#REF!/100</f>
        <v>#REF!</v>
      </c>
      <c r="F5">
        <v>582.44331999999997</v>
      </c>
      <c r="G5" t="e">
        <f>F5*#REF!/100</f>
        <v>#REF!</v>
      </c>
      <c r="H5">
        <v>904.80390999999997</v>
      </c>
      <c r="I5" t="e">
        <f>H5*#REF!/100</f>
        <v>#REF!</v>
      </c>
    </row>
    <row r="6" spans="2:12">
      <c r="B6" t="s">
        <v>0</v>
      </c>
      <c r="C6">
        <v>7</v>
      </c>
      <c r="D6">
        <v>973.67336</v>
      </c>
      <c r="E6" t="e">
        <f>D6*#REF!/100</f>
        <v>#REF!</v>
      </c>
      <c r="F6">
        <v>743.7826</v>
      </c>
      <c r="G6" t="e">
        <f>F6*#REF!/100</f>
        <v>#REF!</v>
      </c>
      <c r="H6">
        <v>1025.26415</v>
      </c>
      <c r="I6" t="e">
        <f>H6*#REF!/100</f>
        <v>#REF!</v>
      </c>
    </row>
    <row r="7" spans="2:12">
      <c r="B7" t="s">
        <v>0</v>
      </c>
      <c r="C7">
        <v>9</v>
      </c>
      <c r="D7">
        <v>486.16251999999997</v>
      </c>
      <c r="E7" t="e">
        <f>D7*#REF!/100</f>
        <v>#REF!</v>
      </c>
      <c r="F7">
        <v>736.33277999999996</v>
      </c>
      <c r="G7" t="e">
        <f>F7*#REF!/100</f>
        <v>#REF!</v>
      </c>
      <c r="H7">
        <v>971.96460000000002</v>
      </c>
      <c r="I7" t="e">
        <f>H7*#REF!/100</f>
        <v>#REF!</v>
      </c>
    </row>
    <row r="8" spans="2:12">
      <c r="B8" t="s">
        <v>0</v>
      </c>
      <c r="C8">
        <v>11</v>
      </c>
      <c r="D8">
        <v>0</v>
      </c>
      <c r="E8" t="e">
        <f>D8*#REF!/100</f>
        <v>#REF!</v>
      </c>
      <c r="F8">
        <v>821.50327000000004</v>
      </c>
      <c r="G8" t="e">
        <f>F8*#REF!/100</f>
        <v>#REF!</v>
      </c>
      <c r="H8">
        <v>1079.74692</v>
      </c>
      <c r="I8" t="e">
        <f>H8*#REF!/100</f>
        <v>#REF!</v>
      </c>
    </row>
    <row r="9" spans="2:12">
      <c r="B9" t="s">
        <v>1</v>
      </c>
      <c r="C9">
        <v>1</v>
      </c>
      <c r="D9">
        <v>850.65</v>
      </c>
      <c r="E9" t="e">
        <f>D9*#REF!/100</f>
        <v>#REF!</v>
      </c>
      <c r="F9">
        <v>315.52258999999998</v>
      </c>
      <c r="G9" t="e">
        <f>F9*#REF!/100</f>
        <v>#REF!</v>
      </c>
      <c r="H9">
        <v>454.02528999999998</v>
      </c>
      <c r="I9" t="e">
        <f>H9*#REF!/100</f>
        <v>#REF!</v>
      </c>
    </row>
    <row r="10" spans="2:12">
      <c r="B10" t="s">
        <v>1</v>
      </c>
      <c r="C10">
        <v>3</v>
      </c>
      <c r="D10">
        <v>485.42849000000001</v>
      </c>
      <c r="E10" t="e">
        <f>D10*#REF!/100</f>
        <v>#REF!</v>
      </c>
      <c r="F10">
        <v>466.89053999999999</v>
      </c>
      <c r="G10" t="e">
        <f>F10*#REF!/100</f>
        <v>#REF!</v>
      </c>
      <c r="H10">
        <v>598.90224000000001</v>
      </c>
      <c r="I10" t="e">
        <f>H10*#REF!/100</f>
        <v>#REF!</v>
      </c>
      <c r="L10" s="2"/>
    </row>
    <row r="11" spans="2:12">
      <c r="B11" t="s">
        <v>1</v>
      </c>
      <c r="C11">
        <v>5</v>
      </c>
      <c r="D11">
        <v>535</v>
      </c>
      <c r="E11" t="e">
        <f>D11*#REF!/100</f>
        <v>#REF!</v>
      </c>
      <c r="F11">
        <v>679.5</v>
      </c>
      <c r="G11" t="e">
        <f>F11*#REF!/100</f>
        <v>#REF!</v>
      </c>
      <c r="H11">
        <v>692.92</v>
      </c>
      <c r="I11" t="e">
        <f>H11*#REF!/100</f>
        <v>#REF!</v>
      </c>
      <c r="L11" s="2"/>
    </row>
    <row r="12" spans="2:12">
      <c r="B12" t="s">
        <v>1</v>
      </c>
      <c r="C12">
        <v>7</v>
      </c>
      <c r="D12">
        <v>584.29560000000004</v>
      </c>
      <c r="E12" t="e">
        <f>D12*#REF!/100</f>
        <v>#REF!</v>
      </c>
      <c r="F12">
        <v>743.08934999999997</v>
      </c>
      <c r="G12" t="e">
        <f>F12*#REF!/100</f>
        <v>#REF!</v>
      </c>
      <c r="H12">
        <v>757.88646000000006</v>
      </c>
      <c r="I12" t="e">
        <f>H12*#REF!/100</f>
        <v>#REF!</v>
      </c>
      <c r="L12" s="2"/>
    </row>
    <row r="13" spans="2:12">
      <c r="B13" t="s">
        <v>1</v>
      </c>
      <c r="C13">
        <v>9</v>
      </c>
      <c r="D13">
        <v>0</v>
      </c>
      <c r="E13" t="e">
        <f>D13*#REF!/100</f>
        <v>#REF!</v>
      </c>
      <c r="F13">
        <v>815.4</v>
      </c>
      <c r="G13" t="e">
        <f>F13*#REF!/100</f>
        <v>#REF!</v>
      </c>
      <c r="H13">
        <v>365.42502999999999</v>
      </c>
      <c r="I13" t="e">
        <f>H13*#REF!/100</f>
        <v>#REF!</v>
      </c>
    </row>
    <row r="14" spans="2:12">
      <c r="B14" t="s">
        <v>1</v>
      </c>
      <c r="C14">
        <v>11</v>
      </c>
      <c r="D14">
        <v>0</v>
      </c>
      <c r="E14" t="e">
        <f>D14*#REF!/100</f>
        <v>#REF!</v>
      </c>
      <c r="F14">
        <v>910.64458999999999</v>
      </c>
      <c r="G14" t="e">
        <f>F14*#REF!/100</f>
        <v>#REF!</v>
      </c>
      <c r="H14">
        <v>528.22550999999999</v>
      </c>
      <c r="I14" t="e">
        <f>H14*#REF!/100</f>
        <v>#REF!</v>
      </c>
    </row>
    <row r="15" spans="2:12">
      <c r="B15" t="s">
        <v>2</v>
      </c>
      <c r="C15">
        <v>1</v>
      </c>
      <c r="D15">
        <v>338.59368999999998</v>
      </c>
      <c r="E15" t="e">
        <f>D15*#REF!/100</f>
        <v>#REF!</v>
      </c>
      <c r="F15">
        <v>188.09255999999999</v>
      </c>
      <c r="G15" t="e">
        <f>F15*#REF!/100</f>
        <v>#REF!</v>
      </c>
      <c r="H15">
        <v>400.14672000000002</v>
      </c>
      <c r="I15" t="e">
        <f>H15*#REF!/100</f>
        <v>#REF!</v>
      </c>
    </row>
    <row r="16" spans="2:12">
      <c r="B16" t="s">
        <v>2</v>
      </c>
      <c r="C16">
        <v>3</v>
      </c>
      <c r="D16">
        <v>390.29487999999998</v>
      </c>
      <c r="E16" t="e">
        <f>D16*#REF!/100</f>
        <v>#REF!</v>
      </c>
      <c r="F16">
        <v>366.16869000000003</v>
      </c>
      <c r="G16" t="e">
        <f>F16*#REF!/100</f>
        <v>#REF!</v>
      </c>
      <c r="H16">
        <v>886.74707000000001</v>
      </c>
      <c r="I16" t="e">
        <f>H16*#REF!/100</f>
        <v>#REF!</v>
      </c>
    </row>
    <row r="17" spans="2:9">
      <c r="B17" t="s">
        <v>2</v>
      </c>
      <c r="C17">
        <v>5</v>
      </c>
      <c r="D17">
        <v>510.01636999999999</v>
      </c>
      <c r="E17" t="e">
        <f>D17*#REF!/100</f>
        <v>#REF!</v>
      </c>
      <c r="F17">
        <v>408.44869</v>
      </c>
      <c r="G17" t="e">
        <f>F17*#REF!/100</f>
        <v>#REF!</v>
      </c>
      <c r="H17">
        <v>1061.8530499999999</v>
      </c>
      <c r="I17" t="e">
        <f>H17*#REF!/100</f>
        <v>#REF!</v>
      </c>
    </row>
    <row r="18" spans="2:9">
      <c r="B18" t="s">
        <v>2</v>
      </c>
      <c r="C18">
        <v>7</v>
      </c>
      <c r="D18">
        <v>757.87450999999999</v>
      </c>
      <c r="E18" t="e">
        <f>D18*#REF!/100</f>
        <v>#REF!</v>
      </c>
      <c r="F18">
        <v>550.02579000000003</v>
      </c>
      <c r="G18" t="e">
        <f>F18*#REF!/100</f>
        <v>#REF!</v>
      </c>
      <c r="H18">
        <v>1230.09538</v>
      </c>
      <c r="I18" t="e">
        <f>H18*#REF!/100</f>
        <v>#REF!</v>
      </c>
    </row>
    <row r="19" spans="2:9">
      <c r="B19" t="s">
        <v>2</v>
      </c>
      <c r="C19">
        <v>9</v>
      </c>
      <c r="D19">
        <v>1239.46066</v>
      </c>
      <c r="E19" t="e">
        <f>D19*#REF!/100</f>
        <v>#REF!</v>
      </c>
      <c r="F19">
        <v>709.35951</v>
      </c>
      <c r="G19" t="e">
        <f>F19*#REF!/100</f>
        <v>#REF!</v>
      </c>
      <c r="H19">
        <v>1976.25361</v>
      </c>
      <c r="I19" t="e">
        <f>H19*#REF!/100</f>
        <v>#REF!</v>
      </c>
    </row>
    <row r="20" spans="2:9">
      <c r="B20" t="s">
        <v>2</v>
      </c>
      <c r="C20">
        <v>11</v>
      </c>
      <c r="D20">
        <v>1424.27943</v>
      </c>
      <c r="E20" t="e">
        <f>D20*#REF!/100</f>
        <v>#REF!</v>
      </c>
      <c r="F20">
        <v>691.04237000000001</v>
      </c>
      <c r="G20" t="e">
        <f>F20*#REF!/100</f>
        <v>#REF!</v>
      </c>
      <c r="H20">
        <v>1744.0155299999999</v>
      </c>
      <c r="I20" t="e">
        <f>H20*#REF!/100</f>
        <v>#REF!</v>
      </c>
    </row>
    <row r="21" spans="2:9">
      <c r="B21" t="s">
        <v>3</v>
      </c>
      <c r="C21">
        <v>1</v>
      </c>
      <c r="D21">
        <v>1651.5048999999999</v>
      </c>
      <c r="E21" t="e">
        <f>D21*#REF!/100</f>
        <v>#REF!</v>
      </c>
      <c r="F21">
        <v>175.13820000000001</v>
      </c>
      <c r="G21" t="e">
        <f>F21*#REF!/100</f>
        <v>#REF!</v>
      </c>
      <c r="H21">
        <v>959.80948000000001</v>
      </c>
      <c r="I21" t="e">
        <f>H21*#REF!/100</f>
        <v>#REF!</v>
      </c>
    </row>
    <row r="22" spans="2:9">
      <c r="B22" t="s">
        <v>3</v>
      </c>
      <c r="C22">
        <v>3</v>
      </c>
      <c r="D22">
        <v>1819</v>
      </c>
      <c r="E22" t="e">
        <f>D22*#REF!/100</f>
        <v>#REF!</v>
      </c>
      <c r="F22">
        <v>172.14</v>
      </c>
      <c r="G22" t="e">
        <f>F22*#REF!/100</f>
        <v>#REF!</v>
      </c>
      <c r="H22">
        <v>1248.52</v>
      </c>
      <c r="I22" t="e">
        <f>H22*#REF!/100</f>
        <v>#REF!</v>
      </c>
    </row>
    <row r="23" spans="2:9">
      <c r="B23" t="s">
        <v>3</v>
      </c>
      <c r="C23">
        <v>5</v>
      </c>
      <c r="D23">
        <v>2680.0628499999998</v>
      </c>
      <c r="E23" t="e">
        <f>D23*#REF!/100</f>
        <v>#REF!</v>
      </c>
      <c r="F23">
        <v>386.02704999999997</v>
      </c>
      <c r="G23" t="e">
        <f>F23*#REF!/100</f>
        <v>#REF!</v>
      </c>
      <c r="H23">
        <v>1858.2835600000001</v>
      </c>
      <c r="I23" t="e">
        <f>H23*#REF!/100</f>
        <v>#REF!</v>
      </c>
    </row>
    <row r="24" spans="2:9">
      <c r="B24" t="s">
        <v>3</v>
      </c>
      <c r="C24">
        <v>7</v>
      </c>
      <c r="D24">
        <v>2826.8299200000001</v>
      </c>
      <c r="E24" t="e">
        <f>D24*#REF!/100</f>
        <v>#REF!</v>
      </c>
      <c r="F24">
        <v>580.81632999999999</v>
      </c>
      <c r="G24" t="e">
        <f>F24*#REF!/100</f>
        <v>#REF!</v>
      </c>
      <c r="H24">
        <v>1844.6318100000001</v>
      </c>
      <c r="I24" t="e">
        <f>H24*#REF!/100</f>
        <v>#REF!</v>
      </c>
    </row>
    <row r="25" spans="2:9">
      <c r="B25" t="s">
        <v>3</v>
      </c>
      <c r="C25">
        <v>9</v>
      </c>
      <c r="D25">
        <v>2886.7758699999999</v>
      </c>
      <c r="E25" t="e">
        <f>D25*#REF!/100</f>
        <v>#REF!</v>
      </c>
      <c r="F25">
        <v>624.73083999999994</v>
      </c>
      <c r="G25" t="e">
        <f>F25*#REF!/100</f>
        <v>#REF!</v>
      </c>
      <c r="H25">
        <v>1881.2207800000001</v>
      </c>
      <c r="I25" t="e">
        <f>H25*#REF!/100</f>
        <v>#REF!</v>
      </c>
    </row>
    <row r="26" spans="2:9">
      <c r="B26" t="s">
        <v>3</v>
      </c>
      <c r="C26">
        <v>11</v>
      </c>
      <c r="D26">
        <v>2966.7635100000002</v>
      </c>
      <c r="E26" t="e">
        <f>D26*#REF!/100</f>
        <v>#REF!</v>
      </c>
      <c r="F26">
        <v>618.70144000000005</v>
      </c>
      <c r="G26" t="e">
        <f>F26*#REF!/100</f>
        <v>#REF!</v>
      </c>
      <c r="H26">
        <v>1776.04783</v>
      </c>
      <c r="I26" t="e">
        <f>H26*#REF!/100</f>
        <v>#REF!</v>
      </c>
    </row>
    <row r="27" spans="2:9">
      <c r="B27" t="s">
        <v>1</v>
      </c>
      <c r="C27">
        <v>1</v>
      </c>
      <c r="D27">
        <v>850.12878000000001</v>
      </c>
      <c r="E27" t="e">
        <f>D27*#REF!/100</f>
        <v>#REF!</v>
      </c>
      <c r="F27">
        <v>315.22712000000001</v>
      </c>
      <c r="G27" t="e">
        <f>F27*#REF!/100</f>
        <v>#REF!</v>
      </c>
      <c r="H27">
        <v>471.35611999999998</v>
      </c>
      <c r="I27" t="e">
        <f>H27*#REF!/100</f>
        <v>#REF!</v>
      </c>
    </row>
    <row r="28" spans="2:9">
      <c r="B28" t="s">
        <v>1</v>
      </c>
      <c r="C28">
        <v>3</v>
      </c>
      <c r="D28">
        <v>1605</v>
      </c>
      <c r="E28" t="e">
        <f>D28*#REF!/100</f>
        <v>#REF!</v>
      </c>
      <c r="F28">
        <v>466.59</v>
      </c>
      <c r="G28" t="e">
        <f>F28*#REF!/100</f>
        <v>#REF!</v>
      </c>
      <c r="H28">
        <v>1258.4000000000001</v>
      </c>
      <c r="I28" t="e">
        <f>H28*#REF!/100</f>
        <v>#REF!</v>
      </c>
    </row>
    <row r="29" spans="2:9">
      <c r="B29" t="s">
        <v>1</v>
      </c>
      <c r="C29">
        <v>5</v>
      </c>
      <c r="D29">
        <v>1851.5319199999999</v>
      </c>
      <c r="E29" t="e">
        <f>D29*#REF!/100</f>
        <v>#REF!</v>
      </c>
      <c r="F29">
        <v>467.00502</v>
      </c>
      <c r="G29" t="e">
        <f>F29*#REF!/100</f>
        <v>#REF!</v>
      </c>
      <c r="H29">
        <v>1718.6696300000001</v>
      </c>
      <c r="I29" t="e">
        <f>H29*#REF!/100</f>
        <v>#REF!</v>
      </c>
    </row>
    <row r="30" spans="2:9">
      <c r="B30" t="s">
        <v>1</v>
      </c>
      <c r="C30">
        <v>7</v>
      </c>
      <c r="D30">
        <v>1989.01873</v>
      </c>
      <c r="E30" t="e">
        <f>D30*#REF!/100</f>
        <v>#REF!</v>
      </c>
      <c r="F30">
        <v>486.30586</v>
      </c>
      <c r="G30" t="e">
        <f>F30*#REF!/100</f>
        <v>#REF!</v>
      </c>
      <c r="H30">
        <v>1689.0106800000001</v>
      </c>
      <c r="I30" t="e">
        <f>H30*#REF!/100</f>
        <v>#REF!</v>
      </c>
    </row>
    <row r="31" spans="2:9">
      <c r="B31" t="s">
        <v>1</v>
      </c>
      <c r="C31">
        <v>9</v>
      </c>
      <c r="D31">
        <v>2138.6039599999999</v>
      </c>
      <c r="E31" t="e">
        <f>D31*#REF!/100</f>
        <v>#REF!</v>
      </c>
      <c r="F31">
        <v>640.61509999999998</v>
      </c>
      <c r="G31" t="e">
        <f>F31*#REF!/100</f>
        <v>#REF!</v>
      </c>
      <c r="H31">
        <v>1610.1670200000001</v>
      </c>
      <c r="I31" t="e">
        <f>H31*#REF!/100</f>
        <v>#REF!</v>
      </c>
    </row>
    <row r="32" spans="2:9">
      <c r="B32" t="s">
        <v>1</v>
      </c>
      <c r="C32">
        <v>11</v>
      </c>
      <c r="D32">
        <v>2054.73207</v>
      </c>
      <c r="E32" t="e">
        <f>D32*#REF!/100</f>
        <v>#REF!</v>
      </c>
      <c r="F32">
        <v>654.68367999999998</v>
      </c>
      <c r="G32" t="e">
        <f>F32*#REF!/100</f>
        <v>#REF!</v>
      </c>
      <c r="H32">
        <v>1860.4118599999999</v>
      </c>
      <c r="I32" t="e">
        <f>H32*#REF!/100</f>
        <v>#REF!</v>
      </c>
    </row>
    <row r="33" spans="2:9">
      <c r="B33" t="s">
        <v>3</v>
      </c>
      <c r="C33">
        <v>1</v>
      </c>
      <c r="D33">
        <v>1340.29393</v>
      </c>
      <c r="E33" t="e">
        <f>D33*#REF!/100</f>
        <v>#REF!</v>
      </c>
      <c r="F33">
        <v>168.05302</v>
      </c>
      <c r="G33" t="e">
        <f>F33*#REF!/100</f>
        <v>#REF!</v>
      </c>
      <c r="H33">
        <v>1057.4141299999999</v>
      </c>
      <c r="I33" t="e">
        <f>H33*#REF!/100</f>
        <v>#REF!</v>
      </c>
    </row>
    <row r="34" spans="2:9">
      <c r="B34" t="s">
        <v>3</v>
      </c>
      <c r="C34">
        <v>3</v>
      </c>
      <c r="D34">
        <v>1186.6627900000001</v>
      </c>
      <c r="E34" t="e">
        <f>D34*#REF!/100</f>
        <v>#REF!</v>
      </c>
      <c r="F34">
        <v>206.87</v>
      </c>
      <c r="G34" t="e">
        <f>F34*#REF!/100</f>
        <v>#REF!</v>
      </c>
      <c r="H34">
        <v>977.24909000000002</v>
      </c>
      <c r="I34" t="e">
        <f>H34*#REF!/100</f>
        <v>#REF!</v>
      </c>
    </row>
    <row r="35" spans="2:9">
      <c r="B35" t="s">
        <v>3</v>
      </c>
      <c r="C35">
        <v>5</v>
      </c>
      <c r="D35">
        <v>2687.1596100000002</v>
      </c>
      <c r="E35" t="e">
        <f>D35*#REF!/100</f>
        <v>#REF!</v>
      </c>
      <c r="F35">
        <v>285.01139000000001</v>
      </c>
      <c r="G35" t="e">
        <f>F35*#REF!/100</f>
        <v>#REF!</v>
      </c>
      <c r="H35">
        <v>1219.6088099999999</v>
      </c>
      <c r="I35" t="e">
        <f>H35*#REF!/100</f>
        <v>#REF!</v>
      </c>
    </row>
    <row r="36" spans="2:9">
      <c r="B36" t="s">
        <v>3</v>
      </c>
      <c r="C36">
        <v>7</v>
      </c>
      <c r="D36">
        <v>2808.4321799999998</v>
      </c>
      <c r="E36" t="e">
        <f>D36*#REF!/100</f>
        <v>#REF!</v>
      </c>
      <c r="F36">
        <v>305.56729999999999</v>
      </c>
      <c r="G36" t="e">
        <f>F36*#REF!/100</f>
        <v>#REF!</v>
      </c>
      <c r="H36">
        <v>1370.4483299999999</v>
      </c>
      <c r="I36" t="e">
        <f>H36*#REF!/100</f>
        <v>#REF!</v>
      </c>
    </row>
    <row r="37" spans="2:9">
      <c r="B37" t="s">
        <v>3</v>
      </c>
      <c r="C37">
        <v>9</v>
      </c>
      <c r="D37">
        <v>2844.5002399999998</v>
      </c>
      <c r="E37" t="e">
        <f>D37*#REF!/100</f>
        <v>#REF!</v>
      </c>
      <c r="F37">
        <v>255.92444</v>
      </c>
      <c r="G37" t="e">
        <f>F37*#REF!/100</f>
        <v>#REF!</v>
      </c>
      <c r="H37">
        <v>1476.7029600000001</v>
      </c>
      <c r="I37" t="e">
        <f>H37*#REF!/100</f>
        <v>#REF!</v>
      </c>
    </row>
    <row r="38" spans="2:9">
      <c r="B38" t="s">
        <v>3</v>
      </c>
      <c r="C38">
        <v>11</v>
      </c>
      <c r="D38">
        <v>2876.5617099999999</v>
      </c>
      <c r="E38" t="e">
        <f>D38*#REF!/100</f>
        <v>#REF!</v>
      </c>
      <c r="F38">
        <v>338.82648</v>
      </c>
      <c r="G38" t="e">
        <f>F38*#REF!/100</f>
        <v>#REF!</v>
      </c>
      <c r="H38">
        <v>1396.87318</v>
      </c>
      <c r="I38" t="e">
        <f>H38*#REF!/100</f>
        <v>#REF!</v>
      </c>
    </row>
    <row r="39" spans="2:9">
      <c r="H39" t="s">
        <v>4</v>
      </c>
    </row>
    <row r="40" spans="2:9">
      <c r="H40" t="s">
        <v>4</v>
      </c>
    </row>
    <row r="41" spans="2:9">
      <c r="H41" t="s">
        <v>4</v>
      </c>
    </row>
    <row r="42" spans="2:9">
      <c r="B42" t="s">
        <v>41</v>
      </c>
      <c r="C42">
        <v>1</v>
      </c>
      <c r="D42">
        <v>310.88616999999999</v>
      </c>
      <c r="E42">
        <v>148.14887999999999</v>
      </c>
      <c r="F42">
        <v>39.707569999999997</v>
      </c>
      <c r="G42">
        <v>56.19896</v>
      </c>
      <c r="H42">
        <v>99.872619999999998</v>
      </c>
      <c r="I42">
        <v>0</v>
      </c>
    </row>
    <row r="43" spans="2:9">
      <c r="B43" t="s">
        <v>41</v>
      </c>
      <c r="C43">
        <v>3</v>
      </c>
      <c r="D43">
        <v>881.99364000000003</v>
      </c>
      <c r="E43">
        <v>427.90087999999997</v>
      </c>
      <c r="F43">
        <v>77.594890000000007</v>
      </c>
      <c r="G43">
        <v>165.9786</v>
      </c>
      <c r="H43">
        <v>240.92451</v>
      </c>
      <c r="I43">
        <v>124.15137</v>
      </c>
    </row>
    <row r="44" spans="2:9">
      <c r="B44" t="s">
        <v>41</v>
      </c>
      <c r="C44">
        <v>5</v>
      </c>
      <c r="D44">
        <v>1025.08618</v>
      </c>
      <c r="E44">
        <v>582.44331999999997</v>
      </c>
      <c r="F44">
        <v>113.63784</v>
      </c>
      <c r="G44">
        <v>301.88013999999998</v>
      </c>
      <c r="H44">
        <v>365.56482999999997</v>
      </c>
      <c r="I44">
        <v>123.72110000000001</v>
      </c>
    </row>
    <row r="45" spans="2:9">
      <c r="B45" t="s">
        <v>41</v>
      </c>
      <c r="C45">
        <v>7</v>
      </c>
      <c r="D45">
        <v>973.67336</v>
      </c>
      <c r="E45">
        <v>743.7826</v>
      </c>
      <c r="F45">
        <v>151.49778000000001</v>
      </c>
      <c r="G45">
        <v>325.28021000000001</v>
      </c>
      <c r="H45">
        <v>425.09775000000002</v>
      </c>
      <c r="I45">
        <v>123.38840999999999</v>
      </c>
    </row>
    <row r="46" spans="2:9">
      <c r="B46" t="s">
        <v>41</v>
      </c>
      <c r="C46">
        <v>9</v>
      </c>
      <c r="D46">
        <v>486.16251999999997</v>
      </c>
      <c r="E46">
        <v>736.33277999999996</v>
      </c>
      <c r="F46">
        <v>176.04077000000001</v>
      </c>
      <c r="G46">
        <v>319.86685</v>
      </c>
      <c r="H46">
        <v>408.90089999999998</v>
      </c>
      <c r="I46">
        <v>67.156080000000003</v>
      </c>
    </row>
    <row r="47" spans="2:9">
      <c r="B47" t="s">
        <v>41</v>
      </c>
      <c r="C47">
        <v>11</v>
      </c>
      <c r="D47">
        <v>0</v>
      </c>
      <c r="E47">
        <v>821.50327000000004</v>
      </c>
      <c r="F47">
        <v>222.66148999999999</v>
      </c>
      <c r="G47">
        <v>306.03224999999998</v>
      </c>
      <c r="H47">
        <v>510.72467</v>
      </c>
      <c r="I47">
        <v>40.328510000000001</v>
      </c>
    </row>
    <row r="48" spans="2:9">
      <c r="B48" t="s">
        <v>37</v>
      </c>
      <c r="C48">
        <v>1</v>
      </c>
      <c r="D48">
        <v>850.65</v>
      </c>
      <c r="E48">
        <v>315.52258999999998</v>
      </c>
      <c r="F48">
        <v>85.54</v>
      </c>
      <c r="G48">
        <v>123.68528999999999</v>
      </c>
      <c r="H48">
        <v>244.8</v>
      </c>
      <c r="I48">
        <v>0</v>
      </c>
    </row>
    <row r="49" spans="2:9">
      <c r="B49" t="s">
        <v>37</v>
      </c>
      <c r="C49">
        <v>3</v>
      </c>
      <c r="D49">
        <v>485.42849000000001</v>
      </c>
      <c r="E49">
        <v>466.89053999999999</v>
      </c>
      <c r="F49">
        <v>99.95111</v>
      </c>
      <c r="G49">
        <v>184.19284999999999</v>
      </c>
      <c r="H49">
        <v>314.75828000000001</v>
      </c>
      <c r="I49">
        <v>0</v>
      </c>
    </row>
    <row r="50" spans="2:9">
      <c r="B50" t="s">
        <v>37</v>
      </c>
      <c r="C50">
        <v>5</v>
      </c>
      <c r="D50">
        <v>535</v>
      </c>
      <c r="E50">
        <v>679.5</v>
      </c>
      <c r="F50">
        <v>127.4</v>
      </c>
      <c r="G50">
        <v>182</v>
      </c>
      <c r="H50">
        <v>383.52</v>
      </c>
      <c r="I50">
        <v>0</v>
      </c>
    </row>
    <row r="51" spans="2:9">
      <c r="B51" t="s">
        <v>37</v>
      </c>
      <c r="C51">
        <v>7</v>
      </c>
      <c r="D51">
        <v>584.29560000000004</v>
      </c>
      <c r="E51">
        <v>743.08934999999997</v>
      </c>
      <c r="F51">
        <v>144.73659000000001</v>
      </c>
      <c r="G51">
        <v>213.95977999999999</v>
      </c>
      <c r="H51">
        <v>399.19009</v>
      </c>
      <c r="I51">
        <v>0</v>
      </c>
    </row>
    <row r="52" spans="2:9">
      <c r="B52" t="s">
        <v>37</v>
      </c>
      <c r="C52">
        <v>9</v>
      </c>
      <c r="D52">
        <v>0</v>
      </c>
      <c r="E52">
        <v>815.4</v>
      </c>
      <c r="F52">
        <v>107.09122000000001</v>
      </c>
      <c r="G52">
        <v>8.7032000000000007</v>
      </c>
      <c r="H52">
        <v>249.63060999999999</v>
      </c>
      <c r="I52">
        <v>0</v>
      </c>
    </row>
    <row r="53" spans="2:9">
      <c r="B53" t="s">
        <v>37</v>
      </c>
      <c r="C53">
        <v>11</v>
      </c>
      <c r="D53">
        <v>0</v>
      </c>
      <c r="E53">
        <v>910.64458999999999</v>
      </c>
      <c r="F53">
        <v>202.42356000000001</v>
      </c>
      <c r="G53">
        <v>0</v>
      </c>
      <c r="H53">
        <v>325.80194999999998</v>
      </c>
      <c r="I53">
        <v>0</v>
      </c>
    </row>
    <row r="54" spans="2:9">
      <c r="B54" t="s">
        <v>2</v>
      </c>
      <c r="C54">
        <v>1</v>
      </c>
      <c r="D54">
        <v>338.59368999999998</v>
      </c>
      <c r="E54">
        <v>188.09255999999999</v>
      </c>
      <c r="F54">
        <v>87.36</v>
      </c>
      <c r="G54">
        <v>161.49492000000001</v>
      </c>
      <c r="H54">
        <v>101.44855</v>
      </c>
      <c r="I54">
        <v>49.843249999999998</v>
      </c>
    </row>
    <row r="55" spans="2:9">
      <c r="B55" t="s">
        <v>2</v>
      </c>
      <c r="C55">
        <v>3</v>
      </c>
      <c r="D55">
        <v>390.29487999999998</v>
      </c>
      <c r="E55">
        <v>366.16869000000003</v>
      </c>
      <c r="F55">
        <v>123.49887</v>
      </c>
      <c r="G55">
        <v>392.50067000000001</v>
      </c>
      <c r="H55">
        <v>295.99295999999998</v>
      </c>
      <c r="I55">
        <v>74.754570000000001</v>
      </c>
    </row>
    <row r="56" spans="2:9">
      <c r="B56" t="s">
        <v>2</v>
      </c>
      <c r="C56">
        <v>5</v>
      </c>
      <c r="D56">
        <v>510.01636999999999</v>
      </c>
      <c r="E56">
        <v>408.44869</v>
      </c>
      <c r="F56">
        <v>168.46239</v>
      </c>
      <c r="G56">
        <v>438.16091999999998</v>
      </c>
      <c r="H56">
        <v>334.32979999999998</v>
      </c>
      <c r="I56">
        <v>120.89994</v>
      </c>
    </row>
    <row r="57" spans="2:9">
      <c r="B57" t="s">
        <v>2</v>
      </c>
      <c r="C57">
        <v>7</v>
      </c>
      <c r="D57">
        <v>757.87450999999999</v>
      </c>
      <c r="E57">
        <v>550.02579000000003</v>
      </c>
      <c r="F57">
        <v>244.32378</v>
      </c>
      <c r="G57">
        <v>426.56274000000002</v>
      </c>
      <c r="H57">
        <v>415.45580000000001</v>
      </c>
      <c r="I57">
        <v>143.75306</v>
      </c>
    </row>
    <row r="58" spans="2:9">
      <c r="B58" t="s">
        <v>2</v>
      </c>
      <c r="C58">
        <v>9</v>
      </c>
      <c r="D58">
        <v>1239.46066</v>
      </c>
      <c r="E58">
        <v>709.35951</v>
      </c>
      <c r="F58">
        <v>322.36281000000002</v>
      </c>
      <c r="G58">
        <v>635.63770999999997</v>
      </c>
      <c r="H58">
        <v>549.35320999999999</v>
      </c>
      <c r="I58">
        <v>468.89988</v>
      </c>
    </row>
    <row r="59" spans="2:9">
      <c r="B59" t="s">
        <v>2</v>
      </c>
      <c r="C59">
        <v>11</v>
      </c>
      <c r="D59">
        <v>1424.27943</v>
      </c>
      <c r="E59">
        <v>691.04237000000001</v>
      </c>
      <c r="F59">
        <v>308.85869000000002</v>
      </c>
      <c r="G59">
        <v>581.18781000000001</v>
      </c>
      <c r="H59">
        <v>555.06140000000005</v>
      </c>
      <c r="I59">
        <v>298.90762999999998</v>
      </c>
    </row>
    <row r="60" spans="2:9">
      <c r="B60" t="s">
        <v>39</v>
      </c>
      <c r="C60">
        <v>1</v>
      </c>
      <c r="D60">
        <v>1651.5048999999999</v>
      </c>
      <c r="E60">
        <v>175.13820000000001</v>
      </c>
      <c r="F60">
        <v>165.49037999999999</v>
      </c>
      <c r="G60">
        <v>450.76463000000001</v>
      </c>
      <c r="H60">
        <v>343.55446999999998</v>
      </c>
      <c r="I60">
        <v>0</v>
      </c>
    </row>
    <row r="61" spans="2:9">
      <c r="B61" t="s">
        <v>39</v>
      </c>
      <c r="C61">
        <v>3</v>
      </c>
      <c r="D61">
        <v>1819</v>
      </c>
      <c r="E61">
        <v>172.14</v>
      </c>
      <c r="F61">
        <v>236.6</v>
      </c>
      <c r="G61">
        <v>640.64</v>
      </c>
      <c r="H61">
        <v>371.28</v>
      </c>
      <c r="I61">
        <v>0</v>
      </c>
    </row>
    <row r="62" spans="2:9">
      <c r="B62" t="s">
        <v>39</v>
      </c>
      <c r="C62">
        <v>5</v>
      </c>
      <c r="D62">
        <v>2680.0628499999998</v>
      </c>
      <c r="E62">
        <v>386.02704999999997</v>
      </c>
      <c r="F62">
        <v>305.36167999999998</v>
      </c>
      <c r="G62">
        <v>765.01202999999998</v>
      </c>
      <c r="H62">
        <v>559.71627000000001</v>
      </c>
      <c r="I62">
        <v>228.19358</v>
      </c>
    </row>
    <row r="63" spans="2:9">
      <c r="B63" t="s">
        <v>39</v>
      </c>
      <c r="C63">
        <v>7</v>
      </c>
      <c r="D63">
        <v>2826.8299200000001</v>
      </c>
      <c r="E63">
        <v>580.81632999999999</v>
      </c>
      <c r="F63">
        <v>310.05936000000003</v>
      </c>
      <c r="G63">
        <v>762.17749000000003</v>
      </c>
      <c r="H63">
        <v>585.26336000000003</v>
      </c>
      <c r="I63">
        <v>187.13159999999999</v>
      </c>
    </row>
    <row r="64" spans="2:9">
      <c r="B64" t="s">
        <v>39</v>
      </c>
      <c r="C64">
        <v>9</v>
      </c>
      <c r="D64">
        <v>2886.7758699999999</v>
      </c>
      <c r="E64">
        <v>624.73083999999994</v>
      </c>
      <c r="F64">
        <v>349.51713999999998</v>
      </c>
      <c r="G64">
        <v>745.80741999999998</v>
      </c>
      <c r="H64">
        <v>603.50202999999999</v>
      </c>
      <c r="I64">
        <v>182.39419000000001</v>
      </c>
    </row>
    <row r="65" spans="2:9">
      <c r="B65" t="s">
        <v>39</v>
      </c>
      <c r="C65">
        <v>11</v>
      </c>
      <c r="D65">
        <v>2966.7635100000002</v>
      </c>
      <c r="E65">
        <v>618.70144000000005</v>
      </c>
      <c r="F65">
        <v>342.39985999999999</v>
      </c>
      <c r="G65">
        <v>667.98344999999995</v>
      </c>
      <c r="H65">
        <v>606.35410000000002</v>
      </c>
      <c r="I65">
        <v>159.31041999999999</v>
      </c>
    </row>
    <row r="66" spans="2:9">
      <c r="B66" t="s">
        <v>42</v>
      </c>
      <c r="C66">
        <v>1</v>
      </c>
      <c r="D66">
        <v>850.12878000000001</v>
      </c>
      <c r="E66">
        <v>315.22712000000001</v>
      </c>
      <c r="F66">
        <v>103.61067</v>
      </c>
      <c r="G66">
        <v>123.68528999999999</v>
      </c>
      <c r="H66">
        <v>244.06016</v>
      </c>
      <c r="I66">
        <v>0</v>
      </c>
    </row>
    <row r="67" spans="2:9">
      <c r="B67" t="s">
        <v>42</v>
      </c>
      <c r="C67">
        <v>3</v>
      </c>
      <c r="D67">
        <v>1605</v>
      </c>
      <c r="E67">
        <v>466.59</v>
      </c>
      <c r="F67">
        <v>218.4</v>
      </c>
      <c r="G67">
        <v>509.6</v>
      </c>
      <c r="H67">
        <v>530.4</v>
      </c>
      <c r="I67">
        <v>0</v>
      </c>
    </row>
    <row r="68" spans="2:9">
      <c r="B68" t="s">
        <v>42</v>
      </c>
      <c r="C68">
        <v>5</v>
      </c>
      <c r="D68">
        <v>1851.5319199999999</v>
      </c>
      <c r="E68">
        <v>467.00502</v>
      </c>
      <c r="F68">
        <v>315.76873000000001</v>
      </c>
      <c r="G68">
        <v>713.37088000000006</v>
      </c>
      <c r="H68">
        <v>689.53002000000004</v>
      </c>
      <c r="I68">
        <v>0</v>
      </c>
    </row>
    <row r="69" spans="2:9">
      <c r="B69" t="s">
        <v>42</v>
      </c>
      <c r="C69">
        <v>7</v>
      </c>
      <c r="D69">
        <v>1989.01873</v>
      </c>
      <c r="E69">
        <v>486.30586</v>
      </c>
      <c r="F69">
        <v>307.74295999999998</v>
      </c>
      <c r="G69">
        <v>662.23659999999995</v>
      </c>
      <c r="H69">
        <v>719.03111999999999</v>
      </c>
      <c r="I69">
        <v>0</v>
      </c>
    </row>
    <row r="70" spans="2:9">
      <c r="B70" t="s">
        <v>42</v>
      </c>
      <c r="C70">
        <v>9</v>
      </c>
      <c r="D70">
        <v>2138.6039599999999</v>
      </c>
      <c r="E70">
        <v>640.61509999999998</v>
      </c>
      <c r="F70">
        <v>358.59113000000002</v>
      </c>
      <c r="G70">
        <v>604.33672000000001</v>
      </c>
      <c r="H70">
        <v>647.23916999999994</v>
      </c>
      <c r="I70">
        <v>0</v>
      </c>
    </row>
    <row r="71" spans="2:9">
      <c r="B71" t="s">
        <v>42</v>
      </c>
      <c r="C71">
        <v>11</v>
      </c>
      <c r="D71">
        <v>2054.73207</v>
      </c>
      <c r="E71">
        <v>654.68367999999998</v>
      </c>
      <c r="F71">
        <v>379.50927999999999</v>
      </c>
      <c r="G71">
        <v>713.73062000000004</v>
      </c>
      <c r="H71">
        <v>767.17196000000001</v>
      </c>
      <c r="I71">
        <v>0</v>
      </c>
    </row>
    <row r="72" spans="2:9">
      <c r="B72" t="s">
        <v>43</v>
      </c>
      <c r="C72">
        <v>1</v>
      </c>
      <c r="D72">
        <v>1340.29393</v>
      </c>
      <c r="E72">
        <v>168.05302</v>
      </c>
      <c r="F72">
        <v>210.24665999999999</v>
      </c>
      <c r="G72">
        <v>450.76463000000001</v>
      </c>
      <c r="H72">
        <v>396.40284000000003</v>
      </c>
      <c r="I72">
        <v>0</v>
      </c>
    </row>
    <row r="73" spans="2:9">
      <c r="B73" t="s">
        <v>43</v>
      </c>
      <c r="C73">
        <v>3</v>
      </c>
      <c r="D73">
        <v>1186.6627900000001</v>
      </c>
      <c r="E73">
        <v>206.87</v>
      </c>
      <c r="F73">
        <v>236.6</v>
      </c>
      <c r="G73">
        <v>336.72908999999999</v>
      </c>
      <c r="H73">
        <v>403.92</v>
      </c>
      <c r="I73">
        <v>0</v>
      </c>
    </row>
    <row r="74" spans="2:9">
      <c r="B74" t="s">
        <v>43</v>
      </c>
      <c r="C74">
        <v>5</v>
      </c>
      <c r="D74">
        <v>2687.1596100000002</v>
      </c>
      <c r="E74">
        <v>285.01139000000001</v>
      </c>
      <c r="F74">
        <v>300.06871000000001</v>
      </c>
      <c r="G74">
        <v>546.85725000000002</v>
      </c>
      <c r="H74">
        <v>372.68284999999997</v>
      </c>
      <c r="I74">
        <v>0</v>
      </c>
    </row>
    <row r="75" spans="2:9">
      <c r="B75" t="s">
        <v>43</v>
      </c>
      <c r="C75">
        <v>7</v>
      </c>
      <c r="D75">
        <v>2808.4321799999998</v>
      </c>
      <c r="E75">
        <v>305.56729999999999</v>
      </c>
      <c r="F75">
        <v>315.42176999999998</v>
      </c>
      <c r="G75">
        <v>500.01378</v>
      </c>
      <c r="H75">
        <v>555.01278000000002</v>
      </c>
      <c r="I75">
        <v>0</v>
      </c>
    </row>
    <row r="76" spans="2:9">
      <c r="B76" t="s">
        <v>43</v>
      </c>
      <c r="C76">
        <v>9</v>
      </c>
      <c r="D76">
        <v>2844.5002399999998</v>
      </c>
      <c r="E76">
        <v>255.92444</v>
      </c>
      <c r="F76">
        <v>333.39530999999999</v>
      </c>
      <c r="G76">
        <v>555.50820999999996</v>
      </c>
      <c r="H76">
        <v>587.79944</v>
      </c>
      <c r="I76">
        <v>0</v>
      </c>
    </row>
    <row r="77" spans="2:9">
      <c r="B77" t="s">
        <v>43</v>
      </c>
      <c r="C77">
        <v>11</v>
      </c>
      <c r="D77">
        <v>2876.5617099999999</v>
      </c>
      <c r="E77">
        <v>338.82648</v>
      </c>
      <c r="F77">
        <v>351.53320000000002</v>
      </c>
      <c r="G77">
        <v>546.06410000000005</v>
      </c>
      <c r="H77">
        <v>499.27587999999997</v>
      </c>
      <c r="I77">
        <v>0</v>
      </c>
    </row>
    <row r="81" spans="2:18">
      <c r="B81" t="s">
        <v>47</v>
      </c>
    </row>
    <row r="82" spans="2:18">
      <c r="B82" t="s">
        <v>0</v>
      </c>
      <c r="C82">
        <v>0</v>
      </c>
      <c r="D82">
        <v>125</v>
      </c>
      <c r="E82">
        <v>55</v>
      </c>
      <c r="F82">
        <v>14</v>
      </c>
      <c r="G82">
        <v>23</v>
      </c>
      <c r="H82">
        <v>31</v>
      </c>
      <c r="I82">
        <v>0</v>
      </c>
    </row>
    <row r="83" spans="2:18">
      <c r="B83" t="s">
        <v>0</v>
      </c>
      <c r="C83">
        <v>1</v>
      </c>
      <c r="D83" s="10">
        <v>289.35210000000001</v>
      </c>
      <c r="E83" s="10">
        <v>133.62</v>
      </c>
      <c r="F83" s="10">
        <v>28.356999999999999</v>
      </c>
      <c r="G83" s="10">
        <v>46.451999999999998</v>
      </c>
      <c r="H83" s="10">
        <v>86.325699999999998</v>
      </c>
      <c r="I83" s="10">
        <v>0</v>
      </c>
    </row>
    <row r="84" spans="2:18">
      <c r="B84" t="s">
        <v>0</v>
      </c>
      <c r="C84">
        <v>3</v>
      </c>
      <c r="D84">
        <v>485.42849000000001</v>
      </c>
      <c r="E84">
        <v>466.89053999999999</v>
      </c>
      <c r="F84">
        <v>99.95111</v>
      </c>
      <c r="G84">
        <v>184.19284999999999</v>
      </c>
      <c r="H84">
        <v>314.75828000000001</v>
      </c>
      <c r="I84">
        <v>0</v>
      </c>
    </row>
    <row r="85" spans="2:18">
      <c r="B85" t="s">
        <v>0</v>
      </c>
      <c r="C85">
        <v>5</v>
      </c>
      <c r="D85">
        <v>535</v>
      </c>
      <c r="E85">
        <v>679.5</v>
      </c>
      <c r="F85">
        <v>127.4</v>
      </c>
      <c r="G85">
        <v>182</v>
      </c>
      <c r="H85">
        <v>383.52</v>
      </c>
      <c r="I85">
        <v>0</v>
      </c>
    </row>
    <row r="86" spans="2:18">
      <c r="B86" t="s">
        <v>0</v>
      </c>
      <c r="C86">
        <v>7</v>
      </c>
      <c r="D86">
        <v>584.29560000000004</v>
      </c>
      <c r="E86">
        <v>743.08934999999997</v>
      </c>
      <c r="F86">
        <v>144.73659000000001</v>
      </c>
      <c r="G86">
        <v>213.95977999999999</v>
      </c>
      <c r="H86">
        <v>399.19009</v>
      </c>
      <c r="I86">
        <v>0</v>
      </c>
    </row>
    <row r="87" spans="2:18">
      <c r="B87" t="s">
        <v>0</v>
      </c>
      <c r="C87">
        <v>9</v>
      </c>
      <c r="D87">
        <v>0</v>
      </c>
      <c r="E87">
        <v>815.4</v>
      </c>
      <c r="F87">
        <v>107.09122000000001</v>
      </c>
      <c r="G87">
        <v>8.7032000000000007</v>
      </c>
      <c r="H87">
        <v>249.63060999999999</v>
      </c>
      <c r="I87">
        <v>0</v>
      </c>
    </row>
    <row r="88" spans="2:18">
      <c r="B88" t="s">
        <v>0</v>
      </c>
      <c r="C88">
        <v>11</v>
      </c>
      <c r="D88">
        <v>0</v>
      </c>
      <c r="E88">
        <v>910.64458999999999</v>
      </c>
      <c r="F88">
        <v>202.42356000000001</v>
      </c>
      <c r="G88">
        <v>0</v>
      </c>
      <c r="H88">
        <v>325.80194999999998</v>
      </c>
      <c r="I88">
        <v>0</v>
      </c>
    </row>
    <row r="89" spans="2:18">
      <c r="B89" t="s">
        <v>1</v>
      </c>
      <c r="C89">
        <v>0</v>
      </c>
      <c r="D89">
        <v>125</v>
      </c>
      <c r="E89">
        <v>55</v>
      </c>
      <c r="F89">
        <v>14</v>
      </c>
      <c r="G89">
        <v>23</v>
      </c>
      <c r="H89">
        <v>31</v>
      </c>
      <c r="I89">
        <v>0</v>
      </c>
    </row>
    <row r="90" spans="2:18">
      <c r="B90" t="s">
        <v>1</v>
      </c>
      <c r="C90">
        <v>1</v>
      </c>
      <c r="D90">
        <v>310.88616999999999</v>
      </c>
      <c r="E90">
        <v>148.14887999999999</v>
      </c>
      <c r="F90">
        <v>39.707569999999997</v>
      </c>
      <c r="G90">
        <v>56.19896</v>
      </c>
      <c r="H90">
        <v>99.872619999999998</v>
      </c>
      <c r="I90">
        <v>0</v>
      </c>
      <c r="J90">
        <v>580.81632999999999</v>
      </c>
      <c r="K90">
        <v>310.05936000000003</v>
      </c>
      <c r="L90">
        <v>762.17749000000003</v>
      </c>
      <c r="M90">
        <v>585.26336000000003</v>
      </c>
      <c r="O90">
        <v>187.13159999999999</v>
      </c>
      <c r="Q90">
        <f>SUM(J90:O90)</f>
        <v>2425.4481400000004</v>
      </c>
      <c r="R90" t="e">
        <f>#REF!/Q90</f>
        <v>#REF!</v>
      </c>
    </row>
    <row r="91" spans="2:18">
      <c r="B91" t="s">
        <v>1</v>
      </c>
      <c r="C91">
        <v>3</v>
      </c>
      <c r="D91">
        <v>881.99364000000003</v>
      </c>
      <c r="E91">
        <v>427.90087999999997</v>
      </c>
      <c r="F91">
        <v>77.594890000000007</v>
      </c>
      <c r="G91">
        <v>165.9786</v>
      </c>
      <c r="H91">
        <v>240.92451</v>
      </c>
      <c r="I91">
        <v>124.15137</v>
      </c>
      <c r="J91">
        <v>486.30586</v>
      </c>
      <c r="K91">
        <v>307.74295999999998</v>
      </c>
      <c r="L91">
        <v>662.23659999999995</v>
      </c>
      <c r="M91">
        <v>719.03111999999999</v>
      </c>
      <c r="O91">
        <v>0</v>
      </c>
      <c r="Q91">
        <f>SUM(J91:O91)</f>
        <v>2175.3165399999998</v>
      </c>
      <c r="R91" t="e">
        <f>#REF!/Q91</f>
        <v>#REF!</v>
      </c>
    </row>
    <row r="92" spans="2:18">
      <c r="B92" t="s">
        <v>1</v>
      </c>
      <c r="C92">
        <v>5</v>
      </c>
      <c r="D92">
        <v>1025.08618</v>
      </c>
      <c r="E92">
        <v>582.44331999999997</v>
      </c>
      <c r="F92">
        <v>113.63784</v>
      </c>
      <c r="G92">
        <v>301.88013999999998</v>
      </c>
      <c r="H92">
        <v>365.56482999999997</v>
      </c>
      <c r="I92">
        <v>123.72110000000001</v>
      </c>
    </row>
    <row r="93" spans="2:18">
      <c r="B93" t="s">
        <v>1</v>
      </c>
      <c r="C93">
        <v>7</v>
      </c>
      <c r="D93">
        <v>973.67336</v>
      </c>
      <c r="E93">
        <v>743.7826</v>
      </c>
      <c r="F93">
        <v>151.49778000000001</v>
      </c>
      <c r="G93">
        <v>325.28021000000001</v>
      </c>
      <c r="H93">
        <v>425.09775000000002</v>
      </c>
      <c r="I93">
        <v>123.38840999999999</v>
      </c>
    </row>
    <row r="94" spans="2:18">
      <c r="B94" t="s">
        <v>1</v>
      </c>
      <c r="C94">
        <v>9</v>
      </c>
      <c r="D94">
        <v>486.16251999999997</v>
      </c>
      <c r="E94">
        <v>736.33277999999996</v>
      </c>
      <c r="F94">
        <v>176.04077000000001</v>
      </c>
      <c r="G94">
        <v>319.86685</v>
      </c>
      <c r="H94">
        <v>408.90089999999998</v>
      </c>
      <c r="I94">
        <v>67.156080000000003</v>
      </c>
    </row>
    <row r="95" spans="2:18">
      <c r="B95" t="s">
        <v>1</v>
      </c>
      <c r="C95">
        <v>11</v>
      </c>
      <c r="D95">
        <v>0</v>
      </c>
      <c r="E95">
        <v>821.50327000000004</v>
      </c>
      <c r="F95">
        <v>222.66148999999999</v>
      </c>
      <c r="G95">
        <v>306.03224999999998</v>
      </c>
      <c r="H95">
        <v>510.72467</v>
      </c>
      <c r="I95">
        <v>40.328510000000001</v>
      </c>
    </row>
    <row r="96" spans="2:18">
      <c r="B96" t="s">
        <v>2</v>
      </c>
      <c r="C96">
        <v>0</v>
      </c>
      <c r="D96">
        <v>125</v>
      </c>
      <c r="E96">
        <v>55</v>
      </c>
      <c r="F96">
        <v>14</v>
      </c>
      <c r="G96">
        <v>23</v>
      </c>
      <c r="H96">
        <v>31</v>
      </c>
      <c r="I96">
        <v>0</v>
      </c>
    </row>
    <row r="97" spans="2:9">
      <c r="B97" t="s">
        <v>2</v>
      </c>
      <c r="C97">
        <v>1</v>
      </c>
      <c r="D97">
        <v>338.59368999999998</v>
      </c>
      <c r="E97">
        <v>188.09255999999999</v>
      </c>
      <c r="F97">
        <v>87.36</v>
      </c>
      <c r="G97">
        <v>161.49492000000001</v>
      </c>
      <c r="H97">
        <v>101.44855</v>
      </c>
      <c r="I97">
        <v>49.843249999999998</v>
      </c>
    </row>
    <row r="98" spans="2:9">
      <c r="B98" t="s">
        <v>2</v>
      </c>
      <c r="C98">
        <v>3</v>
      </c>
      <c r="D98">
        <v>390.29487999999998</v>
      </c>
      <c r="E98">
        <v>366.16869000000003</v>
      </c>
      <c r="F98">
        <v>123.49887</v>
      </c>
      <c r="G98">
        <v>392.50067000000001</v>
      </c>
      <c r="H98">
        <v>295.99295999999998</v>
      </c>
      <c r="I98">
        <v>74.754570000000001</v>
      </c>
    </row>
    <row r="99" spans="2:9">
      <c r="B99" t="s">
        <v>2</v>
      </c>
      <c r="C99">
        <v>5</v>
      </c>
      <c r="D99">
        <v>510.01636999999999</v>
      </c>
      <c r="E99">
        <v>408.44869</v>
      </c>
      <c r="F99">
        <v>168.46239</v>
      </c>
      <c r="G99">
        <v>438.16091999999998</v>
      </c>
      <c r="H99">
        <v>334.32979999999998</v>
      </c>
      <c r="I99">
        <v>120.89994</v>
      </c>
    </row>
    <row r="100" spans="2:9">
      <c r="B100" t="s">
        <v>2</v>
      </c>
      <c r="C100">
        <v>7</v>
      </c>
      <c r="D100">
        <v>757.87450999999999</v>
      </c>
      <c r="E100">
        <v>550.02579000000003</v>
      </c>
      <c r="F100">
        <v>244.32378</v>
      </c>
      <c r="G100">
        <v>426.56274000000002</v>
      </c>
      <c r="H100">
        <v>415.45580000000001</v>
      </c>
      <c r="I100">
        <v>143.75306</v>
      </c>
    </row>
    <row r="101" spans="2:9">
      <c r="B101" t="s">
        <v>2</v>
      </c>
      <c r="C101">
        <v>9</v>
      </c>
      <c r="D101">
        <v>1239.46066</v>
      </c>
      <c r="E101">
        <v>709.35951</v>
      </c>
      <c r="F101">
        <v>322.36281000000002</v>
      </c>
      <c r="G101">
        <v>635.63770999999997</v>
      </c>
      <c r="H101">
        <v>549.35320999999999</v>
      </c>
      <c r="I101">
        <v>468.89988</v>
      </c>
    </row>
    <row r="102" spans="2:9">
      <c r="B102" t="s">
        <v>2</v>
      </c>
      <c r="C102">
        <v>11</v>
      </c>
      <c r="D102">
        <v>1424.27943</v>
      </c>
      <c r="E102">
        <v>691.04237000000001</v>
      </c>
      <c r="F102">
        <v>308.85869000000002</v>
      </c>
      <c r="G102">
        <v>581.18781000000001</v>
      </c>
      <c r="H102">
        <v>555.06140000000005</v>
      </c>
      <c r="I102">
        <v>298.90762999999998</v>
      </c>
    </row>
    <row r="103" spans="2:9">
      <c r="B103" t="s">
        <v>3</v>
      </c>
      <c r="C103">
        <v>0</v>
      </c>
      <c r="D103">
        <v>125</v>
      </c>
      <c r="E103">
        <v>55</v>
      </c>
      <c r="F103">
        <v>14</v>
      </c>
      <c r="G103">
        <v>23</v>
      </c>
      <c r="H103">
        <v>31</v>
      </c>
      <c r="I103">
        <v>0</v>
      </c>
    </row>
    <row r="104" spans="2:9">
      <c r="B104" t="s">
        <v>3</v>
      </c>
      <c r="C104">
        <v>1</v>
      </c>
      <c r="D104">
        <v>1651.5048999999999</v>
      </c>
      <c r="E104">
        <v>175.13820000000001</v>
      </c>
      <c r="F104">
        <v>165.49037999999999</v>
      </c>
      <c r="G104">
        <v>450.76463000000001</v>
      </c>
      <c r="H104">
        <v>343.55446999999998</v>
      </c>
      <c r="I104">
        <v>0</v>
      </c>
    </row>
    <row r="105" spans="2:9">
      <c r="B105" t="s">
        <v>3</v>
      </c>
      <c r="C105">
        <v>3</v>
      </c>
      <c r="D105">
        <v>1819</v>
      </c>
      <c r="E105">
        <v>172.14</v>
      </c>
      <c r="F105">
        <v>236.6</v>
      </c>
      <c r="G105">
        <v>640.64</v>
      </c>
      <c r="H105">
        <v>371.28</v>
      </c>
      <c r="I105">
        <v>0</v>
      </c>
    </row>
    <row r="106" spans="2:9">
      <c r="B106" t="s">
        <v>3</v>
      </c>
      <c r="C106">
        <v>5</v>
      </c>
      <c r="D106">
        <v>2680.0628499999998</v>
      </c>
      <c r="E106">
        <v>386.02704999999997</v>
      </c>
      <c r="F106">
        <v>305.36167999999998</v>
      </c>
      <c r="G106">
        <v>765.01202999999998</v>
      </c>
      <c r="H106">
        <v>559.71627000000001</v>
      </c>
      <c r="I106">
        <v>228.19358</v>
      </c>
    </row>
    <row r="107" spans="2:9">
      <c r="B107" t="s">
        <v>3</v>
      </c>
      <c r="C107">
        <v>7</v>
      </c>
      <c r="D107">
        <v>2826.8299200000001</v>
      </c>
      <c r="E107">
        <v>580.81632999999999</v>
      </c>
      <c r="F107">
        <v>310.05936000000003</v>
      </c>
      <c r="G107">
        <v>762.17749000000003</v>
      </c>
      <c r="H107">
        <v>585.26336000000003</v>
      </c>
      <c r="I107">
        <v>187.13159999999999</v>
      </c>
    </row>
    <row r="108" spans="2:9">
      <c r="B108" t="s">
        <v>3</v>
      </c>
      <c r="C108">
        <v>9</v>
      </c>
      <c r="D108">
        <v>2886.7758699999999</v>
      </c>
      <c r="E108">
        <v>624.73083999999994</v>
      </c>
      <c r="F108">
        <v>349.51713999999998</v>
      </c>
      <c r="G108">
        <v>745.80741999999998</v>
      </c>
      <c r="H108">
        <v>603.50202999999999</v>
      </c>
      <c r="I108">
        <v>182.39419000000001</v>
      </c>
    </row>
    <row r="109" spans="2:9">
      <c r="B109" t="s">
        <v>3</v>
      </c>
      <c r="C109">
        <v>11</v>
      </c>
      <c r="D109">
        <v>2966.7635100000002</v>
      </c>
      <c r="E109">
        <v>618.70144000000005</v>
      </c>
      <c r="F109">
        <v>342.39985999999999</v>
      </c>
      <c r="G109">
        <v>667.98344999999995</v>
      </c>
      <c r="H109">
        <v>606.35410000000002</v>
      </c>
      <c r="I109">
        <v>159.31041999999999</v>
      </c>
    </row>
    <row r="110" spans="2:9">
      <c r="B110" t="s">
        <v>40</v>
      </c>
      <c r="C110">
        <v>0</v>
      </c>
      <c r="D110">
        <v>125</v>
      </c>
      <c r="E110">
        <v>55</v>
      </c>
      <c r="F110">
        <v>14</v>
      </c>
      <c r="G110">
        <v>23</v>
      </c>
      <c r="H110">
        <v>31</v>
      </c>
      <c r="I110">
        <v>0</v>
      </c>
    </row>
    <row r="111" spans="2:9">
      <c r="B111" t="s">
        <v>40</v>
      </c>
      <c r="C111">
        <v>1</v>
      </c>
      <c r="D111">
        <v>850.12878000000001</v>
      </c>
      <c r="E111">
        <v>315.22712000000001</v>
      </c>
      <c r="F111">
        <v>103.61067</v>
      </c>
      <c r="G111">
        <v>123.68528999999999</v>
      </c>
      <c r="H111">
        <v>244.06016</v>
      </c>
      <c r="I111">
        <v>0</v>
      </c>
    </row>
    <row r="112" spans="2:9">
      <c r="B112" t="s">
        <v>40</v>
      </c>
      <c r="C112">
        <v>3</v>
      </c>
      <c r="D112">
        <v>1605</v>
      </c>
      <c r="E112">
        <v>466.59</v>
      </c>
      <c r="F112">
        <v>218.4</v>
      </c>
      <c r="G112">
        <v>509.6</v>
      </c>
      <c r="H112">
        <v>530.4</v>
      </c>
      <c r="I112">
        <v>0</v>
      </c>
    </row>
    <row r="113" spans="2:9">
      <c r="B113" t="s">
        <v>40</v>
      </c>
      <c r="C113">
        <v>5</v>
      </c>
      <c r="D113">
        <v>1851.5319199999999</v>
      </c>
      <c r="E113">
        <v>467.00502</v>
      </c>
      <c r="F113">
        <v>315.76873000000001</v>
      </c>
      <c r="G113">
        <v>713.37088000000006</v>
      </c>
      <c r="H113">
        <v>689.53002000000004</v>
      </c>
      <c r="I113">
        <v>0</v>
      </c>
    </row>
    <row r="114" spans="2:9">
      <c r="B114" t="s">
        <v>40</v>
      </c>
      <c r="C114">
        <v>7</v>
      </c>
      <c r="D114">
        <v>1989.01873</v>
      </c>
      <c r="E114">
        <v>486.30586</v>
      </c>
      <c r="F114">
        <v>307.74295999999998</v>
      </c>
      <c r="G114">
        <v>662.23659999999995</v>
      </c>
      <c r="H114">
        <v>719.03111999999999</v>
      </c>
      <c r="I114">
        <v>0</v>
      </c>
    </row>
    <row r="115" spans="2:9">
      <c r="B115" t="s">
        <v>40</v>
      </c>
      <c r="C115">
        <v>9</v>
      </c>
      <c r="D115">
        <v>2138.6039599999999</v>
      </c>
      <c r="E115">
        <v>640.61509999999998</v>
      </c>
      <c r="F115">
        <v>358.59113000000002</v>
      </c>
      <c r="G115">
        <v>604.33672000000001</v>
      </c>
      <c r="H115">
        <v>647.23916999999994</v>
      </c>
      <c r="I115">
        <v>0</v>
      </c>
    </row>
    <row r="116" spans="2:9">
      <c r="B116" t="s">
        <v>40</v>
      </c>
      <c r="C116">
        <v>11</v>
      </c>
      <c r="D116">
        <v>2054.73207</v>
      </c>
      <c r="E116">
        <v>654.68367999999998</v>
      </c>
      <c r="F116">
        <v>379.50927999999999</v>
      </c>
      <c r="G116">
        <v>713.73062000000004</v>
      </c>
      <c r="H116">
        <v>767.17196000000001</v>
      </c>
      <c r="I116">
        <v>0</v>
      </c>
    </row>
    <row r="117" spans="2:9">
      <c r="B117" t="s">
        <v>46</v>
      </c>
      <c r="C117">
        <v>0</v>
      </c>
      <c r="D117">
        <v>125</v>
      </c>
      <c r="E117">
        <v>55</v>
      </c>
      <c r="F117">
        <v>14</v>
      </c>
      <c r="G117">
        <v>23</v>
      </c>
      <c r="H117">
        <v>31</v>
      </c>
      <c r="I117">
        <v>0</v>
      </c>
    </row>
    <row r="118" spans="2:9">
      <c r="B118" t="s">
        <v>46</v>
      </c>
      <c r="C118">
        <v>1</v>
      </c>
      <c r="D118">
        <v>1340.29393</v>
      </c>
      <c r="E118">
        <v>168.05302</v>
      </c>
      <c r="F118">
        <v>210.24665999999999</v>
      </c>
      <c r="G118">
        <v>450.76463000000001</v>
      </c>
      <c r="H118">
        <v>396.40284000000003</v>
      </c>
      <c r="I118">
        <v>0</v>
      </c>
    </row>
    <row r="119" spans="2:9">
      <c r="B119" t="s">
        <v>46</v>
      </c>
      <c r="C119">
        <v>3</v>
      </c>
      <c r="D119">
        <v>1186.6627900000001</v>
      </c>
      <c r="E119">
        <v>206.87</v>
      </c>
      <c r="F119">
        <v>236.6</v>
      </c>
      <c r="G119">
        <v>336.72908999999999</v>
      </c>
      <c r="H119">
        <v>403.92</v>
      </c>
      <c r="I119">
        <v>0</v>
      </c>
    </row>
    <row r="120" spans="2:9">
      <c r="B120" t="s">
        <v>46</v>
      </c>
      <c r="C120">
        <v>5</v>
      </c>
      <c r="D120">
        <v>2687.1596100000002</v>
      </c>
      <c r="E120">
        <v>285.01139000000001</v>
      </c>
      <c r="F120">
        <v>300.06871000000001</v>
      </c>
      <c r="G120">
        <v>546.85725000000002</v>
      </c>
      <c r="H120">
        <v>372.68284999999997</v>
      </c>
      <c r="I120">
        <v>0</v>
      </c>
    </row>
    <row r="121" spans="2:9">
      <c r="B121" t="s">
        <v>46</v>
      </c>
      <c r="C121">
        <v>7</v>
      </c>
      <c r="D121">
        <v>2808.4321799999998</v>
      </c>
      <c r="E121">
        <v>305.56729999999999</v>
      </c>
      <c r="F121">
        <v>315.42176999999998</v>
      </c>
      <c r="G121">
        <v>500.01378</v>
      </c>
      <c r="H121">
        <v>555.01278000000002</v>
      </c>
      <c r="I121">
        <v>0</v>
      </c>
    </row>
    <row r="122" spans="2:9">
      <c r="B122" t="s">
        <v>46</v>
      </c>
      <c r="C122">
        <v>9</v>
      </c>
      <c r="D122">
        <v>2844.5002399999998</v>
      </c>
      <c r="E122">
        <v>255.92444</v>
      </c>
      <c r="F122">
        <v>333.39530999999999</v>
      </c>
      <c r="G122">
        <v>555.50820999999996</v>
      </c>
      <c r="H122">
        <v>587.79944</v>
      </c>
      <c r="I122">
        <v>0</v>
      </c>
    </row>
    <row r="123" spans="2:9">
      <c r="B123" t="s">
        <v>46</v>
      </c>
      <c r="C123">
        <v>11</v>
      </c>
      <c r="D123">
        <v>2876.5617099999999</v>
      </c>
      <c r="E123">
        <v>338.82648</v>
      </c>
      <c r="F123">
        <v>351.53320000000002</v>
      </c>
      <c r="G123">
        <v>546.06410000000005</v>
      </c>
      <c r="H123">
        <v>499.27587999999997</v>
      </c>
      <c r="I123">
        <v>0</v>
      </c>
    </row>
    <row r="131" spans="2:30">
      <c r="C131" t="s">
        <v>71</v>
      </c>
      <c r="D131" t="s">
        <v>6</v>
      </c>
      <c r="E131" t="s">
        <v>72</v>
      </c>
      <c r="F131" t="s">
        <v>73</v>
      </c>
      <c r="G131" t="s">
        <v>74</v>
      </c>
      <c r="I131" t="s">
        <v>75</v>
      </c>
      <c r="L131" t="s">
        <v>71</v>
      </c>
      <c r="M131" t="s">
        <v>6</v>
      </c>
      <c r="N131" t="s">
        <v>72</v>
      </c>
      <c r="O131" t="s">
        <v>73</v>
      </c>
      <c r="P131" t="s">
        <v>74</v>
      </c>
      <c r="R131" t="s">
        <v>75</v>
      </c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</row>
    <row r="132" spans="2:30">
      <c r="B132" t="s">
        <v>0</v>
      </c>
      <c r="C132">
        <v>125</v>
      </c>
      <c r="D132">
        <v>55</v>
      </c>
      <c r="E132">
        <v>14</v>
      </c>
      <c r="F132">
        <v>23</v>
      </c>
      <c r="G132">
        <v>31</v>
      </c>
      <c r="H132">
        <v>0</v>
      </c>
      <c r="I132">
        <v>0</v>
      </c>
      <c r="K132" t="s">
        <v>0</v>
      </c>
      <c r="L132">
        <f>C132/19.625</f>
        <v>6.369426751592357</v>
      </c>
      <c r="M132">
        <f t="shared" ref="M132:P132" si="0">D132/19.625</f>
        <v>2.8025477707006368</v>
      </c>
      <c r="N132">
        <f t="shared" si="0"/>
        <v>0.7133757961783439</v>
      </c>
      <c r="O132">
        <f t="shared" si="0"/>
        <v>1.1719745222929936</v>
      </c>
      <c r="P132">
        <f t="shared" si="0"/>
        <v>1.5796178343949046</v>
      </c>
      <c r="Q132">
        <v>0</v>
      </c>
      <c r="R132">
        <f>I132/19.625</f>
        <v>0</v>
      </c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</row>
    <row r="133" spans="2:30">
      <c r="B133" t="s">
        <v>0</v>
      </c>
      <c r="C133">
        <v>289.35210000000001</v>
      </c>
      <c r="D133">
        <v>133.62</v>
      </c>
      <c r="E133">
        <v>28.356999999999999</v>
      </c>
      <c r="F133">
        <v>46.451999999999998</v>
      </c>
      <c r="G133">
        <v>86.325699999999998</v>
      </c>
      <c r="H133">
        <v>1</v>
      </c>
      <c r="I133">
        <v>0</v>
      </c>
      <c r="K133" t="s">
        <v>0</v>
      </c>
      <c r="L133">
        <f t="shared" ref="L133:L173" si="1">C133/19.625</f>
        <v>14.744056050955415</v>
      </c>
      <c r="M133">
        <f t="shared" ref="M133:M173" si="2">D133/19.625</f>
        <v>6.8086624203821655</v>
      </c>
      <c r="N133">
        <f t="shared" ref="N133:N173" si="3">E133/19.625</f>
        <v>1.4449426751592356</v>
      </c>
      <c r="O133">
        <f t="shared" ref="O133:O173" si="4">F133/19.625</f>
        <v>2.366980891719745</v>
      </c>
      <c r="P133">
        <f t="shared" ref="P133:R173" si="5">G133/19.625</f>
        <v>4.3987617834394905</v>
      </c>
      <c r="Q133">
        <v>1</v>
      </c>
      <c r="R133">
        <f t="shared" si="5"/>
        <v>0</v>
      </c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</row>
    <row r="134" spans="2:30">
      <c r="B134" t="s">
        <v>0</v>
      </c>
      <c r="C134">
        <v>485.42849000000001</v>
      </c>
      <c r="D134">
        <v>466.89053999999999</v>
      </c>
      <c r="E134">
        <v>99.95111</v>
      </c>
      <c r="F134">
        <v>184.19284999999999</v>
      </c>
      <c r="G134">
        <v>314.75828000000001</v>
      </c>
      <c r="H134">
        <v>3</v>
      </c>
      <c r="I134">
        <v>0</v>
      </c>
      <c r="K134" t="s">
        <v>0</v>
      </c>
      <c r="L134">
        <f t="shared" si="1"/>
        <v>24.735209681528662</v>
      </c>
      <c r="M134">
        <f t="shared" si="2"/>
        <v>23.790600764331209</v>
      </c>
      <c r="N134">
        <f t="shared" si="3"/>
        <v>5.0930501910828028</v>
      </c>
      <c r="O134">
        <f t="shared" si="4"/>
        <v>9.3856229299363054</v>
      </c>
      <c r="P134">
        <f t="shared" si="5"/>
        <v>16.038638471337581</v>
      </c>
      <c r="Q134">
        <v>3</v>
      </c>
      <c r="R134">
        <f t="shared" si="5"/>
        <v>0</v>
      </c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</row>
    <row r="135" spans="2:30">
      <c r="B135" t="s">
        <v>0</v>
      </c>
      <c r="C135">
        <v>535</v>
      </c>
      <c r="D135">
        <v>679.5</v>
      </c>
      <c r="E135">
        <v>127.4</v>
      </c>
      <c r="F135">
        <v>182</v>
      </c>
      <c r="G135">
        <v>383.52</v>
      </c>
      <c r="H135">
        <v>5</v>
      </c>
      <c r="I135">
        <v>0</v>
      </c>
      <c r="K135" t="s">
        <v>0</v>
      </c>
      <c r="L135">
        <f t="shared" si="1"/>
        <v>27.261146496815286</v>
      </c>
      <c r="M135">
        <f t="shared" si="2"/>
        <v>34.624203821656053</v>
      </c>
      <c r="N135">
        <f t="shared" si="3"/>
        <v>6.4917197452229303</v>
      </c>
      <c r="O135">
        <f t="shared" si="4"/>
        <v>9.2738853503184711</v>
      </c>
      <c r="P135">
        <f t="shared" si="5"/>
        <v>19.542420382165606</v>
      </c>
      <c r="Q135">
        <v>5</v>
      </c>
      <c r="R135">
        <f t="shared" si="5"/>
        <v>0</v>
      </c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</row>
    <row r="136" spans="2:30">
      <c r="B136" t="s">
        <v>0</v>
      </c>
      <c r="C136">
        <v>584.29560000000004</v>
      </c>
      <c r="D136">
        <v>743.08934999999997</v>
      </c>
      <c r="E136">
        <v>144.73659000000001</v>
      </c>
      <c r="F136">
        <v>213.95977999999999</v>
      </c>
      <c r="G136">
        <v>399.19009</v>
      </c>
      <c r="H136">
        <v>7</v>
      </c>
      <c r="I136">
        <v>0</v>
      </c>
      <c r="K136" t="s">
        <v>0</v>
      </c>
      <c r="L136">
        <f t="shared" si="1"/>
        <v>29.773024203821659</v>
      </c>
      <c r="M136">
        <f t="shared" si="2"/>
        <v>37.864425477707002</v>
      </c>
      <c r="N136">
        <f t="shared" si="3"/>
        <v>7.3751128662420387</v>
      </c>
      <c r="O136">
        <f t="shared" si="4"/>
        <v>10.902409171974522</v>
      </c>
      <c r="P136">
        <f t="shared" si="5"/>
        <v>20.340896305732485</v>
      </c>
      <c r="Q136">
        <v>7</v>
      </c>
      <c r="R136">
        <f t="shared" si="5"/>
        <v>0</v>
      </c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</row>
    <row r="137" spans="2:30">
      <c r="B137" t="s">
        <v>0</v>
      </c>
      <c r="C137">
        <v>0</v>
      </c>
      <c r="D137">
        <v>815.4</v>
      </c>
      <c r="E137">
        <v>107.09122000000001</v>
      </c>
      <c r="F137">
        <v>8.7032000000000007</v>
      </c>
      <c r="G137">
        <v>249.63060999999999</v>
      </c>
      <c r="H137">
        <v>9</v>
      </c>
      <c r="I137">
        <v>0</v>
      </c>
      <c r="K137" t="s">
        <v>0</v>
      </c>
      <c r="L137">
        <f t="shared" si="1"/>
        <v>0</v>
      </c>
      <c r="M137">
        <f t="shared" si="2"/>
        <v>41.549044585987261</v>
      </c>
      <c r="N137">
        <f t="shared" si="3"/>
        <v>5.4568774522292998</v>
      </c>
      <c r="O137">
        <f t="shared" si="4"/>
        <v>0.44347515923566883</v>
      </c>
      <c r="P137">
        <f t="shared" si="5"/>
        <v>12.720031082802548</v>
      </c>
      <c r="Q137">
        <v>9</v>
      </c>
      <c r="R137">
        <f t="shared" si="5"/>
        <v>0</v>
      </c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</row>
    <row r="138" spans="2:30">
      <c r="B138" t="s">
        <v>0</v>
      </c>
      <c r="C138">
        <v>0</v>
      </c>
      <c r="D138">
        <v>910.64458999999999</v>
      </c>
      <c r="E138">
        <v>202.42356000000001</v>
      </c>
      <c r="F138">
        <v>0</v>
      </c>
      <c r="G138">
        <v>325.80194999999998</v>
      </c>
      <c r="H138">
        <v>11</v>
      </c>
      <c r="I138">
        <v>0</v>
      </c>
      <c r="K138" t="s">
        <v>0</v>
      </c>
      <c r="L138">
        <f t="shared" si="1"/>
        <v>0</v>
      </c>
      <c r="M138">
        <f t="shared" si="2"/>
        <v>46.402272101910825</v>
      </c>
      <c r="N138">
        <f t="shared" si="3"/>
        <v>10.314576305732485</v>
      </c>
      <c r="O138">
        <f t="shared" si="4"/>
        <v>0</v>
      </c>
      <c r="P138">
        <f t="shared" si="5"/>
        <v>16.601373248407644</v>
      </c>
      <c r="Q138">
        <v>11</v>
      </c>
      <c r="R138">
        <f t="shared" si="5"/>
        <v>0</v>
      </c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</row>
    <row r="139" spans="2:30">
      <c r="B139" t="s">
        <v>1</v>
      </c>
      <c r="C139">
        <v>125</v>
      </c>
      <c r="D139">
        <v>55</v>
      </c>
      <c r="E139">
        <v>14</v>
      </c>
      <c r="F139">
        <v>23</v>
      </c>
      <c r="G139">
        <v>31</v>
      </c>
      <c r="H139">
        <v>0</v>
      </c>
      <c r="I139">
        <v>0</v>
      </c>
      <c r="K139" t="s">
        <v>1</v>
      </c>
      <c r="L139">
        <f t="shared" si="1"/>
        <v>6.369426751592357</v>
      </c>
      <c r="M139">
        <f t="shared" si="2"/>
        <v>2.8025477707006368</v>
      </c>
      <c r="N139">
        <f t="shared" si="3"/>
        <v>0.7133757961783439</v>
      </c>
      <c r="O139">
        <f t="shared" si="4"/>
        <v>1.1719745222929936</v>
      </c>
      <c r="P139">
        <f t="shared" si="5"/>
        <v>1.5796178343949046</v>
      </c>
      <c r="Q139">
        <v>0</v>
      </c>
      <c r="R139">
        <f t="shared" si="5"/>
        <v>0</v>
      </c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</row>
    <row r="140" spans="2:30">
      <c r="B140" t="s">
        <v>1</v>
      </c>
      <c r="C140">
        <v>823.45119999999997</v>
      </c>
      <c r="D140">
        <v>280.14888000000002</v>
      </c>
      <c r="E140">
        <v>115.70757</v>
      </c>
      <c r="F140">
        <v>135.19896</v>
      </c>
      <c r="G140">
        <v>215.87262000000001</v>
      </c>
      <c r="H140">
        <v>1</v>
      </c>
      <c r="I140">
        <v>0</v>
      </c>
      <c r="K140" t="s">
        <v>1</v>
      </c>
      <c r="L140">
        <f t="shared" si="1"/>
        <v>41.959296815286621</v>
      </c>
      <c r="M140">
        <f t="shared" si="2"/>
        <v>14.275102165605096</v>
      </c>
      <c r="N140">
        <f t="shared" si="3"/>
        <v>5.8959271337579624</v>
      </c>
      <c r="O140">
        <f t="shared" si="4"/>
        <v>6.8891189808917197</v>
      </c>
      <c r="P140">
        <f t="shared" si="5"/>
        <v>10.99987872611465</v>
      </c>
      <c r="Q140">
        <v>1</v>
      </c>
      <c r="R140">
        <f t="shared" si="5"/>
        <v>0</v>
      </c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</row>
    <row r="141" spans="2:30">
      <c r="B141" t="s">
        <v>1</v>
      </c>
      <c r="C141">
        <v>881.99364000000003</v>
      </c>
      <c r="D141">
        <v>427.90087999999997</v>
      </c>
      <c r="E141">
        <v>77.594890000000007</v>
      </c>
      <c r="F141">
        <v>165.9786</v>
      </c>
      <c r="G141">
        <v>240.92451</v>
      </c>
      <c r="H141">
        <v>3</v>
      </c>
      <c r="I141">
        <v>124.15137</v>
      </c>
      <c r="K141" t="s">
        <v>1</v>
      </c>
      <c r="L141">
        <f t="shared" si="1"/>
        <v>44.942351082802546</v>
      </c>
      <c r="M141">
        <f t="shared" si="2"/>
        <v>21.803866496815285</v>
      </c>
      <c r="N141">
        <f t="shared" si="3"/>
        <v>3.9538797452229302</v>
      </c>
      <c r="O141">
        <f t="shared" si="4"/>
        <v>8.4575082802547765</v>
      </c>
      <c r="P141">
        <f t="shared" si="5"/>
        <v>12.276408152866242</v>
      </c>
      <c r="Q141">
        <v>3</v>
      </c>
      <c r="R141">
        <f>I141/19.625</f>
        <v>6.3261844585987257</v>
      </c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</row>
    <row r="142" spans="2:30">
      <c r="B142" t="s">
        <v>1</v>
      </c>
      <c r="C142">
        <v>1025.08618</v>
      </c>
      <c r="D142">
        <v>582.44331999999997</v>
      </c>
      <c r="E142">
        <v>113.63784</v>
      </c>
      <c r="F142">
        <v>301.88013999999998</v>
      </c>
      <c r="G142">
        <v>365.56482999999997</v>
      </c>
      <c r="H142">
        <v>5</v>
      </c>
      <c r="I142">
        <v>123.72110000000001</v>
      </c>
      <c r="K142" t="s">
        <v>1</v>
      </c>
      <c r="L142">
        <f t="shared" si="1"/>
        <v>52.233690700636942</v>
      </c>
      <c r="M142">
        <f t="shared" si="2"/>
        <v>29.678640509554139</v>
      </c>
      <c r="N142">
        <f t="shared" si="3"/>
        <v>5.7904631847133761</v>
      </c>
      <c r="O142">
        <f t="shared" si="4"/>
        <v>15.382427515923567</v>
      </c>
      <c r="P142">
        <f t="shared" si="5"/>
        <v>18.627507261146494</v>
      </c>
      <c r="Q142">
        <v>5</v>
      </c>
      <c r="R142">
        <f t="shared" si="5"/>
        <v>6.3042598726114649</v>
      </c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</row>
    <row r="143" spans="2:30">
      <c r="B143" t="s">
        <v>1</v>
      </c>
      <c r="C143">
        <v>973.67336</v>
      </c>
      <c r="D143">
        <v>743.7826</v>
      </c>
      <c r="E143">
        <v>151.49778000000001</v>
      </c>
      <c r="F143">
        <v>325.28021000000001</v>
      </c>
      <c r="G143">
        <v>425.09775000000002</v>
      </c>
      <c r="H143">
        <v>7</v>
      </c>
      <c r="I143">
        <v>123.38840999999999</v>
      </c>
      <c r="K143" t="s">
        <v>1</v>
      </c>
      <c r="L143">
        <f t="shared" si="1"/>
        <v>49.613929171974526</v>
      </c>
      <c r="M143">
        <f t="shared" si="2"/>
        <v>37.899750318471341</v>
      </c>
      <c r="N143">
        <f t="shared" si="3"/>
        <v>7.719632101910828</v>
      </c>
      <c r="O143">
        <f t="shared" si="4"/>
        <v>16.574787770700638</v>
      </c>
      <c r="P143">
        <f t="shared" si="5"/>
        <v>21.66103184713376</v>
      </c>
      <c r="Q143">
        <v>7</v>
      </c>
      <c r="R143">
        <f t="shared" si="5"/>
        <v>6.2873075159235663</v>
      </c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</row>
    <row r="144" spans="2:30">
      <c r="B144" t="s">
        <v>1</v>
      </c>
      <c r="C144">
        <v>486.16251999999997</v>
      </c>
      <c r="D144">
        <v>736.33277999999996</v>
      </c>
      <c r="E144">
        <v>176.04077000000001</v>
      </c>
      <c r="F144">
        <v>319.86685</v>
      </c>
      <c r="G144">
        <v>408.90089999999998</v>
      </c>
      <c r="H144">
        <v>9</v>
      </c>
      <c r="I144">
        <v>67.156080000000003</v>
      </c>
      <c r="K144" t="s">
        <v>1</v>
      </c>
      <c r="L144">
        <f t="shared" si="1"/>
        <v>24.772612484076433</v>
      </c>
      <c r="M144">
        <f t="shared" si="2"/>
        <v>37.520141656050953</v>
      </c>
      <c r="N144">
        <f t="shared" si="3"/>
        <v>8.9702303184713372</v>
      </c>
      <c r="O144">
        <f t="shared" si="4"/>
        <v>16.298947770700636</v>
      </c>
      <c r="P144">
        <f t="shared" si="5"/>
        <v>20.835714649681528</v>
      </c>
      <c r="Q144">
        <v>9</v>
      </c>
      <c r="R144">
        <f t="shared" si="5"/>
        <v>3.4219658598726115</v>
      </c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</row>
    <row r="145" spans="2:30">
      <c r="B145" t="s">
        <v>1</v>
      </c>
      <c r="C145">
        <v>0</v>
      </c>
      <c r="D145">
        <v>821.50327000000004</v>
      </c>
      <c r="E145">
        <v>222.66148999999999</v>
      </c>
      <c r="F145">
        <v>306.03224999999998</v>
      </c>
      <c r="G145">
        <v>510.72467</v>
      </c>
      <c r="H145">
        <v>11</v>
      </c>
      <c r="I145">
        <v>40.328510000000001</v>
      </c>
      <c r="K145" t="s">
        <v>1</v>
      </c>
      <c r="L145">
        <f t="shared" si="1"/>
        <v>0</v>
      </c>
      <c r="M145">
        <f t="shared" si="2"/>
        <v>41.860039235668793</v>
      </c>
      <c r="N145">
        <f t="shared" si="3"/>
        <v>11.345808407643311</v>
      </c>
      <c r="O145">
        <f t="shared" si="4"/>
        <v>15.593999999999999</v>
      </c>
      <c r="P145">
        <f t="shared" si="5"/>
        <v>26.024187006369427</v>
      </c>
      <c r="Q145">
        <v>11</v>
      </c>
      <c r="R145">
        <f t="shared" si="5"/>
        <v>2.0549559235668791</v>
      </c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</row>
    <row r="146" spans="2:30">
      <c r="B146" t="s">
        <v>2</v>
      </c>
      <c r="C146">
        <v>125</v>
      </c>
      <c r="D146">
        <v>55</v>
      </c>
      <c r="E146">
        <v>14</v>
      </c>
      <c r="F146">
        <v>23</v>
      </c>
      <c r="G146">
        <v>31</v>
      </c>
      <c r="H146">
        <v>0</v>
      </c>
      <c r="I146">
        <v>0</v>
      </c>
      <c r="K146" t="s">
        <v>2</v>
      </c>
      <c r="L146">
        <f t="shared" si="1"/>
        <v>6.369426751592357</v>
      </c>
      <c r="M146">
        <f t="shared" si="2"/>
        <v>2.8025477707006368</v>
      </c>
      <c r="N146">
        <f t="shared" si="3"/>
        <v>0.7133757961783439</v>
      </c>
      <c r="O146">
        <f t="shared" si="4"/>
        <v>1.1719745222929936</v>
      </c>
      <c r="P146">
        <f t="shared" si="5"/>
        <v>1.5796178343949046</v>
      </c>
      <c r="Q146">
        <v>0</v>
      </c>
      <c r="R146">
        <f t="shared" si="5"/>
        <v>0</v>
      </c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</row>
    <row r="147" spans="2:30">
      <c r="B147" t="s">
        <v>2</v>
      </c>
      <c r="C147">
        <v>338.59368999999998</v>
      </c>
      <c r="D147">
        <v>188.09255999999999</v>
      </c>
      <c r="E147">
        <v>87.36</v>
      </c>
      <c r="F147">
        <v>161.49492000000001</v>
      </c>
      <c r="G147">
        <v>101.44855</v>
      </c>
      <c r="H147">
        <v>1</v>
      </c>
      <c r="I147">
        <v>49.843249999999998</v>
      </c>
      <c r="K147" t="s">
        <v>2</v>
      </c>
      <c r="L147">
        <f t="shared" si="1"/>
        <v>17.253181656050955</v>
      </c>
      <c r="M147">
        <f t="shared" si="2"/>
        <v>9.5843342675159224</v>
      </c>
      <c r="N147">
        <f t="shared" si="3"/>
        <v>4.451464968152866</v>
      </c>
      <c r="O147">
        <f t="shared" si="4"/>
        <v>8.2290405095541406</v>
      </c>
      <c r="P147">
        <f t="shared" si="5"/>
        <v>5.169352866242038</v>
      </c>
      <c r="Q147">
        <v>1</v>
      </c>
      <c r="R147">
        <f t="shared" si="5"/>
        <v>2.5397834394904457</v>
      </c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</row>
    <row r="148" spans="2:30">
      <c r="B148" t="s">
        <v>2</v>
      </c>
      <c r="C148">
        <v>390.29487999999998</v>
      </c>
      <c r="D148">
        <v>366.16869000000003</v>
      </c>
      <c r="E148">
        <v>123.49887</v>
      </c>
      <c r="F148">
        <v>392.50067000000001</v>
      </c>
      <c r="G148">
        <v>295.99295999999998</v>
      </c>
      <c r="H148">
        <v>3</v>
      </c>
      <c r="I148">
        <v>74.754570000000001</v>
      </c>
      <c r="K148" t="s">
        <v>2</v>
      </c>
      <c r="L148">
        <f t="shared" si="1"/>
        <v>19.887637197452229</v>
      </c>
      <c r="M148">
        <f t="shared" si="2"/>
        <v>18.658277197452232</v>
      </c>
      <c r="N148">
        <f t="shared" si="3"/>
        <v>6.2929360509554142</v>
      </c>
      <c r="O148">
        <f t="shared" si="4"/>
        <v>20.00003414012739</v>
      </c>
      <c r="P148">
        <f t="shared" si="5"/>
        <v>15.082443821656049</v>
      </c>
      <c r="Q148">
        <v>3</v>
      </c>
      <c r="R148">
        <f t="shared" si="5"/>
        <v>3.8091500636942675</v>
      </c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</row>
    <row r="149" spans="2:30">
      <c r="B149" t="s">
        <v>2</v>
      </c>
      <c r="C149">
        <v>510.01636999999999</v>
      </c>
      <c r="D149">
        <v>408.44869</v>
      </c>
      <c r="E149">
        <v>168.46239</v>
      </c>
      <c r="F149">
        <v>438.16091999999998</v>
      </c>
      <c r="G149">
        <v>334.32979999999998</v>
      </c>
      <c r="H149">
        <v>5</v>
      </c>
      <c r="I149">
        <v>120.89994</v>
      </c>
      <c r="K149" t="s">
        <v>2</v>
      </c>
      <c r="L149">
        <f t="shared" si="1"/>
        <v>25.988095286624205</v>
      </c>
      <c r="M149">
        <f t="shared" si="2"/>
        <v>20.812672101910827</v>
      </c>
      <c r="N149">
        <f t="shared" si="3"/>
        <v>8.5840708280254781</v>
      </c>
      <c r="O149">
        <f t="shared" si="4"/>
        <v>22.326671082802548</v>
      </c>
      <c r="P149">
        <f t="shared" si="5"/>
        <v>17.035913375796177</v>
      </c>
      <c r="Q149">
        <v>5</v>
      </c>
      <c r="R149">
        <f t="shared" si="5"/>
        <v>6.1605064968152865</v>
      </c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</row>
    <row r="150" spans="2:30">
      <c r="B150" t="s">
        <v>2</v>
      </c>
      <c r="C150">
        <v>757.87450999999999</v>
      </c>
      <c r="D150">
        <v>550.02579000000003</v>
      </c>
      <c r="E150">
        <v>244.32378</v>
      </c>
      <c r="F150">
        <v>426.56274000000002</v>
      </c>
      <c r="G150">
        <v>415.45580000000001</v>
      </c>
      <c r="H150">
        <v>7</v>
      </c>
      <c r="I150">
        <v>143.75306</v>
      </c>
      <c r="K150" t="s">
        <v>2</v>
      </c>
      <c r="L150">
        <f t="shared" si="1"/>
        <v>38.617809426751592</v>
      </c>
      <c r="M150">
        <f t="shared" si="2"/>
        <v>28.026791847133758</v>
      </c>
      <c r="N150">
        <f t="shared" si="3"/>
        <v>12.449619363057325</v>
      </c>
      <c r="O150">
        <f t="shared" si="4"/>
        <v>21.735681019108281</v>
      </c>
      <c r="P150">
        <f t="shared" si="5"/>
        <v>21.16972229299363</v>
      </c>
      <c r="Q150">
        <v>7</v>
      </c>
      <c r="R150">
        <f t="shared" si="5"/>
        <v>7.3249966878980892</v>
      </c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</row>
    <row r="151" spans="2:30">
      <c r="B151" t="s">
        <v>2</v>
      </c>
      <c r="C151">
        <v>1239.46066</v>
      </c>
      <c r="D151">
        <v>709.35951</v>
      </c>
      <c r="E151">
        <v>322.36281000000002</v>
      </c>
      <c r="F151">
        <v>635.63770999999997</v>
      </c>
      <c r="G151">
        <v>549.35320999999999</v>
      </c>
      <c r="H151">
        <v>9</v>
      </c>
      <c r="I151">
        <v>468.89988</v>
      </c>
      <c r="K151" t="s">
        <v>2</v>
      </c>
      <c r="L151">
        <f t="shared" si="1"/>
        <v>63.157231082802546</v>
      </c>
      <c r="M151">
        <f t="shared" si="2"/>
        <v>36.145707515923569</v>
      </c>
      <c r="N151">
        <f t="shared" si="3"/>
        <v>16.426130445859872</v>
      </c>
      <c r="O151">
        <f t="shared" si="4"/>
        <v>32.389182675159233</v>
      </c>
      <c r="P151">
        <f t="shared" si="5"/>
        <v>27.99252025477707</v>
      </c>
      <c r="Q151">
        <v>9</v>
      </c>
      <c r="R151">
        <f t="shared" si="5"/>
        <v>23.892987515923565</v>
      </c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</row>
    <row r="152" spans="2:30">
      <c r="B152" t="s">
        <v>2</v>
      </c>
      <c r="C152">
        <v>1424.27943</v>
      </c>
      <c r="D152">
        <v>691.04237000000001</v>
      </c>
      <c r="E152">
        <v>308.85869000000002</v>
      </c>
      <c r="F152">
        <v>581.18781000000001</v>
      </c>
      <c r="G152">
        <v>555.06140000000005</v>
      </c>
      <c r="H152">
        <v>11</v>
      </c>
      <c r="I152">
        <v>298.90762999999998</v>
      </c>
      <c r="K152" t="s">
        <v>2</v>
      </c>
      <c r="L152">
        <f t="shared" si="1"/>
        <v>72.574748025477703</v>
      </c>
      <c r="M152">
        <f t="shared" si="2"/>
        <v>35.212350063694267</v>
      </c>
      <c r="N152">
        <f t="shared" si="3"/>
        <v>15.738022420382167</v>
      </c>
      <c r="O152">
        <f t="shared" si="4"/>
        <v>29.614665477707007</v>
      </c>
      <c r="P152">
        <f t="shared" si="5"/>
        <v>28.28338343949045</v>
      </c>
      <c r="Q152">
        <v>11</v>
      </c>
      <c r="R152">
        <f t="shared" si="5"/>
        <v>15.23096203821656</v>
      </c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</row>
    <row r="153" spans="2:30">
      <c r="B153" t="s">
        <v>3</v>
      </c>
      <c r="C153">
        <v>125</v>
      </c>
      <c r="D153">
        <v>55</v>
      </c>
      <c r="E153">
        <v>14</v>
      </c>
      <c r="F153">
        <v>23</v>
      </c>
      <c r="G153">
        <v>31</v>
      </c>
      <c r="H153">
        <v>0</v>
      </c>
      <c r="I153">
        <v>0</v>
      </c>
      <c r="K153" t="s">
        <v>3</v>
      </c>
      <c r="L153">
        <f t="shared" si="1"/>
        <v>6.369426751592357</v>
      </c>
      <c r="M153">
        <f t="shared" si="2"/>
        <v>2.8025477707006368</v>
      </c>
      <c r="N153">
        <f t="shared" si="3"/>
        <v>0.7133757961783439</v>
      </c>
      <c r="O153">
        <f t="shared" si="4"/>
        <v>1.1719745222929936</v>
      </c>
      <c r="P153">
        <f t="shared" si="5"/>
        <v>1.5796178343949046</v>
      </c>
      <c r="Q153">
        <v>0</v>
      </c>
      <c r="R153">
        <f t="shared" si="5"/>
        <v>0</v>
      </c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</row>
    <row r="154" spans="2:30">
      <c r="B154" t="s">
        <v>3</v>
      </c>
      <c r="C154">
        <v>1651.5048999999999</v>
      </c>
      <c r="D154">
        <v>175.13820000000001</v>
      </c>
      <c r="E154">
        <v>165.49037999999999</v>
      </c>
      <c r="F154">
        <v>450.76463000000001</v>
      </c>
      <c r="G154">
        <v>343.55446999999998</v>
      </c>
      <c r="H154">
        <v>1</v>
      </c>
      <c r="I154">
        <v>0</v>
      </c>
      <c r="K154" t="s">
        <v>3</v>
      </c>
      <c r="L154">
        <f t="shared" si="1"/>
        <v>84.153115923566872</v>
      </c>
      <c r="M154">
        <f t="shared" si="2"/>
        <v>8.92423949044586</v>
      </c>
      <c r="N154">
        <f t="shared" si="3"/>
        <v>8.4326308280254771</v>
      </c>
      <c r="O154">
        <f t="shared" si="4"/>
        <v>22.968898343949046</v>
      </c>
      <c r="P154">
        <f t="shared" si="5"/>
        <v>17.505960254777069</v>
      </c>
      <c r="Q154">
        <v>1</v>
      </c>
      <c r="R154">
        <f t="shared" si="5"/>
        <v>0</v>
      </c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</row>
    <row r="155" spans="2:30">
      <c r="B155" t="s">
        <v>3</v>
      </c>
      <c r="C155">
        <v>1819</v>
      </c>
      <c r="D155">
        <v>172.14</v>
      </c>
      <c r="E155">
        <v>236.6</v>
      </c>
      <c r="F155">
        <v>640.64</v>
      </c>
      <c r="G155">
        <v>371.28</v>
      </c>
      <c r="H155">
        <v>3</v>
      </c>
      <c r="I155">
        <v>0</v>
      </c>
      <c r="K155" t="s">
        <v>3</v>
      </c>
      <c r="L155">
        <f t="shared" si="1"/>
        <v>92.687898089171981</v>
      </c>
      <c r="M155">
        <f t="shared" si="2"/>
        <v>8.7714649681528662</v>
      </c>
      <c r="N155">
        <f t="shared" si="3"/>
        <v>12.056050955414012</v>
      </c>
      <c r="O155">
        <f t="shared" si="4"/>
        <v>32.644076433121022</v>
      </c>
      <c r="P155">
        <f t="shared" si="5"/>
        <v>18.918726114649679</v>
      </c>
      <c r="Q155">
        <v>3</v>
      </c>
      <c r="R155">
        <f t="shared" si="5"/>
        <v>0</v>
      </c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</row>
    <row r="156" spans="2:30">
      <c r="B156" t="s">
        <v>3</v>
      </c>
      <c r="C156">
        <v>2680.0628499999998</v>
      </c>
      <c r="D156">
        <v>386.02704999999997</v>
      </c>
      <c r="E156">
        <v>305.36167999999998</v>
      </c>
      <c r="F156">
        <v>765.01202999999998</v>
      </c>
      <c r="G156">
        <v>559.71627000000001</v>
      </c>
      <c r="H156">
        <v>5</v>
      </c>
      <c r="I156">
        <v>228.19358</v>
      </c>
      <c r="K156" t="s">
        <v>3</v>
      </c>
      <c r="L156">
        <f t="shared" si="1"/>
        <v>136.56371210191082</v>
      </c>
      <c r="M156">
        <f t="shared" si="2"/>
        <v>19.670168152866239</v>
      </c>
      <c r="N156">
        <f t="shared" si="3"/>
        <v>15.559830828025477</v>
      </c>
      <c r="O156">
        <f t="shared" si="4"/>
        <v>38.981504713375799</v>
      </c>
      <c r="P156">
        <f t="shared" si="5"/>
        <v>28.520574267515926</v>
      </c>
      <c r="Q156">
        <v>5</v>
      </c>
      <c r="R156">
        <f t="shared" si="5"/>
        <v>11.627698343949044</v>
      </c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</row>
    <row r="157" spans="2:30">
      <c r="B157" t="s">
        <v>3</v>
      </c>
      <c r="C157">
        <v>2826.8299200000001</v>
      </c>
      <c r="D157">
        <v>580.81632999999999</v>
      </c>
      <c r="E157">
        <v>310.05936000000003</v>
      </c>
      <c r="F157">
        <v>762.17749000000003</v>
      </c>
      <c r="G157">
        <v>585.26336000000003</v>
      </c>
      <c r="H157">
        <v>7</v>
      </c>
      <c r="I157">
        <v>187.13159999999999</v>
      </c>
      <c r="K157" t="s">
        <v>3</v>
      </c>
      <c r="L157">
        <f t="shared" si="1"/>
        <v>144.04228891719745</v>
      </c>
      <c r="M157">
        <f t="shared" si="2"/>
        <v>29.595736560509554</v>
      </c>
      <c r="N157">
        <f t="shared" si="3"/>
        <v>15.799203057324842</v>
      </c>
      <c r="O157">
        <f t="shared" si="4"/>
        <v>38.837069554140129</v>
      </c>
      <c r="P157">
        <f t="shared" si="5"/>
        <v>29.822336815286626</v>
      </c>
      <c r="Q157">
        <v>7</v>
      </c>
      <c r="R157">
        <f t="shared" si="5"/>
        <v>9.5353681528662424</v>
      </c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</row>
    <row r="158" spans="2:30">
      <c r="B158" t="s">
        <v>3</v>
      </c>
      <c r="C158">
        <v>2886.7758699999999</v>
      </c>
      <c r="D158">
        <v>624.73083999999994</v>
      </c>
      <c r="E158">
        <v>349.51713999999998</v>
      </c>
      <c r="F158">
        <v>745.80741999999998</v>
      </c>
      <c r="G158">
        <v>603.50202999999999</v>
      </c>
      <c r="H158">
        <v>9</v>
      </c>
      <c r="I158">
        <v>182.39419000000001</v>
      </c>
      <c r="K158" t="s">
        <v>3</v>
      </c>
      <c r="L158">
        <f t="shared" si="1"/>
        <v>147.09685961783438</v>
      </c>
      <c r="M158">
        <f t="shared" si="2"/>
        <v>31.833418598726112</v>
      </c>
      <c r="N158">
        <f t="shared" si="3"/>
        <v>17.809790573248407</v>
      </c>
      <c r="O158">
        <f t="shared" si="4"/>
        <v>38.002925859872612</v>
      </c>
      <c r="P158">
        <f t="shared" si="5"/>
        <v>30.751695796178343</v>
      </c>
      <c r="Q158">
        <v>9</v>
      </c>
      <c r="R158">
        <f t="shared" si="5"/>
        <v>9.2939714649681537</v>
      </c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</row>
    <row r="159" spans="2:30">
      <c r="B159" t="s">
        <v>3</v>
      </c>
      <c r="C159">
        <v>2966.7635100000002</v>
      </c>
      <c r="D159">
        <v>618.70144000000005</v>
      </c>
      <c r="E159">
        <v>342.39985999999999</v>
      </c>
      <c r="F159">
        <v>667.98344999999995</v>
      </c>
      <c r="G159">
        <v>606.35410000000002</v>
      </c>
      <c r="H159">
        <v>11</v>
      </c>
      <c r="I159">
        <v>159.31041999999999</v>
      </c>
      <c r="K159" t="s">
        <v>3</v>
      </c>
      <c r="L159">
        <f t="shared" si="1"/>
        <v>151.17266292993631</v>
      </c>
      <c r="M159">
        <f t="shared" si="2"/>
        <v>31.526188025477708</v>
      </c>
      <c r="N159">
        <f t="shared" si="3"/>
        <v>17.447126624203822</v>
      </c>
      <c r="O159">
        <f t="shared" si="4"/>
        <v>34.03737324840764</v>
      </c>
      <c r="P159">
        <f t="shared" si="5"/>
        <v>30.897024203821658</v>
      </c>
      <c r="Q159">
        <v>11</v>
      </c>
      <c r="R159">
        <f t="shared" si="5"/>
        <v>8.1177284076433125</v>
      </c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</row>
    <row r="160" spans="2:30">
      <c r="B160" t="s">
        <v>68</v>
      </c>
      <c r="C160">
        <v>125</v>
      </c>
      <c r="D160">
        <v>55</v>
      </c>
      <c r="E160">
        <v>14</v>
      </c>
      <c r="F160">
        <v>23</v>
      </c>
      <c r="G160">
        <v>31</v>
      </c>
      <c r="H160">
        <v>0</v>
      </c>
      <c r="I160">
        <v>0</v>
      </c>
      <c r="K160" t="s">
        <v>68</v>
      </c>
      <c r="L160">
        <f t="shared" si="1"/>
        <v>6.369426751592357</v>
      </c>
      <c r="M160">
        <f t="shared" si="2"/>
        <v>2.8025477707006368</v>
      </c>
      <c r="N160">
        <f t="shared" si="3"/>
        <v>0.7133757961783439</v>
      </c>
      <c r="O160">
        <f t="shared" si="4"/>
        <v>1.1719745222929936</v>
      </c>
      <c r="P160">
        <f t="shared" si="5"/>
        <v>1.5796178343949046</v>
      </c>
      <c r="Q160">
        <v>0</v>
      </c>
      <c r="R160">
        <f t="shared" si="5"/>
        <v>0</v>
      </c>
      <c r="U160" s="20"/>
      <c r="V160" s="20"/>
      <c r="W160" s="20"/>
      <c r="X160" s="20"/>
      <c r="Y160" s="20"/>
      <c r="Z160" s="20"/>
      <c r="AA160" s="20"/>
      <c r="AB160" s="20"/>
      <c r="AC160" s="20"/>
      <c r="AD160" s="20"/>
    </row>
    <row r="161" spans="2:30">
      <c r="B161" t="s">
        <v>68</v>
      </c>
      <c r="C161">
        <v>850.12878000000001</v>
      </c>
      <c r="D161">
        <v>315.22712000000001</v>
      </c>
      <c r="E161">
        <v>103.61067</v>
      </c>
      <c r="F161">
        <v>123.68528999999999</v>
      </c>
      <c r="G161">
        <v>244.06016</v>
      </c>
      <c r="H161">
        <v>1</v>
      </c>
      <c r="I161">
        <v>0</v>
      </c>
      <c r="K161" t="s">
        <v>68</v>
      </c>
      <c r="L161">
        <f t="shared" si="1"/>
        <v>43.318663949044584</v>
      </c>
      <c r="M161">
        <f t="shared" si="2"/>
        <v>16.062528407643313</v>
      </c>
      <c r="N161">
        <f t="shared" si="3"/>
        <v>5.2795245859872608</v>
      </c>
      <c r="O161">
        <f t="shared" si="4"/>
        <v>6.3024351592356682</v>
      </c>
      <c r="P161">
        <f t="shared" si="5"/>
        <v>12.436186496815287</v>
      </c>
      <c r="Q161">
        <v>1</v>
      </c>
      <c r="R161">
        <f t="shared" si="5"/>
        <v>0</v>
      </c>
      <c r="U161" s="20"/>
      <c r="V161" s="20"/>
      <c r="W161" s="20"/>
      <c r="X161" s="20"/>
      <c r="Y161" s="20"/>
      <c r="Z161" s="20"/>
      <c r="AA161" s="20"/>
      <c r="AB161" s="20"/>
      <c r="AC161" s="20"/>
      <c r="AD161" s="20"/>
    </row>
    <row r="162" spans="2:30">
      <c r="B162" t="s">
        <v>68</v>
      </c>
      <c r="C162">
        <v>1605</v>
      </c>
      <c r="D162">
        <v>466.59</v>
      </c>
      <c r="E162">
        <v>218.4</v>
      </c>
      <c r="F162">
        <v>509.6</v>
      </c>
      <c r="G162">
        <v>530.4</v>
      </c>
      <c r="H162">
        <v>3</v>
      </c>
      <c r="I162">
        <v>0</v>
      </c>
      <c r="K162" t="s">
        <v>68</v>
      </c>
      <c r="L162">
        <f t="shared" si="1"/>
        <v>81.783439490445858</v>
      </c>
      <c r="M162">
        <f t="shared" si="2"/>
        <v>23.775286624203819</v>
      </c>
      <c r="N162">
        <f t="shared" si="3"/>
        <v>11.128662420382167</v>
      </c>
      <c r="O162">
        <f t="shared" si="4"/>
        <v>25.966878980891721</v>
      </c>
      <c r="P162">
        <f t="shared" si="5"/>
        <v>27.026751592356685</v>
      </c>
      <c r="Q162">
        <v>3</v>
      </c>
      <c r="R162">
        <f t="shared" si="5"/>
        <v>0</v>
      </c>
      <c r="U162" s="20"/>
      <c r="V162" s="20"/>
      <c r="W162" s="20"/>
      <c r="X162" s="20"/>
      <c r="Y162" s="20"/>
      <c r="Z162" s="20"/>
      <c r="AA162" s="20"/>
      <c r="AB162" s="20"/>
      <c r="AC162" s="20"/>
      <c r="AD162" s="20"/>
    </row>
    <row r="163" spans="2:30">
      <c r="B163" t="s">
        <v>68</v>
      </c>
      <c r="C163">
        <v>1851.5319199999999</v>
      </c>
      <c r="D163">
        <v>467.00502</v>
      </c>
      <c r="E163">
        <v>315.76873000000001</v>
      </c>
      <c r="F163">
        <v>713.37088000000006</v>
      </c>
      <c r="G163">
        <v>689.53002000000004</v>
      </c>
      <c r="H163">
        <v>5</v>
      </c>
      <c r="I163">
        <v>0</v>
      </c>
      <c r="K163" t="s">
        <v>68</v>
      </c>
      <c r="L163">
        <f t="shared" si="1"/>
        <v>94.345575541401274</v>
      </c>
      <c r="M163">
        <f t="shared" si="2"/>
        <v>23.796434140127388</v>
      </c>
      <c r="N163">
        <f t="shared" si="3"/>
        <v>16.090126369426752</v>
      </c>
      <c r="O163">
        <f t="shared" si="4"/>
        <v>36.35010853503185</v>
      </c>
      <c r="P163">
        <f t="shared" si="5"/>
        <v>35.135287643312104</v>
      </c>
      <c r="Q163">
        <v>5</v>
      </c>
      <c r="R163">
        <f t="shared" si="5"/>
        <v>0</v>
      </c>
      <c r="U163" s="20"/>
      <c r="V163" s="20"/>
      <c r="W163" s="20"/>
      <c r="X163" s="20"/>
      <c r="Y163" s="20"/>
      <c r="Z163" s="20"/>
      <c r="AA163" s="20"/>
      <c r="AB163" s="20"/>
      <c r="AC163" s="20"/>
      <c r="AD163" s="20"/>
    </row>
    <row r="164" spans="2:30">
      <c r="B164" t="s">
        <v>68</v>
      </c>
      <c r="C164">
        <v>1989.01873</v>
      </c>
      <c r="D164">
        <v>486.30586</v>
      </c>
      <c r="E164">
        <v>307.74295999999998</v>
      </c>
      <c r="F164">
        <v>662.23659999999995</v>
      </c>
      <c r="G164">
        <v>719.03111999999999</v>
      </c>
      <c r="H164">
        <v>7</v>
      </c>
      <c r="I164">
        <v>0</v>
      </c>
      <c r="K164" t="s">
        <v>68</v>
      </c>
      <c r="L164">
        <f t="shared" si="1"/>
        <v>101.35127286624204</v>
      </c>
      <c r="M164">
        <f t="shared" si="2"/>
        <v>24.77991643312102</v>
      </c>
      <c r="N164">
        <f t="shared" si="3"/>
        <v>15.681169936305732</v>
      </c>
      <c r="O164">
        <f t="shared" si="4"/>
        <v>33.744540127388532</v>
      </c>
      <c r="P164">
        <f t="shared" si="5"/>
        <v>36.638528407643314</v>
      </c>
      <c r="Q164">
        <v>7</v>
      </c>
      <c r="R164">
        <f t="shared" si="5"/>
        <v>0</v>
      </c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</row>
    <row r="165" spans="2:30">
      <c r="B165" t="s">
        <v>68</v>
      </c>
      <c r="C165">
        <v>2138.6039599999999</v>
      </c>
      <c r="D165">
        <v>640.61509999999998</v>
      </c>
      <c r="E165">
        <v>358.59113000000002</v>
      </c>
      <c r="F165">
        <v>604.33672000000001</v>
      </c>
      <c r="G165">
        <v>647.23916999999994</v>
      </c>
      <c r="H165">
        <v>9</v>
      </c>
      <c r="I165">
        <v>0</v>
      </c>
      <c r="K165" t="s">
        <v>68</v>
      </c>
      <c r="L165">
        <f t="shared" si="1"/>
        <v>108.9734501910828</v>
      </c>
      <c r="M165">
        <f t="shared" si="2"/>
        <v>32.642807643312103</v>
      </c>
      <c r="N165">
        <f t="shared" si="3"/>
        <v>18.272159490445862</v>
      </c>
      <c r="O165">
        <f t="shared" si="4"/>
        <v>30.794227770700637</v>
      </c>
      <c r="P165">
        <f t="shared" si="5"/>
        <v>32.980339872611459</v>
      </c>
      <c r="Q165">
        <v>9</v>
      </c>
      <c r="R165">
        <f t="shared" si="5"/>
        <v>0</v>
      </c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</row>
    <row r="166" spans="2:30">
      <c r="B166" t="s">
        <v>68</v>
      </c>
      <c r="C166">
        <v>2054.73207</v>
      </c>
      <c r="D166">
        <v>654.68367999999998</v>
      </c>
      <c r="E166">
        <v>379.50927999999999</v>
      </c>
      <c r="F166">
        <v>713.73062000000004</v>
      </c>
      <c r="G166">
        <v>767.17196000000001</v>
      </c>
      <c r="H166">
        <v>11</v>
      </c>
      <c r="I166">
        <v>0</v>
      </c>
      <c r="K166" t="s">
        <v>68</v>
      </c>
      <c r="L166">
        <f t="shared" si="1"/>
        <v>104.69972331210191</v>
      </c>
      <c r="M166">
        <f t="shared" si="2"/>
        <v>33.35967796178344</v>
      </c>
      <c r="N166">
        <f t="shared" si="3"/>
        <v>19.338052484076432</v>
      </c>
      <c r="O166">
        <f t="shared" si="4"/>
        <v>36.368439235668795</v>
      </c>
      <c r="P166">
        <f t="shared" si="5"/>
        <v>39.091564840764335</v>
      </c>
      <c r="Q166">
        <v>11</v>
      </c>
      <c r="R166">
        <f t="shared" si="5"/>
        <v>0</v>
      </c>
      <c r="U166" s="20"/>
      <c r="V166" s="20"/>
      <c r="W166" s="20"/>
      <c r="X166" s="20"/>
      <c r="Y166" s="20"/>
      <c r="Z166" s="20"/>
      <c r="AA166" s="20"/>
      <c r="AB166" s="20"/>
      <c r="AC166" s="20"/>
      <c r="AD166" s="20"/>
    </row>
    <row r="167" spans="2:30">
      <c r="B167" t="s">
        <v>70</v>
      </c>
      <c r="C167">
        <v>125</v>
      </c>
      <c r="D167">
        <v>55</v>
      </c>
      <c r="E167">
        <v>14</v>
      </c>
      <c r="F167">
        <v>23</v>
      </c>
      <c r="G167">
        <v>31</v>
      </c>
      <c r="H167">
        <v>0</v>
      </c>
      <c r="I167">
        <v>0</v>
      </c>
      <c r="K167" t="s">
        <v>70</v>
      </c>
      <c r="L167">
        <f t="shared" si="1"/>
        <v>6.369426751592357</v>
      </c>
      <c r="M167">
        <f t="shared" si="2"/>
        <v>2.8025477707006368</v>
      </c>
      <c r="N167">
        <f t="shared" si="3"/>
        <v>0.7133757961783439</v>
      </c>
      <c r="O167">
        <f t="shared" si="4"/>
        <v>1.1719745222929936</v>
      </c>
      <c r="P167">
        <f t="shared" si="5"/>
        <v>1.5796178343949046</v>
      </c>
      <c r="Q167">
        <v>0</v>
      </c>
      <c r="R167">
        <f t="shared" si="5"/>
        <v>0</v>
      </c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</row>
    <row r="168" spans="2:30">
      <c r="B168" t="s">
        <v>70</v>
      </c>
      <c r="C168">
        <v>1340.29393</v>
      </c>
      <c r="D168">
        <v>168.05302</v>
      </c>
      <c r="E168">
        <v>210.24665999999999</v>
      </c>
      <c r="F168">
        <v>450.76463000000001</v>
      </c>
      <c r="G168">
        <v>396.40284000000003</v>
      </c>
      <c r="H168">
        <v>1</v>
      </c>
      <c r="I168">
        <v>0</v>
      </c>
      <c r="K168" t="s">
        <v>70</v>
      </c>
      <c r="L168">
        <f t="shared" si="1"/>
        <v>68.295232101910827</v>
      </c>
      <c r="M168">
        <f t="shared" si="2"/>
        <v>8.5632112101910831</v>
      </c>
      <c r="N168">
        <f t="shared" si="3"/>
        <v>10.71320560509554</v>
      </c>
      <c r="O168">
        <f t="shared" si="4"/>
        <v>22.968898343949046</v>
      </c>
      <c r="P168">
        <f t="shared" si="5"/>
        <v>20.198870828025481</v>
      </c>
      <c r="Q168">
        <v>1</v>
      </c>
      <c r="R168">
        <f t="shared" si="5"/>
        <v>0</v>
      </c>
      <c r="U168" s="20"/>
      <c r="V168" s="20"/>
      <c r="W168" s="20"/>
      <c r="X168" s="20"/>
      <c r="Y168" s="20"/>
      <c r="Z168" s="20"/>
      <c r="AA168" s="20"/>
      <c r="AB168" s="20"/>
      <c r="AC168" s="20"/>
      <c r="AD168" s="20"/>
    </row>
    <row r="169" spans="2:30">
      <c r="B169" t="s">
        <v>70</v>
      </c>
      <c r="C169">
        <v>1686.6627900000001</v>
      </c>
      <c r="D169">
        <v>206.87</v>
      </c>
      <c r="E169">
        <v>236.6</v>
      </c>
      <c r="F169">
        <v>336.72908999999999</v>
      </c>
      <c r="G169">
        <v>403.92</v>
      </c>
      <c r="H169">
        <v>3</v>
      </c>
      <c r="I169">
        <v>0</v>
      </c>
      <c r="K169" t="s">
        <v>70</v>
      </c>
      <c r="L169">
        <f t="shared" si="1"/>
        <v>85.944600764331213</v>
      </c>
      <c r="M169">
        <f t="shared" si="2"/>
        <v>10.541146496815287</v>
      </c>
      <c r="N169">
        <f t="shared" si="3"/>
        <v>12.056050955414012</v>
      </c>
      <c r="O169">
        <f t="shared" si="4"/>
        <v>17.158170191082803</v>
      </c>
      <c r="P169">
        <f t="shared" si="5"/>
        <v>20.581910828025478</v>
      </c>
      <c r="Q169">
        <v>3</v>
      </c>
      <c r="R169">
        <f t="shared" si="5"/>
        <v>0</v>
      </c>
      <c r="U169" s="20"/>
      <c r="V169" s="20"/>
      <c r="W169" s="20"/>
      <c r="X169" s="20"/>
      <c r="Y169" s="20"/>
      <c r="Z169" s="20"/>
      <c r="AA169" s="20"/>
      <c r="AB169" s="20"/>
      <c r="AC169" s="20"/>
      <c r="AD169" s="20"/>
    </row>
    <row r="170" spans="2:30">
      <c r="B170" t="s">
        <v>70</v>
      </c>
      <c r="C170">
        <v>2687.1596100000002</v>
      </c>
      <c r="D170">
        <v>285.01139000000001</v>
      </c>
      <c r="E170">
        <v>300.06871000000001</v>
      </c>
      <c r="F170">
        <v>546.85725000000002</v>
      </c>
      <c r="G170">
        <v>372.68284999999997</v>
      </c>
      <c r="H170">
        <v>5</v>
      </c>
      <c r="I170">
        <v>0</v>
      </c>
      <c r="K170" t="s">
        <v>70</v>
      </c>
      <c r="L170">
        <f t="shared" si="1"/>
        <v>136.92533044585988</v>
      </c>
      <c r="M170">
        <f t="shared" si="2"/>
        <v>14.522873375796179</v>
      </c>
      <c r="N170">
        <f t="shared" si="3"/>
        <v>15.290125350318473</v>
      </c>
      <c r="O170">
        <f t="shared" si="4"/>
        <v>27.865337579617837</v>
      </c>
      <c r="P170">
        <f t="shared" si="5"/>
        <v>18.99020891719745</v>
      </c>
      <c r="Q170">
        <v>5</v>
      </c>
      <c r="R170">
        <f t="shared" si="5"/>
        <v>0</v>
      </c>
      <c r="U170" s="20"/>
      <c r="V170" s="20"/>
      <c r="W170" s="20"/>
      <c r="X170" s="20"/>
      <c r="Y170" s="20"/>
      <c r="Z170" s="20"/>
      <c r="AA170" s="20"/>
      <c r="AB170" s="20"/>
      <c r="AC170" s="20"/>
      <c r="AD170" s="20"/>
    </row>
    <row r="171" spans="2:30">
      <c r="B171" t="s">
        <v>70</v>
      </c>
      <c r="C171">
        <v>2808.4321799999998</v>
      </c>
      <c r="D171">
        <v>305.56729999999999</v>
      </c>
      <c r="E171">
        <v>315.42176999999998</v>
      </c>
      <c r="F171">
        <v>500.01378</v>
      </c>
      <c r="G171">
        <v>555.01278000000002</v>
      </c>
      <c r="H171">
        <v>7</v>
      </c>
      <c r="I171">
        <v>0</v>
      </c>
      <c r="K171" t="s">
        <v>70</v>
      </c>
      <c r="L171">
        <f t="shared" si="1"/>
        <v>143.10482445859873</v>
      </c>
      <c r="M171">
        <f t="shared" si="2"/>
        <v>15.570308280254777</v>
      </c>
      <c r="N171">
        <f t="shared" si="3"/>
        <v>16.072446878980891</v>
      </c>
      <c r="O171">
        <f t="shared" si="4"/>
        <v>25.478409171974523</v>
      </c>
      <c r="P171">
        <f t="shared" si="5"/>
        <v>28.280905987261146</v>
      </c>
      <c r="Q171">
        <v>7</v>
      </c>
      <c r="R171">
        <f t="shared" si="5"/>
        <v>0</v>
      </c>
      <c r="U171" s="20"/>
      <c r="V171" s="20"/>
      <c r="W171" s="20"/>
      <c r="X171" s="20"/>
      <c r="Y171" s="20"/>
      <c r="Z171" s="20"/>
      <c r="AA171" s="20"/>
      <c r="AB171" s="20"/>
      <c r="AC171" s="20"/>
      <c r="AD171" s="20"/>
    </row>
    <row r="172" spans="2:30">
      <c r="B172" t="s">
        <v>70</v>
      </c>
      <c r="C172">
        <v>2844.5002399999998</v>
      </c>
      <c r="D172">
        <v>255.92444</v>
      </c>
      <c r="E172">
        <v>333.39530999999999</v>
      </c>
      <c r="F172">
        <v>555.50820999999996</v>
      </c>
      <c r="G172">
        <v>587.79944</v>
      </c>
      <c r="H172">
        <v>9</v>
      </c>
      <c r="I172">
        <v>0</v>
      </c>
      <c r="K172" t="s">
        <v>70</v>
      </c>
      <c r="L172">
        <f t="shared" si="1"/>
        <v>144.94268738853503</v>
      </c>
      <c r="M172">
        <f t="shared" si="2"/>
        <v>13.040735796178344</v>
      </c>
      <c r="N172">
        <f t="shared" si="3"/>
        <v>16.988296050955412</v>
      </c>
      <c r="O172">
        <f t="shared" si="4"/>
        <v>28.306150828025476</v>
      </c>
      <c r="P172">
        <f t="shared" si="5"/>
        <v>29.951563821656052</v>
      </c>
      <c r="Q172">
        <v>9</v>
      </c>
      <c r="R172">
        <f t="shared" si="5"/>
        <v>0</v>
      </c>
      <c r="U172" s="20"/>
      <c r="V172" s="20"/>
      <c r="W172" s="20"/>
      <c r="X172" s="20"/>
      <c r="Y172" s="20"/>
      <c r="Z172" s="20"/>
      <c r="AA172" s="20"/>
      <c r="AB172" s="20"/>
      <c r="AC172" s="20"/>
      <c r="AD172" s="20"/>
    </row>
    <row r="173" spans="2:30">
      <c r="B173" t="s">
        <v>70</v>
      </c>
      <c r="C173">
        <v>2876.5617099999999</v>
      </c>
      <c r="D173">
        <v>338.82648</v>
      </c>
      <c r="E173">
        <v>351.53320000000002</v>
      </c>
      <c r="F173">
        <v>546.06410000000005</v>
      </c>
      <c r="G173">
        <v>499.27587999999997</v>
      </c>
      <c r="H173">
        <v>11</v>
      </c>
      <c r="I173">
        <v>0</v>
      </c>
      <c r="K173" t="s">
        <v>70</v>
      </c>
      <c r="L173">
        <f t="shared" si="1"/>
        <v>146.57639286624203</v>
      </c>
      <c r="M173">
        <f t="shared" si="2"/>
        <v>17.26504356687898</v>
      </c>
      <c r="N173">
        <f t="shared" si="3"/>
        <v>17.91251974522293</v>
      </c>
      <c r="O173">
        <f t="shared" si="4"/>
        <v>27.824922292993634</v>
      </c>
      <c r="P173">
        <f t="shared" si="5"/>
        <v>25.440809171974522</v>
      </c>
      <c r="Q173">
        <v>11</v>
      </c>
      <c r="R173">
        <f t="shared" si="5"/>
        <v>0</v>
      </c>
      <c r="U173" s="20"/>
      <c r="V173" s="20"/>
      <c r="W173" s="20"/>
      <c r="X173" s="20"/>
      <c r="Y173" s="20"/>
      <c r="Z173" s="20"/>
      <c r="AA173" s="20"/>
      <c r="AB173" s="20"/>
      <c r="AC173" s="20"/>
      <c r="AD173" s="20"/>
    </row>
    <row r="174" spans="2:30"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Origin50.Graph" shapeId="1025" r:id="rId4">
          <objectPr defaultSize="0" autoPict="0" r:id="rId5">
            <anchor moveWithCells="1">
              <from>
                <xdr:col>9</xdr:col>
                <xdr:colOff>0</xdr:colOff>
                <xdr:row>1</xdr:row>
                <xdr:rowOff>144780</xdr:rowOff>
              </from>
              <to>
                <xdr:col>17</xdr:col>
                <xdr:colOff>236220</xdr:colOff>
                <xdr:row>23</xdr:row>
                <xdr:rowOff>160020</xdr:rowOff>
              </to>
            </anchor>
          </objectPr>
        </oleObject>
      </mc:Choice>
      <mc:Fallback>
        <oleObject progId="Origin50.Grap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3"/>
  <sheetViews>
    <sheetView workbookViewId="0">
      <selection activeCell="W18" sqref="W18"/>
    </sheetView>
  </sheetViews>
  <sheetFormatPr defaultRowHeight="13.8"/>
  <sheetData>
    <row r="1" spans="1:36">
      <c r="X1" t="s">
        <v>49</v>
      </c>
      <c r="Y1" t="s">
        <v>86</v>
      </c>
      <c r="Z1" t="s">
        <v>36</v>
      </c>
      <c r="AA1" t="s">
        <v>87</v>
      </c>
      <c r="AB1" t="s">
        <v>53</v>
      </c>
    </row>
    <row r="2" spans="1:36">
      <c r="A2" t="s">
        <v>48</v>
      </c>
      <c r="N2" s="10" t="s">
        <v>79</v>
      </c>
      <c r="O2">
        <v>0</v>
      </c>
      <c r="P2">
        <v>1</v>
      </c>
      <c r="Q2">
        <v>3</v>
      </c>
      <c r="R2">
        <v>5</v>
      </c>
      <c r="S2">
        <v>7</v>
      </c>
      <c r="T2">
        <v>9</v>
      </c>
      <c r="U2">
        <v>11</v>
      </c>
      <c r="X2">
        <v>0</v>
      </c>
      <c r="Y2">
        <v>7</v>
      </c>
      <c r="Z2">
        <v>10</v>
      </c>
      <c r="AA2">
        <v>6</v>
      </c>
      <c r="AB2">
        <v>10</v>
      </c>
    </row>
    <row r="3" spans="1:36">
      <c r="B3" s="11" t="s">
        <v>49</v>
      </c>
      <c r="C3" t="s">
        <v>50</v>
      </c>
      <c r="E3" t="s">
        <v>51</v>
      </c>
      <c r="G3" s="11" t="s">
        <v>52</v>
      </c>
      <c r="I3" s="11" t="s">
        <v>53</v>
      </c>
      <c r="N3" t="s">
        <v>80</v>
      </c>
      <c r="O3" s="14">
        <v>7</v>
      </c>
      <c r="P3" s="27">
        <v>6.18</v>
      </c>
      <c r="Q3">
        <v>6.09</v>
      </c>
      <c r="R3">
        <v>6.09</v>
      </c>
      <c r="S3">
        <v>5.95</v>
      </c>
      <c r="T3" s="27">
        <v>5.88</v>
      </c>
      <c r="U3" s="27">
        <v>5.88</v>
      </c>
      <c r="X3">
        <v>1</v>
      </c>
      <c r="Y3">
        <v>6.18</v>
      </c>
      <c r="Z3">
        <v>6.92</v>
      </c>
      <c r="AA3">
        <v>5.75</v>
      </c>
      <c r="AB3">
        <v>6.32</v>
      </c>
    </row>
    <row r="4" spans="1:36">
      <c r="B4" s="15">
        <v>0</v>
      </c>
      <c r="C4" s="16">
        <v>7</v>
      </c>
      <c r="D4" s="17">
        <v>0.2</v>
      </c>
      <c r="E4" s="17">
        <v>10</v>
      </c>
      <c r="F4" s="17">
        <v>0.2</v>
      </c>
      <c r="G4" s="16">
        <v>10</v>
      </c>
      <c r="H4" s="17">
        <v>0.2</v>
      </c>
      <c r="I4" s="16">
        <v>10</v>
      </c>
      <c r="J4" s="18">
        <v>0.2</v>
      </c>
      <c r="N4" t="s">
        <v>81</v>
      </c>
      <c r="O4" s="14">
        <v>10</v>
      </c>
      <c r="P4" s="27">
        <v>6.92</v>
      </c>
      <c r="Q4">
        <v>6.86</v>
      </c>
      <c r="R4">
        <v>6.86</v>
      </c>
      <c r="S4">
        <v>6.74</v>
      </c>
      <c r="T4" s="27">
        <v>6.72</v>
      </c>
      <c r="U4" s="27">
        <v>6.72</v>
      </c>
      <c r="X4">
        <v>3</v>
      </c>
      <c r="Y4">
        <v>6.09</v>
      </c>
      <c r="Z4">
        <v>6.86</v>
      </c>
      <c r="AA4">
        <v>5.62</v>
      </c>
      <c r="AB4">
        <v>6.28</v>
      </c>
    </row>
    <row r="5" spans="1:36">
      <c r="B5" s="19">
        <v>1</v>
      </c>
      <c r="C5" s="20">
        <v>6.18</v>
      </c>
      <c r="D5" s="20">
        <v>0.2</v>
      </c>
      <c r="E5" s="20">
        <v>6.92</v>
      </c>
      <c r="F5" s="20">
        <v>0.2</v>
      </c>
      <c r="G5" s="21">
        <v>10</v>
      </c>
      <c r="H5" s="20">
        <v>0.2</v>
      </c>
      <c r="I5" s="21">
        <v>6.32</v>
      </c>
      <c r="J5" s="22">
        <v>0.2</v>
      </c>
      <c r="N5" t="s">
        <v>76</v>
      </c>
      <c r="O5" s="14">
        <v>6</v>
      </c>
      <c r="P5" s="27">
        <v>6.17</v>
      </c>
      <c r="Q5">
        <v>6.11</v>
      </c>
      <c r="R5">
        <v>6.11</v>
      </c>
      <c r="S5">
        <v>5.98</v>
      </c>
      <c r="T5" s="27">
        <v>5.95</v>
      </c>
      <c r="U5" s="27">
        <v>5.95</v>
      </c>
      <c r="X5">
        <v>5</v>
      </c>
      <c r="Y5">
        <v>6.09</v>
      </c>
      <c r="Z5">
        <v>6.86</v>
      </c>
      <c r="AA5">
        <v>5.57</v>
      </c>
      <c r="AB5">
        <v>6.28</v>
      </c>
    </row>
    <row r="6" spans="1:36">
      <c r="B6" s="19">
        <v>3</v>
      </c>
      <c r="C6" s="21">
        <v>6.09</v>
      </c>
      <c r="D6" s="20">
        <v>0.2</v>
      </c>
      <c r="E6" s="20">
        <v>6.86</v>
      </c>
      <c r="F6" s="20">
        <v>0.2</v>
      </c>
      <c r="G6" s="21">
        <v>10</v>
      </c>
      <c r="H6" s="20">
        <v>0.2</v>
      </c>
      <c r="I6" s="21">
        <v>6.28</v>
      </c>
      <c r="J6" s="22">
        <v>0.2</v>
      </c>
      <c r="K6" t="s">
        <v>59</v>
      </c>
      <c r="N6" t="s">
        <v>82</v>
      </c>
      <c r="O6" s="14">
        <v>10</v>
      </c>
      <c r="P6" s="27">
        <v>6.32</v>
      </c>
      <c r="Q6">
        <v>6.28</v>
      </c>
      <c r="R6">
        <v>6.28</v>
      </c>
      <c r="S6">
        <v>6.04</v>
      </c>
      <c r="T6" s="27">
        <v>6.04</v>
      </c>
      <c r="U6" s="27">
        <v>6.04</v>
      </c>
      <c r="X6">
        <v>7</v>
      </c>
      <c r="Y6">
        <v>5.95</v>
      </c>
      <c r="Z6">
        <v>6.74</v>
      </c>
      <c r="AA6">
        <v>5.55</v>
      </c>
      <c r="AB6">
        <v>6.04</v>
      </c>
    </row>
    <row r="7" spans="1:36">
      <c r="B7" s="19">
        <v>5</v>
      </c>
      <c r="C7" s="20">
        <v>6.09</v>
      </c>
      <c r="D7" s="20">
        <v>0.2</v>
      </c>
      <c r="E7" s="20">
        <v>6.86</v>
      </c>
      <c r="F7" s="20">
        <v>0.2</v>
      </c>
      <c r="G7" s="21">
        <v>10</v>
      </c>
      <c r="H7" s="20">
        <v>0.2</v>
      </c>
      <c r="I7" s="21">
        <v>6.28</v>
      </c>
      <c r="J7" s="22">
        <v>0.2</v>
      </c>
      <c r="N7" t="s">
        <v>83</v>
      </c>
      <c r="O7" s="14">
        <v>8.4600000000000009</v>
      </c>
      <c r="P7" s="27">
        <v>6.42</v>
      </c>
      <c r="Q7">
        <v>6.3</v>
      </c>
      <c r="R7">
        <v>6.3</v>
      </c>
      <c r="S7">
        <v>6.11</v>
      </c>
      <c r="T7" s="27">
        <v>6.1</v>
      </c>
      <c r="U7" s="27">
        <v>6.1</v>
      </c>
      <c r="X7">
        <v>9</v>
      </c>
      <c r="Y7">
        <v>5.88</v>
      </c>
      <c r="Z7">
        <v>6.72</v>
      </c>
      <c r="AA7">
        <v>5.55</v>
      </c>
      <c r="AB7">
        <v>6.04</v>
      </c>
    </row>
    <row r="8" spans="1:36">
      <c r="B8" s="23">
        <v>7</v>
      </c>
      <c r="C8" s="24">
        <v>5.95</v>
      </c>
      <c r="D8" s="25">
        <v>0.2</v>
      </c>
      <c r="E8" s="25">
        <v>6.74</v>
      </c>
      <c r="F8" s="25">
        <v>0.2</v>
      </c>
      <c r="G8" s="24">
        <v>10</v>
      </c>
      <c r="H8" s="25">
        <v>0.2</v>
      </c>
      <c r="I8" s="24">
        <v>6.04</v>
      </c>
      <c r="J8" s="26">
        <v>0.2</v>
      </c>
      <c r="N8" t="s">
        <v>84</v>
      </c>
      <c r="O8" s="14">
        <v>10</v>
      </c>
      <c r="P8" s="27">
        <v>6.93</v>
      </c>
      <c r="Q8">
        <v>6.53</v>
      </c>
      <c r="R8">
        <v>6.53</v>
      </c>
      <c r="S8">
        <v>6.25</v>
      </c>
      <c r="T8" s="27">
        <v>6.22</v>
      </c>
      <c r="U8" s="27">
        <v>6.22</v>
      </c>
      <c r="X8">
        <v>11</v>
      </c>
      <c r="Y8">
        <v>5.88</v>
      </c>
      <c r="Z8">
        <v>6.72</v>
      </c>
      <c r="AA8">
        <v>5.55</v>
      </c>
      <c r="AB8">
        <v>6.04</v>
      </c>
    </row>
    <row r="9" spans="1:36">
      <c r="B9" s="11">
        <v>9</v>
      </c>
      <c r="C9">
        <v>5.88</v>
      </c>
      <c r="D9">
        <v>0.2</v>
      </c>
      <c r="E9">
        <v>6.72</v>
      </c>
      <c r="F9">
        <v>0.2</v>
      </c>
      <c r="G9" s="11">
        <v>10</v>
      </c>
      <c r="H9">
        <v>0.2</v>
      </c>
      <c r="I9" s="11">
        <v>6.04</v>
      </c>
      <c r="J9">
        <v>0.2</v>
      </c>
      <c r="N9" t="s">
        <v>77</v>
      </c>
    </row>
    <row r="10" spans="1:36">
      <c r="B10" s="11">
        <v>11</v>
      </c>
      <c r="C10" s="11">
        <v>5.88</v>
      </c>
      <c r="D10">
        <v>0.2</v>
      </c>
      <c r="E10">
        <v>6.72</v>
      </c>
      <c r="F10">
        <v>0.2</v>
      </c>
      <c r="G10" s="11">
        <v>10</v>
      </c>
      <c r="H10">
        <v>0.2</v>
      </c>
      <c r="I10" s="11">
        <v>6.04</v>
      </c>
      <c r="J10">
        <v>0.2</v>
      </c>
      <c r="N10" t="s">
        <v>78</v>
      </c>
    </row>
    <row r="11" spans="1:36">
      <c r="N11" t="s">
        <v>85</v>
      </c>
    </row>
    <row r="12" spans="1:36">
      <c r="A12" t="s">
        <v>58</v>
      </c>
    </row>
    <row r="13" spans="1:36">
      <c r="B13" s="12" t="s">
        <v>54</v>
      </c>
      <c r="C13" s="13">
        <v>0</v>
      </c>
      <c r="D13" s="13">
        <v>1</v>
      </c>
      <c r="E13" s="13">
        <v>2</v>
      </c>
      <c r="F13" s="13">
        <v>3</v>
      </c>
      <c r="G13" s="13">
        <v>4</v>
      </c>
      <c r="H13" s="13">
        <v>5</v>
      </c>
      <c r="I13" s="13">
        <v>6</v>
      </c>
      <c r="J13" s="13">
        <v>7</v>
      </c>
      <c r="K13" s="13">
        <v>8</v>
      </c>
      <c r="L13" s="13">
        <v>9</v>
      </c>
      <c r="M13" s="13">
        <v>10</v>
      </c>
      <c r="N13" s="13">
        <v>11</v>
      </c>
      <c r="O13" s="13">
        <v>12</v>
      </c>
      <c r="P13" s="13">
        <v>13</v>
      </c>
      <c r="Q13" s="13">
        <v>14</v>
      </c>
      <c r="R13" s="13">
        <v>15</v>
      </c>
      <c r="S13" s="13">
        <v>16</v>
      </c>
      <c r="T13" s="13">
        <v>17</v>
      </c>
      <c r="U13" s="13">
        <v>18</v>
      </c>
      <c r="V13" s="13">
        <v>19</v>
      </c>
      <c r="W13" s="13">
        <v>20</v>
      </c>
      <c r="X13" s="13">
        <v>21</v>
      </c>
      <c r="Y13" s="13">
        <v>22</v>
      </c>
      <c r="Z13" s="13">
        <v>23</v>
      </c>
      <c r="AA13" s="13">
        <v>24</v>
      </c>
      <c r="AB13" s="13">
        <v>25</v>
      </c>
      <c r="AC13" s="13">
        <v>26</v>
      </c>
      <c r="AD13" s="13">
        <v>27</v>
      </c>
      <c r="AE13" s="13">
        <v>28</v>
      </c>
      <c r="AF13" s="13">
        <v>29</v>
      </c>
      <c r="AG13" s="13">
        <v>30</v>
      </c>
      <c r="AH13" s="13">
        <v>31</v>
      </c>
      <c r="AI13" s="13">
        <v>32</v>
      </c>
      <c r="AJ13" s="13">
        <v>33</v>
      </c>
    </row>
    <row r="14" spans="1:36">
      <c r="B14" s="14" t="s">
        <v>55</v>
      </c>
      <c r="C14" s="13">
        <v>6.49</v>
      </c>
      <c r="D14" s="13">
        <v>6.62</v>
      </c>
      <c r="E14" s="13">
        <v>6.48</v>
      </c>
      <c r="F14" s="13">
        <v>6.46</v>
      </c>
      <c r="G14" s="13">
        <v>6.58</v>
      </c>
      <c r="H14" s="13">
        <v>6.34</v>
      </c>
      <c r="I14" s="13"/>
      <c r="J14" s="13">
        <v>6.44</v>
      </c>
      <c r="K14" s="13">
        <v>6.44</v>
      </c>
      <c r="L14" s="13">
        <v>6.76</v>
      </c>
      <c r="M14" s="13">
        <v>6.49</v>
      </c>
      <c r="N14" s="13">
        <v>6.22</v>
      </c>
      <c r="O14" s="13">
        <v>6.22</v>
      </c>
      <c r="P14" s="13">
        <v>6.25</v>
      </c>
      <c r="Q14" s="13">
        <v>6.3</v>
      </c>
      <c r="R14" s="13">
        <v>6.47</v>
      </c>
      <c r="S14" s="13">
        <v>6.34</v>
      </c>
      <c r="T14" s="13">
        <v>6.34</v>
      </c>
      <c r="U14" s="13">
        <v>6.31</v>
      </c>
      <c r="V14" s="13">
        <v>6.39</v>
      </c>
      <c r="W14" s="13">
        <v>6.07</v>
      </c>
      <c r="X14" s="13">
        <v>6.2</v>
      </c>
      <c r="Y14" s="13">
        <v>6.38</v>
      </c>
      <c r="Z14" s="13">
        <v>6.28</v>
      </c>
      <c r="AA14" s="13">
        <v>6.42</v>
      </c>
      <c r="AB14" s="13">
        <v>6.44</v>
      </c>
      <c r="AC14" s="13">
        <v>6.5</v>
      </c>
      <c r="AD14" s="13">
        <v>6.42</v>
      </c>
      <c r="AE14" s="13">
        <v>6.39</v>
      </c>
      <c r="AF14" s="13">
        <v>6.49</v>
      </c>
      <c r="AG14" s="13">
        <v>6.51</v>
      </c>
      <c r="AH14" s="13"/>
      <c r="AI14" s="13">
        <v>6.62</v>
      </c>
      <c r="AJ14" s="13">
        <v>6.45</v>
      </c>
    </row>
    <row r="15" spans="1:36">
      <c r="B15" s="14" t="s">
        <v>56</v>
      </c>
      <c r="C15" s="13">
        <v>6.91</v>
      </c>
      <c r="D15" s="13">
        <v>7.06</v>
      </c>
      <c r="E15" s="13">
        <v>7.04</v>
      </c>
      <c r="F15" s="13">
        <v>6.39</v>
      </c>
      <c r="G15" s="13">
        <v>7.04</v>
      </c>
      <c r="H15" s="13">
        <v>6.82</v>
      </c>
      <c r="I15" s="13"/>
      <c r="J15" s="13">
        <v>6.97</v>
      </c>
      <c r="K15" s="13">
        <v>6.85</v>
      </c>
      <c r="L15" s="13">
        <v>7.03</v>
      </c>
      <c r="M15" s="13">
        <v>7</v>
      </c>
      <c r="N15" s="13">
        <v>6.98</v>
      </c>
      <c r="O15" s="13">
        <v>7</v>
      </c>
      <c r="P15" s="13">
        <v>6.96</v>
      </c>
      <c r="Q15" s="13">
        <v>7</v>
      </c>
      <c r="R15" s="13">
        <v>7.29</v>
      </c>
      <c r="S15" s="13">
        <v>6.94</v>
      </c>
      <c r="T15" s="13">
        <v>6.97</v>
      </c>
      <c r="U15" s="13">
        <v>6.71</v>
      </c>
      <c r="V15" s="13">
        <v>6.68</v>
      </c>
      <c r="W15" s="13">
        <v>6.82</v>
      </c>
      <c r="X15" s="13">
        <v>6.88</v>
      </c>
      <c r="Y15" s="13">
        <v>6.9</v>
      </c>
      <c r="Z15" s="13">
        <v>6.7</v>
      </c>
      <c r="AA15" s="13">
        <v>6.79</v>
      </c>
      <c r="AB15" s="13">
        <v>6.89</v>
      </c>
      <c r="AC15" s="13">
        <v>6.86</v>
      </c>
      <c r="AD15" s="13">
        <v>7.25</v>
      </c>
      <c r="AE15" s="13">
        <v>6.84</v>
      </c>
      <c r="AF15" s="13">
        <v>6.94</v>
      </c>
      <c r="AG15" s="13">
        <v>6.96</v>
      </c>
      <c r="AH15" s="13"/>
      <c r="AI15" s="13">
        <v>7.02</v>
      </c>
      <c r="AJ15" s="13">
        <v>6.9</v>
      </c>
    </row>
    <row r="16" spans="1:36">
      <c r="B16" s="14" t="s">
        <v>18</v>
      </c>
      <c r="C16" s="13">
        <v>6.2</v>
      </c>
      <c r="D16" s="13">
        <v>6.41</v>
      </c>
      <c r="E16" s="13">
        <v>6.31</v>
      </c>
      <c r="F16" s="13">
        <v>6.33</v>
      </c>
      <c r="G16" s="13">
        <v>6.42</v>
      </c>
      <c r="H16" s="13">
        <v>6.3</v>
      </c>
      <c r="I16" s="13"/>
      <c r="J16" s="13">
        <v>6.59</v>
      </c>
      <c r="K16" s="13">
        <v>7.13</v>
      </c>
      <c r="L16" s="13">
        <v>6.53</v>
      </c>
      <c r="M16" s="13">
        <v>6.56</v>
      </c>
      <c r="N16" s="13">
        <v>6.53</v>
      </c>
      <c r="O16" s="13">
        <v>6.63</v>
      </c>
      <c r="P16" s="13">
        <v>6.6</v>
      </c>
      <c r="Q16" s="13">
        <v>6.52</v>
      </c>
      <c r="R16" s="13">
        <v>6.56</v>
      </c>
      <c r="S16" s="13">
        <v>6.41</v>
      </c>
      <c r="T16" s="13">
        <v>7.11</v>
      </c>
      <c r="U16" s="13">
        <v>6.38</v>
      </c>
      <c r="V16" s="13">
        <v>6.28</v>
      </c>
      <c r="W16" s="13">
        <v>6.33</v>
      </c>
      <c r="X16" s="13">
        <v>6.45</v>
      </c>
      <c r="Y16" s="13">
        <v>6.41</v>
      </c>
      <c r="Z16" s="13">
        <v>6.4</v>
      </c>
      <c r="AA16" s="13">
        <v>6.65</v>
      </c>
      <c r="AB16" s="13">
        <v>6.74</v>
      </c>
      <c r="AC16" s="13">
        <v>6.84</v>
      </c>
      <c r="AD16" s="13">
        <v>6.87</v>
      </c>
      <c r="AE16" s="13">
        <v>6.89</v>
      </c>
      <c r="AF16" s="13">
        <v>6.92</v>
      </c>
      <c r="AG16" s="13">
        <v>6.85</v>
      </c>
      <c r="AH16" s="13">
        <v>6.94</v>
      </c>
      <c r="AI16" s="13">
        <v>6.95</v>
      </c>
      <c r="AJ16" s="13">
        <v>6.85</v>
      </c>
    </row>
    <row r="17" spans="2:36">
      <c r="B17" s="14" t="s">
        <v>57</v>
      </c>
      <c r="C17" s="13">
        <v>6.28</v>
      </c>
      <c r="D17" s="13">
        <v>6.6</v>
      </c>
      <c r="E17" s="13">
        <v>6.61</v>
      </c>
      <c r="F17" s="13">
        <v>6.61</v>
      </c>
      <c r="G17" s="13">
        <v>6.65</v>
      </c>
      <c r="H17" s="13">
        <v>6.57</v>
      </c>
      <c r="I17" s="13"/>
      <c r="J17" s="13">
        <v>6.66</v>
      </c>
      <c r="K17" s="13">
        <v>6.74</v>
      </c>
      <c r="L17" s="13">
        <v>6.74</v>
      </c>
      <c r="M17" s="13">
        <v>6.72</v>
      </c>
      <c r="N17" s="13">
        <v>6.71</v>
      </c>
      <c r="O17" s="13">
        <v>6.74</v>
      </c>
      <c r="P17" s="13">
        <v>6.76</v>
      </c>
      <c r="Q17" s="13">
        <v>6.72</v>
      </c>
      <c r="R17" s="13">
        <v>6.65</v>
      </c>
      <c r="S17" s="13">
        <v>6.61</v>
      </c>
      <c r="T17" s="13">
        <v>6.65</v>
      </c>
      <c r="U17" s="13">
        <v>7.03</v>
      </c>
      <c r="V17" s="13">
        <v>6.66</v>
      </c>
      <c r="W17" s="13">
        <v>6.46</v>
      </c>
      <c r="X17" s="13">
        <v>6.62</v>
      </c>
      <c r="Y17" s="13">
        <v>6.58</v>
      </c>
      <c r="Z17" s="13">
        <v>6.51</v>
      </c>
      <c r="AA17" s="13">
        <v>6.68</v>
      </c>
      <c r="AB17" s="13">
        <v>6.69</v>
      </c>
      <c r="AC17" s="13">
        <v>6.69</v>
      </c>
      <c r="AD17" s="13">
        <v>6.66</v>
      </c>
      <c r="AE17" s="13">
        <v>6.77</v>
      </c>
      <c r="AF17" s="13">
        <v>6.8</v>
      </c>
      <c r="AG17" s="13">
        <v>6.83</v>
      </c>
      <c r="AH17" s="13"/>
      <c r="AI17" s="13"/>
      <c r="AJ17" s="13">
        <v>6.83</v>
      </c>
    </row>
    <row r="20" spans="2:36">
      <c r="D20" s="13">
        <v>3</v>
      </c>
      <c r="E20" s="13">
        <v>5</v>
      </c>
      <c r="F20" s="13">
        <v>9</v>
      </c>
      <c r="G20" s="13">
        <v>12</v>
      </c>
      <c r="H20" s="13">
        <v>15</v>
      </c>
      <c r="I20" s="13">
        <v>18</v>
      </c>
      <c r="J20" s="13">
        <v>21</v>
      </c>
      <c r="K20" s="13">
        <v>24</v>
      </c>
    </row>
    <row r="21" spans="2:36">
      <c r="D21" s="13">
        <v>6.46</v>
      </c>
      <c r="E21" s="13">
        <v>6.34</v>
      </c>
      <c r="F21" s="13">
        <v>6.76</v>
      </c>
      <c r="G21" s="13">
        <v>6.22</v>
      </c>
      <c r="H21" s="13">
        <v>6.47</v>
      </c>
      <c r="I21" s="13">
        <v>6.31</v>
      </c>
      <c r="J21" s="13">
        <v>6.2</v>
      </c>
      <c r="K21" s="13">
        <v>6.42</v>
      </c>
    </row>
    <row r="22" spans="2:36">
      <c r="D22" s="13">
        <v>6.39</v>
      </c>
      <c r="E22" s="13">
        <v>6.82</v>
      </c>
      <c r="F22" s="13">
        <v>7.03</v>
      </c>
      <c r="G22" s="13">
        <v>7</v>
      </c>
      <c r="H22" s="13">
        <v>7.29</v>
      </c>
      <c r="I22" s="13">
        <v>6.71</v>
      </c>
      <c r="J22" s="13">
        <v>6.88</v>
      </c>
      <c r="K22" s="13">
        <v>6.79</v>
      </c>
    </row>
    <row r="23" spans="2:36">
      <c r="D23" s="13">
        <v>6.33</v>
      </c>
      <c r="E23" s="13">
        <v>6.3</v>
      </c>
      <c r="F23" s="13">
        <v>6.53</v>
      </c>
      <c r="G23" s="13">
        <v>6.63</v>
      </c>
      <c r="H23" s="13">
        <v>6.56</v>
      </c>
      <c r="I23" s="13">
        <v>6.38</v>
      </c>
      <c r="J23" s="13">
        <v>6.45</v>
      </c>
      <c r="K23" s="13">
        <v>6.65</v>
      </c>
    </row>
    <row r="24" spans="2:36">
      <c r="D24" s="13">
        <v>6.61</v>
      </c>
      <c r="E24" s="13">
        <v>6.57</v>
      </c>
      <c r="F24" s="13">
        <v>6.74</v>
      </c>
      <c r="G24" s="13">
        <v>6.74</v>
      </c>
      <c r="H24" s="13">
        <v>6.65</v>
      </c>
      <c r="I24" s="13">
        <v>7.03</v>
      </c>
      <c r="J24" s="13">
        <v>6.62</v>
      </c>
      <c r="K24" s="13">
        <v>6.68</v>
      </c>
    </row>
    <row r="26" spans="2:36">
      <c r="B26">
        <v>3</v>
      </c>
      <c r="C26">
        <v>6.46</v>
      </c>
      <c r="E26">
        <v>6.39</v>
      </c>
      <c r="G26" s="13">
        <v>10</v>
      </c>
      <c r="I26">
        <v>6.33</v>
      </c>
    </row>
    <row r="27" spans="2:36">
      <c r="B27">
        <v>5</v>
      </c>
      <c r="C27">
        <v>6.34</v>
      </c>
      <c r="E27">
        <v>6.82</v>
      </c>
      <c r="G27" s="13">
        <v>10</v>
      </c>
      <c r="I27">
        <v>6.3</v>
      </c>
    </row>
    <row r="28" spans="2:36">
      <c r="B28">
        <v>9</v>
      </c>
      <c r="C28">
        <v>6.76</v>
      </c>
      <c r="E28">
        <v>7.03</v>
      </c>
      <c r="G28" s="13">
        <v>10</v>
      </c>
      <c r="I28">
        <v>6.53</v>
      </c>
    </row>
    <row r="29" spans="2:36">
      <c r="B29">
        <v>12</v>
      </c>
      <c r="C29">
        <v>6.22</v>
      </c>
      <c r="E29">
        <v>7</v>
      </c>
      <c r="G29" s="13">
        <v>10</v>
      </c>
      <c r="I29">
        <v>6.63</v>
      </c>
    </row>
    <row r="30" spans="2:36">
      <c r="B30">
        <v>15</v>
      </c>
      <c r="C30">
        <v>6.47</v>
      </c>
      <c r="E30">
        <v>7.29</v>
      </c>
      <c r="G30" s="13">
        <v>10</v>
      </c>
      <c r="I30">
        <v>6.56</v>
      </c>
    </row>
    <row r="31" spans="2:36">
      <c r="B31">
        <v>18</v>
      </c>
      <c r="C31">
        <v>6.31</v>
      </c>
      <c r="E31">
        <v>6.71</v>
      </c>
      <c r="G31" s="13">
        <v>10</v>
      </c>
      <c r="I31">
        <v>6.38</v>
      </c>
    </row>
    <row r="32" spans="2:36">
      <c r="B32">
        <v>21</v>
      </c>
      <c r="C32">
        <v>6.2</v>
      </c>
      <c r="E32">
        <v>6.88</v>
      </c>
      <c r="G32" s="13">
        <v>10</v>
      </c>
      <c r="I32">
        <v>6.45</v>
      </c>
    </row>
    <row r="33" spans="2:9">
      <c r="B33">
        <v>24</v>
      </c>
      <c r="C33">
        <v>6.42</v>
      </c>
      <c r="E33">
        <v>6.79</v>
      </c>
      <c r="G33" s="13">
        <v>10</v>
      </c>
      <c r="I33">
        <v>6.65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38"/>
  <sheetViews>
    <sheetView zoomScaleNormal="100" workbookViewId="0">
      <selection activeCell="W14" sqref="W14"/>
    </sheetView>
  </sheetViews>
  <sheetFormatPr defaultRowHeight="13.8"/>
  <sheetData>
    <row r="2" spans="1:21">
      <c r="P2">
        <v>110.8617</v>
      </c>
      <c r="Q2">
        <v>5.5457000000000001</v>
      </c>
      <c r="R2">
        <v>38.148879999999998</v>
      </c>
      <c r="S2">
        <v>25.779150000000001</v>
      </c>
      <c r="T2">
        <v>4.0466499999999996</v>
      </c>
    </row>
    <row r="4" spans="1:21">
      <c r="A4" t="s">
        <v>0</v>
      </c>
      <c r="B4">
        <v>1</v>
      </c>
      <c r="C4">
        <v>310.88616999999999</v>
      </c>
      <c r="E4">
        <v>148.14887999999999</v>
      </c>
      <c r="G4">
        <v>195.77914999999999</v>
      </c>
      <c r="H4">
        <f>SUM(C4:G4)</f>
        <v>654.81419999999991</v>
      </c>
      <c r="J4">
        <v>12.58047</v>
      </c>
      <c r="K4">
        <v>5.9950599999999996</v>
      </c>
      <c r="L4">
        <v>4.3614300000000004</v>
      </c>
      <c r="M4">
        <f>SUM(J4:L4)</f>
        <v>22.936959999999999</v>
      </c>
      <c r="Q4" t="s">
        <v>9</v>
      </c>
    </row>
    <row r="5" spans="1:21">
      <c r="A5" t="s">
        <v>0</v>
      </c>
      <c r="B5">
        <v>3</v>
      </c>
      <c r="C5">
        <v>581.99364000000003</v>
      </c>
      <c r="E5">
        <v>427.90087999999997</v>
      </c>
      <c r="G5">
        <v>608.64936999999998</v>
      </c>
      <c r="H5">
        <f t="shared" ref="H5:H27" si="0">SUM(C5:G5)</f>
        <v>1618.5438899999999</v>
      </c>
      <c r="J5">
        <v>19.648430000000001</v>
      </c>
      <c r="K5">
        <v>9.53247</v>
      </c>
      <c r="L5">
        <v>14.17168</v>
      </c>
      <c r="M5">
        <f t="shared" ref="M5:M27" si="1">SUM(J5:L5)</f>
        <v>43.352580000000003</v>
      </c>
      <c r="Q5">
        <v>0</v>
      </c>
      <c r="R5" s="1">
        <f>P2+R2+S2</f>
        <v>174.78973000000002</v>
      </c>
      <c r="S5" s="1">
        <v>174.78973000000002</v>
      </c>
      <c r="T5" s="1">
        <v>174.78973000000002</v>
      </c>
      <c r="U5" s="1">
        <v>174.78973000000002</v>
      </c>
    </row>
    <row r="6" spans="1:21">
      <c r="A6" t="s">
        <v>0</v>
      </c>
      <c r="B6">
        <v>5</v>
      </c>
      <c r="C6">
        <v>625.08618000000001</v>
      </c>
      <c r="E6">
        <v>582.44331999999997</v>
      </c>
      <c r="G6">
        <v>904.80390999999997</v>
      </c>
      <c r="H6">
        <f t="shared" si="0"/>
        <v>2112.3334100000002</v>
      </c>
      <c r="J6">
        <v>23.867920000000002</v>
      </c>
      <c r="K6">
        <v>13.561500000000001</v>
      </c>
      <c r="L6">
        <v>22.550180000000001</v>
      </c>
      <c r="M6">
        <f t="shared" si="1"/>
        <v>59.979600000000005</v>
      </c>
      <c r="Q6">
        <v>1</v>
      </c>
      <c r="R6" s="1">
        <v>654.81419999999991</v>
      </c>
      <c r="S6">
        <v>1620.1978799999999</v>
      </c>
      <c r="T6">
        <v>2786.4525800000001</v>
      </c>
      <c r="U6">
        <v>1636.7120199999999</v>
      </c>
    </row>
    <row r="7" spans="1:21">
      <c r="A7" t="s">
        <v>0</v>
      </c>
      <c r="B7">
        <v>7</v>
      </c>
      <c r="C7">
        <v>573.67336</v>
      </c>
      <c r="E7">
        <v>743.7826</v>
      </c>
      <c r="G7">
        <v>1025.26415</v>
      </c>
      <c r="H7">
        <f t="shared" si="0"/>
        <v>2342.7201100000002</v>
      </c>
      <c r="J7">
        <v>24.266590000000001</v>
      </c>
      <c r="K7">
        <v>18.537089999999999</v>
      </c>
      <c r="L7">
        <v>44.868510000000001</v>
      </c>
      <c r="M7">
        <f t="shared" si="1"/>
        <v>87.672190000000001</v>
      </c>
      <c r="Q7">
        <v>3</v>
      </c>
      <c r="R7" s="1">
        <v>1618.5438899999999</v>
      </c>
      <c r="S7">
        <v>1551.22127</v>
      </c>
      <c r="T7">
        <v>3239.66</v>
      </c>
      <c r="U7">
        <v>3329.9900000000002</v>
      </c>
    </row>
    <row r="8" spans="1:21">
      <c r="A8" t="s">
        <v>1</v>
      </c>
      <c r="B8">
        <v>1</v>
      </c>
      <c r="C8">
        <v>850.65</v>
      </c>
      <c r="E8">
        <v>315.52258999999998</v>
      </c>
      <c r="G8">
        <v>454.02528999999998</v>
      </c>
      <c r="H8">
        <f t="shared" si="0"/>
        <v>1620.1978799999999</v>
      </c>
      <c r="J8">
        <v>31.337299999999999</v>
      </c>
      <c r="K8">
        <v>11.623609999999999</v>
      </c>
      <c r="L8">
        <v>19.553660000000001</v>
      </c>
      <c r="M8">
        <f t="shared" si="1"/>
        <v>62.514569999999999</v>
      </c>
      <c r="Q8">
        <v>5</v>
      </c>
      <c r="R8" s="1">
        <v>2112.3334100000002</v>
      </c>
      <c r="S8">
        <v>1907.42</v>
      </c>
      <c r="T8">
        <v>4924.3734599999998</v>
      </c>
      <c r="U8">
        <v>4037.2065700000003</v>
      </c>
    </row>
    <row r="9" spans="1:21">
      <c r="A9" t="s">
        <v>1</v>
      </c>
      <c r="B9">
        <v>3</v>
      </c>
      <c r="C9">
        <v>485.42849000000001</v>
      </c>
      <c r="E9">
        <v>466.89053999999999</v>
      </c>
      <c r="G9">
        <v>598.90224000000001</v>
      </c>
      <c r="H9">
        <f t="shared" si="0"/>
        <v>1551.22127</v>
      </c>
      <c r="J9">
        <v>20.906120000000001</v>
      </c>
      <c r="K9">
        <v>20.10773</v>
      </c>
      <c r="L9">
        <v>25.83333</v>
      </c>
      <c r="M9">
        <f t="shared" si="1"/>
        <v>66.847180000000009</v>
      </c>
      <c r="Q9">
        <v>7</v>
      </c>
      <c r="R9" s="1">
        <v>2342.7201100000002</v>
      </c>
      <c r="S9">
        <v>2085.2714100000003</v>
      </c>
      <c r="T9">
        <v>5252.2780600000006</v>
      </c>
      <c r="U9">
        <v>4164.3352700000005</v>
      </c>
    </row>
    <row r="10" spans="1:21">
      <c r="A10" t="s">
        <v>1</v>
      </c>
      <c r="B10">
        <v>5</v>
      </c>
      <c r="C10">
        <v>535</v>
      </c>
      <c r="E10">
        <v>679.5</v>
      </c>
      <c r="G10">
        <v>692.92</v>
      </c>
      <c r="H10">
        <f t="shared" si="0"/>
        <v>1907.42</v>
      </c>
      <c r="J10">
        <v>23.07695</v>
      </c>
      <c r="K10">
        <v>29.30988</v>
      </c>
      <c r="L10">
        <v>19.713460000000001</v>
      </c>
      <c r="M10">
        <f t="shared" si="1"/>
        <v>72.100290000000001</v>
      </c>
      <c r="Q10">
        <f>7+Q20</f>
        <v>10</v>
      </c>
      <c r="R10">
        <v>1747.6367700000001</v>
      </c>
      <c r="S10">
        <v>1941.0314900000001</v>
      </c>
      <c r="T10">
        <v>5537.6085199999998</v>
      </c>
      <c r="U10" s="1">
        <v>3953.2575900000002</v>
      </c>
    </row>
    <row r="11" spans="1:21">
      <c r="A11" t="s">
        <v>1</v>
      </c>
      <c r="B11">
        <v>7</v>
      </c>
      <c r="C11">
        <v>584.29560000000004</v>
      </c>
      <c r="E11">
        <v>743.08934999999997</v>
      </c>
      <c r="G11">
        <v>757.88646000000006</v>
      </c>
      <c r="H11">
        <f t="shared" si="0"/>
        <v>2085.2714100000003</v>
      </c>
      <c r="J11">
        <v>16.62312</v>
      </c>
      <c r="K11">
        <v>21.14077</v>
      </c>
      <c r="L11">
        <v>47.281230000000001</v>
      </c>
      <c r="M11">
        <f t="shared" si="1"/>
        <v>85.045119999999997</v>
      </c>
      <c r="Q11">
        <f t="shared" ref="Q11:Q16" si="2">7+Q21</f>
        <v>12</v>
      </c>
      <c r="R11">
        <v>1672.5887600000001</v>
      </c>
      <c r="S11">
        <v>1935.19031</v>
      </c>
      <c r="T11">
        <v>5389.5144899999996</v>
      </c>
      <c r="U11" s="1">
        <v>3862.3780099999999</v>
      </c>
    </row>
    <row r="12" spans="1:21">
      <c r="A12" t="s">
        <v>2</v>
      </c>
      <c r="B12">
        <v>1</v>
      </c>
      <c r="C12">
        <v>338.59368999999998</v>
      </c>
      <c r="E12">
        <v>188.09255999999999</v>
      </c>
      <c r="G12">
        <v>400.14672000000002</v>
      </c>
      <c r="H12">
        <f t="shared" si="0"/>
        <v>926.83296999999993</v>
      </c>
      <c r="J12">
        <v>22.8523</v>
      </c>
      <c r="K12">
        <v>12.694710000000001</v>
      </c>
      <c r="L12">
        <v>27.71434</v>
      </c>
      <c r="M12">
        <f t="shared" si="1"/>
        <v>63.26135</v>
      </c>
      <c r="Q12">
        <f t="shared" si="2"/>
        <v>16</v>
      </c>
      <c r="R12">
        <v>1347.3288</v>
      </c>
      <c r="S12">
        <v>2084.9667899999999</v>
      </c>
      <c r="T12">
        <v>5374.2572300000002</v>
      </c>
      <c r="U12" s="1">
        <v>3589.15065</v>
      </c>
    </row>
    <row r="13" spans="1:21">
      <c r="A13" t="s">
        <v>2</v>
      </c>
      <c r="B13">
        <v>3</v>
      </c>
      <c r="C13">
        <v>390.29487999999998</v>
      </c>
      <c r="E13">
        <v>366.16869000000003</v>
      </c>
      <c r="G13">
        <v>886.74707000000001</v>
      </c>
      <c r="H13">
        <f t="shared" si="0"/>
        <v>1643.21064</v>
      </c>
      <c r="J13">
        <v>27.032</v>
      </c>
      <c r="K13">
        <v>25.36101</v>
      </c>
      <c r="L13">
        <v>21.928049999999999</v>
      </c>
      <c r="M13">
        <f t="shared" si="1"/>
        <v>74.321060000000003</v>
      </c>
      <c r="Q13">
        <f t="shared" si="2"/>
        <v>19</v>
      </c>
      <c r="R13">
        <v>1425.59997</v>
      </c>
      <c r="S13">
        <v>2028.68842</v>
      </c>
      <c r="T13">
        <v>5179.2373699999998</v>
      </c>
      <c r="U13" s="1">
        <v>3331.5512899999999</v>
      </c>
    </row>
    <row r="14" spans="1:21">
      <c r="A14" t="s">
        <v>2</v>
      </c>
      <c r="B14">
        <v>5</v>
      </c>
      <c r="C14">
        <v>510.01636999999999</v>
      </c>
      <c r="E14">
        <v>408.44869</v>
      </c>
      <c r="G14">
        <v>1061.8530499999999</v>
      </c>
      <c r="H14">
        <f t="shared" si="0"/>
        <v>1980.3181099999999</v>
      </c>
      <c r="J14">
        <v>12.61201</v>
      </c>
      <c r="K14">
        <v>10.100379999999999</v>
      </c>
      <c r="L14">
        <v>56.846420000000002</v>
      </c>
      <c r="M14">
        <f t="shared" si="1"/>
        <v>79.558809999999994</v>
      </c>
      <c r="Q14">
        <f t="shared" si="2"/>
        <v>22</v>
      </c>
      <c r="R14">
        <v>1369.95018</v>
      </c>
      <c r="S14">
        <v>1960.5930000000001</v>
      </c>
      <c r="T14">
        <v>5045.3052799999996</v>
      </c>
      <c r="U14" s="1">
        <v>3202.95129</v>
      </c>
    </row>
    <row r="15" spans="1:21">
      <c r="A15" t="s">
        <v>2</v>
      </c>
      <c r="B15">
        <v>7</v>
      </c>
      <c r="C15">
        <v>757.87450999999999</v>
      </c>
      <c r="E15">
        <v>550.02579000000003</v>
      </c>
      <c r="G15">
        <v>1230.09538</v>
      </c>
      <c r="H15">
        <f t="shared" si="0"/>
        <v>2537.99568</v>
      </c>
      <c r="J15">
        <v>40.572899999999997</v>
      </c>
      <c r="K15">
        <v>29.445689999999999</v>
      </c>
      <c r="L15">
        <v>66.420580000000001</v>
      </c>
      <c r="M15">
        <f t="shared" si="1"/>
        <v>136.43916999999999</v>
      </c>
      <c r="Q15">
        <f t="shared" si="2"/>
        <v>25</v>
      </c>
      <c r="R15">
        <v>1136.04036</v>
      </c>
      <c r="S15">
        <v>1468.97093</v>
      </c>
      <c r="T15">
        <v>4972.5694000000003</v>
      </c>
      <c r="U15" s="1">
        <v>3200.4239899999998</v>
      </c>
    </row>
    <row r="16" spans="1:21">
      <c r="A16" t="s">
        <v>3</v>
      </c>
      <c r="B16">
        <v>1</v>
      </c>
      <c r="C16">
        <v>1651.5048999999999</v>
      </c>
      <c r="E16">
        <v>175.13820000000001</v>
      </c>
      <c r="G16">
        <v>959.80948000000001</v>
      </c>
      <c r="H16">
        <f t="shared" si="0"/>
        <v>2786.4525800000001</v>
      </c>
      <c r="J16">
        <v>88.733720000000005</v>
      </c>
      <c r="K16">
        <v>9.41</v>
      </c>
      <c r="L16">
        <v>38.317369999999997</v>
      </c>
      <c r="M16">
        <f t="shared" si="1"/>
        <v>136.46109000000001</v>
      </c>
      <c r="Q16">
        <f t="shared" si="2"/>
        <v>28</v>
      </c>
      <c r="R16">
        <v>1305.3608899999999</v>
      </c>
      <c r="S16">
        <v>1747.92201</v>
      </c>
      <c r="T16">
        <v>4984.5451800000001</v>
      </c>
      <c r="U16" s="1">
        <v>3280.2299499999999</v>
      </c>
    </row>
    <row r="17" spans="1:21">
      <c r="A17" t="s">
        <v>3</v>
      </c>
      <c r="B17">
        <v>3</v>
      </c>
      <c r="C17">
        <v>1819</v>
      </c>
      <c r="E17">
        <v>172.14</v>
      </c>
      <c r="G17">
        <v>1248.52</v>
      </c>
      <c r="H17">
        <f t="shared" si="0"/>
        <v>3239.66</v>
      </c>
      <c r="J17">
        <v>72.617850000000004</v>
      </c>
      <c r="K17">
        <v>6.8721500000000004</v>
      </c>
      <c r="L17">
        <v>83.719679999999997</v>
      </c>
      <c r="M17">
        <f t="shared" si="1"/>
        <v>163.20967999999999</v>
      </c>
      <c r="Q17">
        <f>7+Q27</f>
        <v>31</v>
      </c>
      <c r="R17">
        <v>1517.8964000000001</v>
      </c>
      <c r="S17">
        <v>1667.7643</v>
      </c>
      <c r="T17">
        <v>4656.5467200000003</v>
      </c>
      <c r="U17" s="1">
        <v>3278</v>
      </c>
    </row>
    <row r="18" spans="1:21">
      <c r="A18" t="s">
        <v>3</v>
      </c>
      <c r="B18">
        <v>5</v>
      </c>
      <c r="C18">
        <v>2680.0628499999998</v>
      </c>
      <c r="E18">
        <v>386.02704999999997</v>
      </c>
      <c r="G18">
        <v>1858.2835600000001</v>
      </c>
      <c r="H18">
        <f t="shared" si="0"/>
        <v>4924.3734599999998</v>
      </c>
      <c r="J18">
        <v>179.71198000000001</v>
      </c>
      <c r="K18">
        <v>25.885100000000001</v>
      </c>
      <c r="L18">
        <v>38.322920000000003</v>
      </c>
      <c r="M18">
        <f t="shared" si="1"/>
        <v>243.92000000000002</v>
      </c>
    </row>
    <row r="19" spans="1:21">
      <c r="A19" t="s">
        <v>3</v>
      </c>
      <c r="B19">
        <v>7</v>
      </c>
      <c r="C19">
        <v>2826.8299200000001</v>
      </c>
      <c r="E19">
        <v>580.81632999999999</v>
      </c>
      <c r="G19">
        <v>1844.6318100000001</v>
      </c>
      <c r="H19">
        <f t="shared" si="0"/>
        <v>5252.2780600000006</v>
      </c>
      <c r="J19">
        <v>58.29701</v>
      </c>
      <c r="K19">
        <v>11.97803</v>
      </c>
      <c r="L19">
        <v>60.322969999999998</v>
      </c>
      <c r="M19">
        <f t="shared" si="1"/>
        <v>130.59800999999999</v>
      </c>
      <c r="P19" t="s">
        <v>8</v>
      </c>
      <c r="R19" t="s">
        <v>10</v>
      </c>
      <c r="S19" t="s">
        <v>11</v>
      </c>
      <c r="T19" t="s">
        <v>12</v>
      </c>
      <c r="U19" t="s">
        <v>13</v>
      </c>
    </row>
    <row r="20" spans="1:21">
      <c r="A20" t="s">
        <v>1</v>
      </c>
      <c r="B20">
        <v>1</v>
      </c>
      <c r="C20">
        <v>850.12878000000001</v>
      </c>
      <c r="E20">
        <v>315.22712000000001</v>
      </c>
      <c r="G20">
        <v>471.35611999999998</v>
      </c>
      <c r="H20">
        <f t="shared" si="0"/>
        <v>1636.7120199999999</v>
      </c>
      <c r="J20">
        <v>54.86139</v>
      </c>
      <c r="K20">
        <v>20.342559999999999</v>
      </c>
      <c r="L20">
        <v>17.482040000000001</v>
      </c>
      <c r="M20">
        <f t="shared" si="1"/>
        <v>92.68598999999999</v>
      </c>
      <c r="Q20">
        <v>3</v>
      </c>
      <c r="R20">
        <v>1747.6367700000001</v>
      </c>
      <c r="S20">
        <v>1941.0314900000001</v>
      </c>
      <c r="T20">
        <v>5537.6085199999998</v>
      </c>
      <c r="U20" s="1">
        <v>3953.2575900000002</v>
      </c>
    </row>
    <row r="21" spans="1:21">
      <c r="A21" t="s">
        <v>1</v>
      </c>
      <c r="B21">
        <v>3</v>
      </c>
      <c r="C21">
        <v>1605</v>
      </c>
      <c r="E21">
        <v>466.59</v>
      </c>
      <c r="G21">
        <v>1258.4000000000001</v>
      </c>
      <c r="H21">
        <f t="shared" si="0"/>
        <v>3329.9900000000002</v>
      </c>
      <c r="J21">
        <v>59.527560000000001</v>
      </c>
      <c r="K21">
        <v>17.30527</v>
      </c>
      <c r="L21">
        <v>44.204859999999996</v>
      </c>
      <c r="M21">
        <f t="shared" si="1"/>
        <v>121.03769</v>
      </c>
      <c r="Q21">
        <v>5</v>
      </c>
      <c r="R21">
        <v>1672.5887600000001</v>
      </c>
      <c r="S21">
        <v>1935.19031</v>
      </c>
      <c r="T21">
        <v>5389.5144899999996</v>
      </c>
      <c r="U21" s="1">
        <v>3862.3780099999999</v>
      </c>
    </row>
    <row r="22" spans="1:21">
      <c r="A22" t="s">
        <v>1</v>
      </c>
      <c r="B22">
        <v>5</v>
      </c>
      <c r="C22">
        <v>1851.5319199999999</v>
      </c>
      <c r="E22">
        <v>467.00502</v>
      </c>
      <c r="G22">
        <v>1718.6696300000001</v>
      </c>
      <c r="H22">
        <f t="shared" si="0"/>
        <v>4037.2065700000003</v>
      </c>
      <c r="J22">
        <v>65.040300000000002</v>
      </c>
      <c r="K22">
        <v>16.404869999999999</v>
      </c>
      <c r="L22">
        <v>117.97141000000001</v>
      </c>
      <c r="M22">
        <f t="shared" si="1"/>
        <v>199.41658000000001</v>
      </c>
      <c r="Q22">
        <v>9</v>
      </c>
      <c r="R22">
        <v>1347.3288</v>
      </c>
      <c r="S22">
        <v>2084.9667899999999</v>
      </c>
      <c r="T22">
        <v>5374.2572300000002</v>
      </c>
      <c r="U22" s="1">
        <v>3589.15065</v>
      </c>
    </row>
    <row r="23" spans="1:21">
      <c r="A23" t="s">
        <v>1</v>
      </c>
      <c r="B23">
        <v>7</v>
      </c>
      <c r="C23">
        <v>1989.01873</v>
      </c>
      <c r="E23">
        <v>486.30586</v>
      </c>
      <c r="G23">
        <v>1689.0106800000001</v>
      </c>
      <c r="H23">
        <f t="shared" si="0"/>
        <v>4164.3352700000005</v>
      </c>
      <c r="J23">
        <v>136.52847</v>
      </c>
      <c r="K23">
        <v>33.380580000000002</v>
      </c>
      <c r="L23">
        <v>68.431209999999993</v>
      </c>
      <c r="M23">
        <f t="shared" si="1"/>
        <v>238.34026</v>
      </c>
      <c r="Q23">
        <v>12</v>
      </c>
      <c r="R23">
        <v>1425.59997</v>
      </c>
      <c r="S23">
        <v>2028.68842</v>
      </c>
      <c r="T23">
        <v>5179.2373699999998</v>
      </c>
      <c r="U23" s="1">
        <v>3331.5512899999999</v>
      </c>
    </row>
    <row r="24" spans="1:21">
      <c r="A24" t="s">
        <v>3</v>
      </c>
      <c r="B24">
        <v>1</v>
      </c>
      <c r="C24">
        <v>1340.29393</v>
      </c>
      <c r="E24">
        <v>168.05302</v>
      </c>
      <c r="G24">
        <v>1057.4141299999999</v>
      </c>
      <c r="H24">
        <f t="shared" si="0"/>
        <v>2565.7610800000002</v>
      </c>
      <c r="J24">
        <v>81.430940000000007</v>
      </c>
      <c r="K24">
        <v>10.210229999999999</v>
      </c>
      <c r="L24">
        <v>44.01623</v>
      </c>
      <c r="M24">
        <f t="shared" si="1"/>
        <v>135.6574</v>
      </c>
      <c r="Q24">
        <v>15</v>
      </c>
      <c r="R24">
        <v>1369.95018</v>
      </c>
      <c r="S24">
        <v>1960.5930000000001</v>
      </c>
      <c r="T24">
        <v>5045.3052799999996</v>
      </c>
      <c r="U24" s="1">
        <v>3202.95129</v>
      </c>
    </row>
    <row r="25" spans="1:21">
      <c r="A25" t="s">
        <v>3</v>
      </c>
      <c r="B25">
        <v>3</v>
      </c>
      <c r="C25">
        <v>1186.6627900000001</v>
      </c>
      <c r="E25">
        <v>206.87</v>
      </c>
      <c r="G25">
        <v>977.24909000000002</v>
      </c>
      <c r="H25">
        <f t="shared" si="0"/>
        <v>2370.7818800000005</v>
      </c>
      <c r="J25">
        <v>49.396380000000001</v>
      </c>
      <c r="K25">
        <v>8.6112300000000008</v>
      </c>
      <c r="L25">
        <v>47.831710000000001</v>
      </c>
      <c r="M25">
        <f t="shared" si="1"/>
        <v>105.83932</v>
      </c>
      <c r="Q25">
        <v>18</v>
      </c>
      <c r="R25">
        <v>1136.04036</v>
      </c>
      <c r="S25">
        <v>1468.97093</v>
      </c>
      <c r="T25">
        <v>4972.5694000000003</v>
      </c>
      <c r="U25" s="1">
        <v>3200.4239899999998</v>
      </c>
    </row>
    <row r="26" spans="1:21">
      <c r="A26" t="s">
        <v>3</v>
      </c>
      <c r="B26">
        <v>5</v>
      </c>
      <c r="C26">
        <v>2687.1596100000002</v>
      </c>
      <c r="E26">
        <v>285.01139000000001</v>
      </c>
      <c r="G26">
        <v>1219.6088099999999</v>
      </c>
      <c r="H26">
        <f t="shared" si="0"/>
        <v>4191.77981</v>
      </c>
      <c r="J26">
        <v>131.52372</v>
      </c>
      <c r="K26">
        <v>13.949960000000001</v>
      </c>
      <c r="L26">
        <v>62.819049999999997</v>
      </c>
      <c r="M26">
        <f t="shared" si="1"/>
        <v>208.29273000000001</v>
      </c>
      <c r="Q26">
        <v>21</v>
      </c>
      <c r="R26">
        <v>1305.3608899999999</v>
      </c>
      <c r="S26">
        <v>1747.92201</v>
      </c>
      <c r="T26">
        <v>4984.5451800000001</v>
      </c>
      <c r="U26" s="1">
        <v>3280.2299499999999</v>
      </c>
    </row>
    <row r="27" spans="1:21">
      <c r="A27" t="s">
        <v>3</v>
      </c>
      <c r="B27">
        <v>7</v>
      </c>
      <c r="C27">
        <v>2808.4321799999998</v>
      </c>
      <c r="E27">
        <v>305.56729999999999</v>
      </c>
      <c r="G27">
        <v>1370.4483299999999</v>
      </c>
      <c r="H27">
        <f t="shared" si="0"/>
        <v>4484.4478099999997</v>
      </c>
      <c r="J27">
        <v>144.65541999999999</v>
      </c>
      <c r="K27">
        <v>15.73902</v>
      </c>
      <c r="L27">
        <v>30.731300000000001</v>
      </c>
      <c r="M27">
        <f t="shared" si="1"/>
        <v>191.12574000000001</v>
      </c>
      <c r="Q27">
        <v>24</v>
      </c>
      <c r="R27">
        <v>1517.8964000000001</v>
      </c>
      <c r="S27">
        <v>1667.7643</v>
      </c>
      <c r="T27">
        <v>4656.5467200000003</v>
      </c>
      <c r="U27" s="1">
        <v>3278</v>
      </c>
    </row>
    <row r="28" spans="1:21">
      <c r="G28" t="s">
        <v>4</v>
      </c>
    </row>
    <row r="29" spans="1:21">
      <c r="G29" t="s">
        <v>4</v>
      </c>
    </row>
    <row r="30" spans="1:21">
      <c r="G30" t="s">
        <v>4</v>
      </c>
    </row>
    <row r="31" spans="1:21">
      <c r="G31" t="s">
        <v>4</v>
      </c>
    </row>
    <row r="32" spans="1:21">
      <c r="G32" t="s">
        <v>4</v>
      </c>
    </row>
    <row r="33" spans="7:7">
      <c r="G33" t="s">
        <v>4</v>
      </c>
    </row>
    <row r="34" spans="7:7">
      <c r="G34" t="s">
        <v>4</v>
      </c>
    </row>
    <row r="35" spans="7:7">
      <c r="G35" t="s">
        <v>4</v>
      </c>
    </row>
    <row r="36" spans="7:7">
      <c r="G36" t="s">
        <v>4</v>
      </c>
    </row>
    <row r="37" spans="7:7">
      <c r="G37" t="s">
        <v>4</v>
      </c>
    </row>
    <row r="38" spans="7:7">
      <c r="G38" t="s">
        <v>4</v>
      </c>
    </row>
  </sheetData>
  <phoneticPr fontId="1" type="noConversion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Origin50.Graph" shapeId="2049" r:id="rId4">
          <objectPr defaultSize="0" autoPict="0" r:id="rId5">
            <anchor moveWithCells="1">
              <from>
                <xdr:col>1</xdr:col>
                <xdr:colOff>167640</xdr:colOff>
                <xdr:row>30</xdr:row>
                <xdr:rowOff>38100</xdr:rowOff>
              </from>
              <to>
                <xdr:col>6</xdr:col>
                <xdr:colOff>320040</xdr:colOff>
                <xdr:row>46</xdr:row>
                <xdr:rowOff>38100</xdr:rowOff>
              </to>
            </anchor>
          </objectPr>
        </oleObject>
      </mc:Choice>
      <mc:Fallback>
        <oleObject progId="Origin50.Graph" shapeId="2049" r:id="rId4"/>
      </mc:Fallback>
    </mc:AlternateContent>
    <mc:AlternateContent xmlns:mc="http://schemas.openxmlformats.org/markup-compatibility/2006">
      <mc:Choice Requires="x14">
        <oleObject progId="Origin50.Graph" shapeId="2051" r:id="rId6">
          <objectPr defaultSize="0" autoPict="0" r:id="rId7">
            <anchor moveWithCells="1">
              <from>
                <xdr:col>7</xdr:col>
                <xdr:colOff>175260</xdr:colOff>
                <xdr:row>29</xdr:row>
                <xdr:rowOff>129540</xdr:rowOff>
              </from>
              <to>
                <xdr:col>12</xdr:col>
                <xdr:colOff>373380</xdr:colOff>
                <xdr:row>46</xdr:row>
                <xdr:rowOff>7620</xdr:rowOff>
              </to>
            </anchor>
          </objectPr>
        </oleObject>
      </mc:Choice>
      <mc:Fallback>
        <oleObject progId="Origin50.Graph" shapeId="2051" r:id="rId6"/>
      </mc:Fallback>
    </mc:AlternateContent>
    <mc:AlternateContent xmlns:mc="http://schemas.openxmlformats.org/markup-compatibility/2006">
      <mc:Choice Requires="x14">
        <oleObject progId="Origin50.Graph" shapeId="2053" r:id="rId8">
          <objectPr defaultSize="0" autoPict="0" r:id="rId9">
            <anchor moveWithCells="1">
              <from>
                <xdr:col>13</xdr:col>
                <xdr:colOff>167640</xdr:colOff>
                <xdr:row>29</xdr:row>
                <xdr:rowOff>129540</xdr:rowOff>
              </from>
              <to>
                <xdr:col>18</xdr:col>
                <xdr:colOff>320040</xdr:colOff>
                <xdr:row>45</xdr:row>
                <xdr:rowOff>129540</xdr:rowOff>
              </to>
            </anchor>
          </objectPr>
        </oleObject>
      </mc:Choice>
      <mc:Fallback>
        <oleObject progId="Origin50.Graph" shapeId="2053" r:id="rId8"/>
      </mc:Fallback>
    </mc:AlternateContent>
    <mc:AlternateContent xmlns:mc="http://schemas.openxmlformats.org/markup-compatibility/2006">
      <mc:Choice Requires="x14">
        <oleObject progId="Origin50.Graph" shapeId="2055" r:id="rId10">
          <objectPr defaultSize="0" autoPict="0" r:id="rId11">
            <anchor moveWithCells="1">
              <from>
                <xdr:col>18</xdr:col>
                <xdr:colOff>594360</xdr:colOff>
                <xdr:row>29</xdr:row>
                <xdr:rowOff>121920</xdr:rowOff>
              </from>
              <to>
                <xdr:col>24</xdr:col>
                <xdr:colOff>152400</xdr:colOff>
                <xdr:row>45</xdr:row>
                <xdr:rowOff>152400</xdr:rowOff>
              </to>
            </anchor>
          </objectPr>
        </oleObject>
      </mc:Choice>
      <mc:Fallback>
        <oleObject progId="Origin50.Graph" shapeId="2055" r:id="rId10"/>
      </mc:Fallback>
    </mc:AlternateContent>
    <mc:AlternateContent xmlns:mc="http://schemas.openxmlformats.org/markup-compatibility/2006">
      <mc:Choice Requires="x14">
        <oleObject progId="Origin50.Graph" shapeId="2056" r:id="rId12">
          <objectPr defaultSize="0" autoPict="0" r:id="rId13">
            <anchor moveWithCells="1">
              <from>
                <xdr:col>1</xdr:col>
                <xdr:colOff>396240</xdr:colOff>
                <xdr:row>47</xdr:row>
                <xdr:rowOff>60960</xdr:rowOff>
              </from>
              <to>
                <xdr:col>7</xdr:col>
                <xdr:colOff>213360</xdr:colOff>
                <xdr:row>65</xdr:row>
                <xdr:rowOff>15240</xdr:rowOff>
              </to>
            </anchor>
          </objectPr>
        </oleObject>
      </mc:Choice>
      <mc:Fallback>
        <oleObject progId="Origin50.Graph" shapeId="2056" r:id="rId12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U130"/>
  <sheetViews>
    <sheetView topLeftCell="A100" workbookViewId="0">
      <selection activeCell="L109" sqref="L109"/>
    </sheetView>
  </sheetViews>
  <sheetFormatPr defaultRowHeight="14.4"/>
  <cols>
    <col min="1" max="1" width="8.88671875" style="3"/>
    <col min="2" max="2" width="38.21875" style="3" customWidth="1"/>
    <col min="3" max="16384" width="8.88671875" style="3"/>
  </cols>
  <sheetData>
    <row r="5" spans="1:19" ht="15.6">
      <c r="H5" s="4" t="s">
        <v>14</v>
      </c>
      <c r="I5" s="3" t="s">
        <v>15</v>
      </c>
    </row>
    <row r="6" spans="1:19" ht="15.6">
      <c r="H6" s="4" t="s">
        <v>16</v>
      </c>
      <c r="I6" s="3" t="s">
        <v>17</v>
      </c>
    </row>
    <row r="7" spans="1:19" ht="15.6">
      <c r="H7" s="4" t="s">
        <v>18</v>
      </c>
      <c r="I7" s="3" t="s">
        <v>19</v>
      </c>
    </row>
    <row r="8" spans="1:19" ht="15.6">
      <c r="H8" s="4" t="s">
        <v>20</v>
      </c>
      <c r="I8" s="3" t="s">
        <v>21</v>
      </c>
    </row>
    <row r="9" spans="1:19" ht="15.6">
      <c r="H9" s="4" t="s">
        <v>22</v>
      </c>
      <c r="I9" s="3" t="s">
        <v>23</v>
      </c>
    </row>
    <row r="10" spans="1:19" ht="15.6">
      <c r="H10" s="4" t="s">
        <v>24</v>
      </c>
      <c r="I10" s="3" t="s">
        <v>25</v>
      </c>
    </row>
    <row r="11" spans="1:19" ht="15.6">
      <c r="H11" s="4" t="s">
        <v>26</v>
      </c>
      <c r="I11" s="3" t="s">
        <v>27</v>
      </c>
    </row>
    <row r="13" spans="1:19" ht="15">
      <c r="S13" s="7"/>
    </row>
    <row r="16" spans="1:19">
      <c r="A16" s="3" t="s">
        <v>28</v>
      </c>
    </row>
    <row r="17" spans="1:21" ht="15">
      <c r="A17" s="5">
        <v>1</v>
      </c>
      <c r="B17" s="5"/>
      <c r="C17" s="5">
        <v>2</v>
      </c>
      <c r="D17" s="5"/>
      <c r="E17" s="5">
        <v>3</v>
      </c>
      <c r="G17" s="8"/>
      <c r="M17" s="7"/>
      <c r="Q17" s="7"/>
      <c r="S17" s="5"/>
    </row>
    <row r="18" spans="1:21">
      <c r="E18" s="5"/>
    </row>
    <row r="19" spans="1:21">
      <c r="B19" s="6" t="s">
        <v>29</v>
      </c>
      <c r="K19" s="6" t="s">
        <v>29</v>
      </c>
    </row>
    <row r="32" spans="1:21" ht="15">
      <c r="U32" s="7" t="s">
        <v>32</v>
      </c>
    </row>
    <row r="36" spans="1:10" ht="15" customHeight="1"/>
    <row r="37" spans="1:10" ht="15">
      <c r="A37" s="9"/>
      <c r="C37" s="7"/>
    </row>
    <row r="38" spans="1:10" ht="15">
      <c r="C38" s="7"/>
    </row>
    <row r="39" spans="1:10" ht="15">
      <c r="A39" s="9"/>
      <c r="C39" s="7"/>
    </row>
    <row r="41" spans="1:10">
      <c r="B41" s="3" t="s">
        <v>31</v>
      </c>
      <c r="J41" s="9" t="s">
        <v>30</v>
      </c>
    </row>
    <row r="68" spans="1:9">
      <c r="G68" s="3" t="s">
        <v>99</v>
      </c>
      <c r="H68" s="3" t="s">
        <v>97</v>
      </c>
      <c r="I68" s="3" t="s">
        <v>98</v>
      </c>
    </row>
    <row r="69" spans="1:9">
      <c r="G69" s="3">
        <v>11.80128</v>
      </c>
      <c r="H69" s="3">
        <v>17.59722</v>
      </c>
      <c r="I69" s="3">
        <v>15.454750000000001</v>
      </c>
    </row>
    <row r="70" spans="1:9">
      <c r="A70" s="32"/>
      <c r="B70" s="32"/>
      <c r="C70" s="32"/>
      <c r="D70" s="32"/>
      <c r="E70" s="32"/>
      <c r="F70" s="32"/>
      <c r="G70" s="3">
        <v>4.48766</v>
      </c>
      <c r="H70" s="3">
        <v>1.9447700000000001</v>
      </c>
      <c r="I70" s="3">
        <v>0.21873999999999999</v>
      </c>
    </row>
    <row r="71" spans="1:9">
      <c r="A71" s="32"/>
      <c r="B71" s="32"/>
      <c r="C71" s="32"/>
      <c r="D71" s="32"/>
      <c r="E71" s="32"/>
      <c r="F71" s="32"/>
      <c r="G71" s="3">
        <v>11.186159999999999</v>
      </c>
      <c r="H71" s="3">
        <v>11.524940000000001</v>
      </c>
      <c r="I71" s="3">
        <v>8.3477399999999999</v>
      </c>
    </row>
    <row r="72" spans="1:9">
      <c r="A72" s="32"/>
      <c r="B72" s="33"/>
      <c r="C72" s="33"/>
      <c r="D72" s="33"/>
      <c r="E72" s="33"/>
      <c r="F72" s="33"/>
      <c r="G72" s="3">
        <v>11.34878</v>
      </c>
      <c r="H72" s="3">
        <v>9.3074200000000005</v>
      </c>
      <c r="I72" s="3">
        <v>9.5611899999999999</v>
      </c>
    </row>
    <row r="73" spans="1:9">
      <c r="A73" s="32"/>
      <c r="B73" s="32"/>
      <c r="C73" s="32"/>
      <c r="D73" s="32"/>
      <c r="E73" s="32"/>
      <c r="F73" s="32"/>
      <c r="G73" s="3">
        <v>11.07122</v>
      </c>
      <c r="H73" s="3">
        <v>2.5980500000000002</v>
      </c>
      <c r="I73" s="3">
        <v>0.39199000000000001</v>
      </c>
    </row>
    <row r="74" spans="1:9">
      <c r="A74" s="32"/>
      <c r="B74" s="32"/>
      <c r="C74" s="32"/>
      <c r="D74" s="32"/>
      <c r="E74" s="32"/>
      <c r="F74" s="32"/>
      <c r="G74" s="3">
        <v>0.15342</v>
      </c>
      <c r="H74" s="3">
        <v>1.57681</v>
      </c>
      <c r="I74" s="3">
        <v>0.41753000000000001</v>
      </c>
    </row>
    <row r="75" spans="1:9">
      <c r="A75" s="32"/>
      <c r="B75" s="32"/>
      <c r="C75" s="33"/>
      <c r="D75" s="33"/>
      <c r="E75" s="33"/>
      <c r="F75" s="33"/>
      <c r="G75" s="33"/>
      <c r="H75" s="33"/>
      <c r="I75" s="32"/>
    </row>
    <row r="76" spans="1:9">
      <c r="A76" s="32"/>
      <c r="B76" s="32"/>
      <c r="C76" s="32"/>
      <c r="D76" s="32"/>
      <c r="E76" s="32"/>
      <c r="F76" s="32"/>
      <c r="G76" s="32"/>
      <c r="H76" s="32"/>
      <c r="I76" s="32"/>
    </row>
    <row r="77" spans="1:9">
      <c r="A77" s="32"/>
      <c r="B77" s="32"/>
      <c r="C77" s="32"/>
      <c r="D77" s="32"/>
      <c r="E77" s="32"/>
      <c r="F77" s="32"/>
      <c r="G77" s="32"/>
      <c r="H77" s="32"/>
      <c r="I77" s="32"/>
    </row>
    <row r="85" spans="2:8" ht="15">
      <c r="B85" s="7" t="s">
        <v>144</v>
      </c>
      <c r="C85" s="3" t="s">
        <v>121</v>
      </c>
      <c r="D85" s="3" t="s">
        <v>122</v>
      </c>
      <c r="E85" s="3" t="s">
        <v>0</v>
      </c>
      <c r="F85" s="3" t="s">
        <v>1</v>
      </c>
      <c r="G85" s="3" t="s">
        <v>123</v>
      </c>
      <c r="H85" s="3" t="s">
        <v>3</v>
      </c>
    </row>
    <row r="86" spans="2:8">
      <c r="B86" s="3" t="s">
        <v>100</v>
      </c>
      <c r="C86" s="3">
        <v>6.7659999999999998E-2</v>
      </c>
      <c r="D86" s="3">
        <v>0.77927000000000002</v>
      </c>
      <c r="E86" s="3">
        <v>2.5843600000000002</v>
      </c>
      <c r="F86" s="3">
        <v>1.6562600000000001</v>
      </c>
      <c r="G86" s="3">
        <v>0.16929</v>
      </c>
      <c r="H86" s="3">
        <v>18.90982</v>
      </c>
    </row>
    <row r="87" spans="2:8">
      <c r="B87" s="3" t="s">
        <v>101</v>
      </c>
      <c r="C87" s="3">
        <v>0</v>
      </c>
      <c r="D87" s="3">
        <v>0</v>
      </c>
      <c r="E87" s="3">
        <v>0</v>
      </c>
      <c r="F87" s="3">
        <v>1.31857</v>
      </c>
      <c r="G87" s="3">
        <v>23.733270000000001</v>
      </c>
      <c r="H87" s="3">
        <v>0.16905000000000001</v>
      </c>
    </row>
    <row r="88" spans="2:8">
      <c r="B88" s="3" t="s">
        <v>102</v>
      </c>
      <c r="C88" s="3">
        <v>2.2550000000000001E-2</v>
      </c>
      <c r="D88" s="3">
        <v>3.0759999999999999E-2</v>
      </c>
      <c r="E88" s="3">
        <v>0.44880999999999999</v>
      </c>
      <c r="F88" s="3">
        <v>0.95582</v>
      </c>
      <c r="G88" s="3">
        <v>2.0939399999999999</v>
      </c>
      <c r="H88" s="3">
        <v>4.8397899999999998</v>
      </c>
    </row>
    <row r="89" spans="2:8">
      <c r="B89" s="3" t="s">
        <v>103</v>
      </c>
      <c r="C89" s="3">
        <v>0</v>
      </c>
      <c r="D89" s="3">
        <v>0</v>
      </c>
      <c r="E89" s="3">
        <v>0</v>
      </c>
      <c r="F89" s="3">
        <v>9.7999999999999997E-3</v>
      </c>
      <c r="G89" s="3">
        <v>13.48409</v>
      </c>
      <c r="H89" s="3">
        <v>0</v>
      </c>
    </row>
    <row r="90" spans="2:8">
      <c r="B90" s="3" t="s">
        <v>104</v>
      </c>
      <c r="C90" s="3">
        <v>0</v>
      </c>
      <c r="D90" s="3">
        <v>0</v>
      </c>
      <c r="E90" s="3">
        <v>11.30105</v>
      </c>
      <c r="F90" s="3">
        <v>10.906969999999999</v>
      </c>
      <c r="G90" s="3">
        <v>0</v>
      </c>
      <c r="H90" s="3">
        <v>0.35687000000000002</v>
      </c>
    </row>
    <row r="91" spans="2:8">
      <c r="B91" s="3" t="s">
        <v>105</v>
      </c>
      <c r="C91" s="3">
        <v>0</v>
      </c>
      <c r="D91" s="3">
        <v>32.763689999999997</v>
      </c>
      <c r="E91" s="3">
        <v>1.8120000000000001E-2</v>
      </c>
      <c r="F91" s="3">
        <v>5.8700000000000002E-3</v>
      </c>
      <c r="G91" s="3">
        <v>1.3799999999999999E-3</v>
      </c>
      <c r="H91" s="3">
        <v>5.2007199999999996</v>
      </c>
    </row>
    <row r="92" spans="2:8">
      <c r="B92" s="3" t="s">
        <v>106</v>
      </c>
      <c r="C92" s="3">
        <v>0</v>
      </c>
      <c r="D92" s="3">
        <v>0.20165</v>
      </c>
      <c r="E92" s="3">
        <v>0.12128</v>
      </c>
      <c r="F92" s="3">
        <v>0.48921999999999999</v>
      </c>
      <c r="G92" s="3">
        <v>7.4959999999999999E-2</v>
      </c>
      <c r="H92" s="3">
        <v>21.00816</v>
      </c>
    </row>
    <row r="93" spans="2:8">
      <c r="B93" s="3" t="s">
        <v>107</v>
      </c>
      <c r="C93" s="3">
        <v>0.91498000000000002</v>
      </c>
      <c r="D93" s="3">
        <v>11.30973</v>
      </c>
      <c r="E93" s="3">
        <v>2.7833700000000001</v>
      </c>
      <c r="F93" s="3">
        <v>3.1820400000000002</v>
      </c>
      <c r="G93" s="3">
        <v>1.261E-2</v>
      </c>
      <c r="H93" s="3">
        <v>1.0520099999999999</v>
      </c>
    </row>
    <row r="94" spans="2:8">
      <c r="B94" s="3" t="s">
        <v>108</v>
      </c>
      <c r="C94" s="3">
        <v>1.6881999999999999</v>
      </c>
      <c r="D94" s="3">
        <v>0</v>
      </c>
      <c r="E94" s="3">
        <v>1.63551</v>
      </c>
      <c r="F94" s="3">
        <v>0.33983999999999998</v>
      </c>
      <c r="G94" s="3">
        <v>0.25247999999999998</v>
      </c>
      <c r="H94" s="3">
        <v>2.7144900000000001</v>
      </c>
    </row>
    <row r="95" spans="2:8">
      <c r="B95" s="3" t="s">
        <v>109</v>
      </c>
      <c r="C95" s="3">
        <v>9.9842099999999991</v>
      </c>
      <c r="D95" s="3">
        <v>8.2030000000000006E-2</v>
      </c>
      <c r="E95" s="3">
        <v>4.40306</v>
      </c>
      <c r="F95" s="3">
        <v>1.13975</v>
      </c>
      <c r="G95" s="3">
        <v>0.10501000000000001</v>
      </c>
      <c r="H95" s="3">
        <v>0</v>
      </c>
    </row>
    <row r="96" spans="2:8">
      <c r="B96" s="3" t="s">
        <v>110</v>
      </c>
      <c r="C96" s="3">
        <v>1.1405000000000001</v>
      </c>
      <c r="D96" s="3">
        <v>1.47994</v>
      </c>
      <c r="E96" s="3">
        <v>2.2451400000000001</v>
      </c>
      <c r="F96" s="3">
        <v>1.45197</v>
      </c>
      <c r="G96" s="3">
        <v>0.76995999999999998</v>
      </c>
      <c r="H96" s="3">
        <v>1.81E-3</v>
      </c>
    </row>
    <row r="97" spans="2:8">
      <c r="B97" s="3" t="s">
        <v>111</v>
      </c>
      <c r="C97" s="3">
        <v>1.06962</v>
      </c>
      <c r="D97" s="3">
        <v>0.97409000000000001</v>
      </c>
      <c r="E97" s="3">
        <v>1.22119</v>
      </c>
      <c r="F97" s="3">
        <v>1.60531</v>
      </c>
      <c r="G97" s="3">
        <v>1.8831199999999999</v>
      </c>
      <c r="H97" s="3">
        <v>0</v>
      </c>
    </row>
    <row r="98" spans="2:8">
      <c r="B98" s="3" t="s">
        <v>112</v>
      </c>
      <c r="C98" s="3">
        <v>5.97</v>
      </c>
      <c r="D98" s="3">
        <v>0.04</v>
      </c>
      <c r="E98" s="3">
        <v>2.92</v>
      </c>
      <c r="F98" s="3">
        <v>2.93</v>
      </c>
      <c r="G98" s="3">
        <v>1.17</v>
      </c>
      <c r="H98" s="3">
        <v>0</v>
      </c>
    </row>
    <row r="99" spans="2:8">
      <c r="B99" s="3" t="s">
        <v>113</v>
      </c>
      <c r="C99" s="3">
        <v>3.44</v>
      </c>
      <c r="D99" s="3">
        <v>1.7</v>
      </c>
      <c r="E99" s="3">
        <v>3.04</v>
      </c>
      <c r="F99" s="3">
        <v>3.18</v>
      </c>
      <c r="G99" s="3">
        <v>1.1000000000000001</v>
      </c>
      <c r="H99" s="3">
        <v>0</v>
      </c>
    </row>
    <row r="100" spans="2:8">
      <c r="B100" s="3" t="s">
        <v>114</v>
      </c>
      <c r="C100" s="3">
        <v>7.3617100000000004</v>
      </c>
      <c r="D100" s="3">
        <v>0</v>
      </c>
      <c r="E100" s="3">
        <v>2.3580199999999998</v>
      </c>
      <c r="F100" s="3">
        <v>5.8693799999999996</v>
      </c>
      <c r="G100" s="3">
        <v>2.4199999999999998E-3</v>
      </c>
      <c r="H100" s="3">
        <v>9.0399999999999994E-3</v>
      </c>
    </row>
    <row r="101" spans="2:8">
      <c r="B101" s="3" t="s">
        <v>115</v>
      </c>
      <c r="C101" s="3">
        <v>9.6699999999999998E-3</v>
      </c>
      <c r="D101" s="3">
        <v>0.19139999999999999</v>
      </c>
      <c r="E101" s="3">
        <v>1.414E-2</v>
      </c>
      <c r="F101" s="3">
        <v>0.13564000000000001</v>
      </c>
      <c r="G101" s="34">
        <v>9.1890199999999998E-4</v>
      </c>
      <c r="H101" s="3">
        <v>6.3085699999999996</v>
      </c>
    </row>
    <row r="102" spans="2:8">
      <c r="B102" s="3" t="s">
        <v>116</v>
      </c>
      <c r="C102" s="3">
        <v>2.0135999999999998</v>
      </c>
      <c r="D102" s="3">
        <v>1.0322</v>
      </c>
      <c r="E102" s="3">
        <v>2.3559000000000001</v>
      </c>
      <c r="F102" s="3">
        <v>3.2610800000000002</v>
      </c>
      <c r="G102" s="3">
        <v>3.8967100000000001</v>
      </c>
      <c r="H102" s="34">
        <v>7.2229800000000002E-4</v>
      </c>
    </row>
    <row r="103" spans="2:8">
      <c r="B103" s="3" t="s">
        <v>117</v>
      </c>
      <c r="C103" s="3">
        <v>4.4621300000000002</v>
      </c>
      <c r="D103" s="3">
        <v>2.68303</v>
      </c>
      <c r="E103" s="3">
        <v>3.5546000000000002</v>
      </c>
      <c r="F103" s="3">
        <v>4.51844</v>
      </c>
      <c r="G103" s="3">
        <v>8.8981399999999997</v>
      </c>
      <c r="H103" s="3">
        <v>1.4400000000000001E-3</v>
      </c>
    </row>
    <row r="104" spans="2:8">
      <c r="B104" s="3" t="s">
        <v>118</v>
      </c>
      <c r="C104" s="3">
        <v>2.0909200000000001</v>
      </c>
      <c r="D104" s="3">
        <v>1.02878</v>
      </c>
      <c r="E104" s="3">
        <v>1.53227</v>
      </c>
      <c r="F104" s="3">
        <v>2.1375600000000001</v>
      </c>
      <c r="G104" s="3">
        <v>2.50373</v>
      </c>
      <c r="H104" s="3">
        <v>2.5420000000000002E-2</v>
      </c>
    </row>
    <row r="105" spans="2:8">
      <c r="B105" s="3" t="s">
        <v>119</v>
      </c>
      <c r="C105" s="3">
        <v>3.46</v>
      </c>
      <c r="D105" s="3">
        <v>1.46</v>
      </c>
      <c r="E105" s="3">
        <v>3.62</v>
      </c>
      <c r="F105" s="3">
        <v>4.37</v>
      </c>
      <c r="G105" s="3">
        <v>0.62</v>
      </c>
      <c r="H105" s="3">
        <v>0</v>
      </c>
    </row>
    <row r="106" spans="2:8">
      <c r="B106" s="3" t="s">
        <v>120</v>
      </c>
      <c r="C106" s="3">
        <v>56.31</v>
      </c>
      <c r="D106" s="3">
        <v>44.24</v>
      </c>
      <c r="E106" s="3">
        <v>53.84</v>
      </c>
      <c r="F106" s="3">
        <v>50.54</v>
      </c>
      <c r="G106" s="3">
        <v>39.229999999999997</v>
      </c>
      <c r="H106" s="3">
        <v>39.4</v>
      </c>
    </row>
    <row r="108" spans="2:8" ht="15">
      <c r="B108" s="7" t="s">
        <v>145</v>
      </c>
    </row>
    <row r="109" spans="2:8">
      <c r="C109" s="3" t="s">
        <v>121</v>
      </c>
      <c r="D109" s="3" t="s">
        <v>122</v>
      </c>
      <c r="E109" s="3" t="s">
        <v>0</v>
      </c>
      <c r="F109" s="3" t="s">
        <v>1</v>
      </c>
      <c r="G109" s="3" t="s">
        <v>123</v>
      </c>
      <c r="H109" s="3" t="s">
        <v>3</v>
      </c>
    </row>
    <row r="110" spans="2:8">
      <c r="B110" s="3" t="s">
        <v>124</v>
      </c>
      <c r="C110" s="3">
        <v>6.7659999999999998E-2</v>
      </c>
      <c r="D110" s="3">
        <v>0.77927000000000002</v>
      </c>
      <c r="E110" s="3">
        <v>2.5843600000000002</v>
      </c>
      <c r="F110" s="3">
        <v>1.6562600000000001</v>
      </c>
      <c r="G110" s="3">
        <v>0.16929</v>
      </c>
      <c r="H110" s="3">
        <v>18.90982</v>
      </c>
    </row>
    <row r="111" spans="2:8">
      <c r="B111" s="3" t="s">
        <v>125</v>
      </c>
      <c r="C111" s="3">
        <v>2.2550000000000001E-2</v>
      </c>
      <c r="D111" s="3">
        <v>3.0759999999999999E-2</v>
      </c>
      <c r="E111" s="3">
        <v>0.44880999999999999</v>
      </c>
      <c r="F111" s="3">
        <v>0.95582</v>
      </c>
      <c r="G111" s="3">
        <v>2.0939399999999999</v>
      </c>
      <c r="H111" s="3">
        <v>4.8397899999999998</v>
      </c>
    </row>
    <row r="112" spans="2:8">
      <c r="B112" s="3" t="s">
        <v>126</v>
      </c>
      <c r="C112" s="3">
        <v>0</v>
      </c>
      <c r="D112" s="3">
        <v>0</v>
      </c>
      <c r="E112" s="3">
        <v>0</v>
      </c>
      <c r="F112" s="3">
        <v>9.7999999999999997E-3</v>
      </c>
      <c r="G112" s="3">
        <v>13.48409</v>
      </c>
      <c r="H112" s="3">
        <v>0</v>
      </c>
    </row>
    <row r="113" spans="2:8">
      <c r="B113" s="3" t="s">
        <v>127</v>
      </c>
      <c r="C113" s="3">
        <v>0</v>
      </c>
      <c r="D113" s="3">
        <v>0</v>
      </c>
      <c r="E113" s="3">
        <v>0</v>
      </c>
      <c r="F113" s="3">
        <v>1.31857</v>
      </c>
      <c r="G113" s="3">
        <v>23.733270000000001</v>
      </c>
      <c r="H113" s="3">
        <v>0.16905000000000001</v>
      </c>
    </row>
    <row r="114" spans="2:8">
      <c r="B114" s="3" t="s">
        <v>128</v>
      </c>
      <c r="C114" s="3">
        <v>1.6881999999999999</v>
      </c>
      <c r="D114" s="3">
        <v>0</v>
      </c>
      <c r="E114" s="3">
        <v>1.63551</v>
      </c>
      <c r="F114" s="3">
        <v>0.33983999999999998</v>
      </c>
      <c r="G114" s="3">
        <v>0.25247999999999998</v>
      </c>
      <c r="H114" s="3">
        <v>2.7144900000000001</v>
      </c>
    </row>
    <row r="115" spans="2:8">
      <c r="B115" s="3" t="s">
        <v>129</v>
      </c>
      <c r="C115" s="3">
        <v>0</v>
      </c>
      <c r="D115" s="3">
        <v>0.20165</v>
      </c>
      <c r="E115" s="3">
        <v>0.12128</v>
      </c>
      <c r="F115" s="3">
        <v>0.48921999999999999</v>
      </c>
      <c r="G115" s="3">
        <v>7.4959999999999999E-2</v>
      </c>
      <c r="H115" s="3">
        <v>21.00816</v>
      </c>
    </row>
    <row r="116" spans="2:8">
      <c r="B116" s="3" t="s">
        <v>130</v>
      </c>
      <c r="C116" s="3">
        <v>0</v>
      </c>
      <c r="D116" s="3">
        <v>32.763689999999997</v>
      </c>
      <c r="E116" s="3">
        <v>1.8120000000000001E-2</v>
      </c>
      <c r="F116" s="3">
        <v>5.8700000000000002E-3</v>
      </c>
      <c r="G116" s="3">
        <v>1.3799999999999999E-3</v>
      </c>
      <c r="H116" s="3">
        <v>5.2007199999999996</v>
      </c>
    </row>
    <row r="117" spans="2:8">
      <c r="B117" s="3" t="s">
        <v>131</v>
      </c>
      <c r="C117" s="3">
        <v>0.91498000000000002</v>
      </c>
      <c r="D117" s="3">
        <v>11.30973</v>
      </c>
      <c r="E117" s="3">
        <v>2.7833700000000001</v>
      </c>
      <c r="F117" s="3">
        <v>3.1820400000000002</v>
      </c>
      <c r="G117" s="3">
        <v>1.261E-2</v>
      </c>
      <c r="H117" s="3">
        <v>1.0520099999999999</v>
      </c>
    </row>
    <row r="118" spans="2:8">
      <c r="B118" s="3" t="s">
        <v>132</v>
      </c>
      <c r="C118" s="3">
        <v>0</v>
      </c>
      <c r="D118" s="3">
        <v>0</v>
      </c>
      <c r="E118" s="3">
        <v>11.30105</v>
      </c>
      <c r="F118" s="3">
        <v>10.906969999999999</v>
      </c>
      <c r="G118" s="3">
        <v>0</v>
      </c>
      <c r="H118" s="3">
        <v>0.35687000000000002</v>
      </c>
    </row>
    <row r="119" spans="2:8">
      <c r="B119" s="3" t="s">
        <v>133</v>
      </c>
      <c r="C119" s="3">
        <v>9.9842099999999991</v>
      </c>
      <c r="D119" s="3">
        <v>8.2030000000000006E-2</v>
      </c>
      <c r="E119" s="3">
        <v>4.40306</v>
      </c>
      <c r="F119" s="3">
        <v>1.13975</v>
      </c>
      <c r="G119" s="3">
        <v>0.10501000000000001</v>
      </c>
      <c r="H119" s="3">
        <v>0</v>
      </c>
    </row>
    <row r="120" spans="2:8">
      <c r="B120" s="3" t="s">
        <v>134</v>
      </c>
      <c r="C120" s="3">
        <v>1.06962</v>
      </c>
      <c r="D120" s="3">
        <v>0.97409000000000001</v>
      </c>
      <c r="E120" s="3">
        <v>1.22119</v>
      </c>
      <c r="F120" s="3">
        <v>1.60531</v>
      </c>
      <c r="G120" s="3">
        <v>1.8831199999999999</v>
      </c>
      <c r="H120" s="3">
        <v>0</v>
      </c>
    </row>
    <row r="121" spans="2:8">
      <c r="B121" s="3" t="s">
        <v>135</v>
      </c>
      <c r="C121" s="3">
        <v>1.1405000000000001</v>
      </c>
      <c r="D121" s="3">
        <v>1.47994</v>
      </c>
      <c r="E121" s="3">
        <v>2.2451400000000001</v>
      </c>
      <c r="F121" s="3">
        <v>1.45197</v>
      </c>
      <c r="G121" s="3">
        <v>0.76995999999999998</v>
      </c>
      <c r="H121" s="3">
        <v>1.81E-3</v>
      </c>
    </row>
    <row r="122" spans="2:8">
      <c r="B122" s="3" t="s">
        <v>136</v>
      </c>
      <c r="C122" s="3">
        <v>3.44</v>
      </c>
      <c r="D122" s="3">
        <v>1.7</v>
      </c>
      <c r="E122" s="3">
        <v>3.04</v>
      </c>
      <c r="F122" s="3">
        <v>3.18</v>
      </c>
      <c r="G122" s="3">
        <v>1.1000000000000001</v>
      </c>
      <c r="H122" s="3">
        <v>0</v>
      </c>
    </row>
    <row r="123" spans="2:8">
      <c r="B123" s="3" t="s">
        <v>137</v>
      </c>
      <c r="C123" s="3">
        <v>5.97</v>
      </c>
      <c r="D123" s="3">
        <v>0.04</v>
      </c>
      <c r="E123" s="3">
        <v>2.92</v>
      </c>
      <c r="F123" s="3">
        <v>2.93</v>
      </c>
      <c r="G123" s="3">
        <v>1.17</v>
      </c>
      <c r="H123" s="3">
        <v>0</v>
      </c>
    </row>
    <row r="124" spans="2:8">
      <c r="B124" s="3" t="s">
        <v>138</v>
      </c>
      <c r="C124" s="3">
        <v>7.3617100000000004</v>
      </c>
      <c r="D124" s="3">
        <v>0</v>
      </c>
      <c r="E124" s="3">
        <v>2.3580199999999998</v>
      </c>
      <c r="F124" s="3">
        <v>5.8693799999999996</v>
      </c>
      <c r="G124" s="3">
        <v>2.4199999999999998E-3</v>
      </c>
      <c r="H124" s="3">
        <v>9.0399999999999994E-3</v>
      </c>
    </row>
    <row r="125" spans="2:8">
      <c r="B125" s="3" t="s">
        <v>139</v>
      </c>
      <c r="C125" s="3">
        <v>9.6699999999999998E-3</v>
      </c>
      <c r="D125" s="3">
        <v>0.19139999999999999</v>
      </c>
      <c r="E125" s="3">
        <v>1.414E-2</v>
      </c>
      <c r="F125" s="3">
        <v>0.13564000000000001</v>
      </c>
      <c r="G125" s="34">
        <v>9.1890199999999998E-4</v>
      </c>
      <c r="H125" s="3">
        <v>6.3085699999999996</v>
      </c>
    </row>
    <row r="126" spans="2:8">
      <c r="B126" s="3" t="s">
        <v>140</v>
      </c>
      <c r="C126" s="3">
        <v>2.0135999999999998</v>
      </c>
      <c r="D126" s="3">
        <v>1.0322</v>
      </c>
      <c r="E126" s="3">
        <v>2.3559000000000001</v>
      </c>
      <c r="F126" s="3">
        <v>3.2610800000000002</v>
      </c>
      <c r="G126" s="3">
        <v>3.8967100000000001</v>
      </c>
      <c r="H126" s="34">
        <v>7.2229800000000002E-4</v>
      </c>
    </row>
    <row r="127" spans="2:8">
      <c r="B127" s="3" t="s">
        <v>141</v>
      </c>
      <c r="C127" s="3">
        <v>2.0909200000000001</v>
      </c>
      <c r="D127" s="3">
        <v>1.02878</v>
      </c>
      <c r="E127" s="3">
        <v>1.53227</v>
      </c>
      <c r="F127" s="3">
        <v>2.1375600000000001</v>
      </c>
      <c r="G127" s="3">
        <v>2.50373</v>
      </c>
      <c r="H127" s="3">
        <v>2.5420000000000002E-2</v>
      </c>
    </row>
    <row r="128" spans="2:8">
      <c r="B128" s="3" t="s">
        <v>142</v>
      </c>
      <c r="C128" s="3">
        <v>4.4621300000000002</v>
      </c>
      <c r="D128" s="3">
        <v>2.68303</v>
      </c>
      <c r="E128" s="3">
        <v>3.5546000000000002</v>
      </c>
      <c r="F128" s="3">
        <v>4.51844</v>
      </c>
      <c r="G128" s="3">
        <v>8.8981399999999997</v>
      </c>
      <c r="H128" s="3">
        <v>1.4400000000000001E-3</v>
      </c>
    </row>
    <row r="129" spans="2:8">
      <c r="B129" s="3" t="s">
        <v>143</v>
      </c>
      <c r="C129" s="3">
        <v>3.46</v>
      </c>
      <c r="D129" s="3">
        <v>1.46</v>
      </c>
      <c r="E129" s="3">
        <v>3.62</v>
      </c>
      <c r="F129" s="3">
        <v>4.37</v>
      </c>
      <c r="G129" s="3">
        <v>0.62</v>
      </c>
      <c r="H129" s="3">
        <v>0</v>
      </c>
    </row>
    <row r="130" spans="2:8">
      <c r="B130" s="3" t="s">
        <v>120</v>
      </c>
      <c r="C130" s="3">
        <v>56.31</v>
      </c>
      <c r="D130" s="3">
        <v>44.24</v>
      </c>
      <c r="E130" s="3">
        <v>53.84</v>
      </c>
      <c r="F130" s="3">
        <v>50.54</v>
      </c>
      <c r="G130" s="3">
        <v>39.229999999999997</v>
      </c>
      <c r="H130" s="3">
        <v>39.4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3"/>
  <sheetViews>
    <sheetView workbookViewId="0">
      <selection activeCell="H29" sqref="H29"/>
    </sheetView>
  </sheetViews>
  <sheetFormatPr defaultRowHeight="13.8"/>
  <sheetData>
    <row r="1" spans="2:10">
      <c r="B1" t="s">
        <v>60</v>
      </c>
    </row>
    <row r="2" spans="2:10">
      <c r="C2" t="s">
        <v>61</v>
      </c>
      <c r="D2" t="s">
        <v>1</v>
      </c>
      <c r="E2" t="s">
        <v>3</v>
      </c>
      <c r="F2" t="s">
        <v>62</v>
      </c>
    </row>
    <row r="3" spans="2:10">
      <c r="B3">
        <v>0</v>
      </c>
      <c r="C3">
        <v>174.78972999999999</v>
      </c>
      <c r="D3">
        <v>174.78972999999999</v>
      </c>
      <c r="E3">
        <v>174.78972999999999</v>
      </c>
      <c r="F3">
        <v>174.78972999999999</v>
      </c>
    </row>
    <row r="4" spans="2:10">
      <c r="B4">
        <v>1</v>
      </c>
      <c r="C4">
        <v>654.81420000000003</v>
      </c>
      <c r="D4">
        <v>1620.1978799999999</v>
      </c>
      <c r="E4">
        <v>2786.4525800000001</v>
      </c>
      <c r="F4">
        <v>1636.7120199999999</v>
      </c>
    </row>
    <row r="5" spans="2:10">
      <c r="B5">
        <v>3</v>
      </c>
      <c r="C5">
        <v>1618.5438899999999</v>
      </c>
      <c r="D5">
        <v>1551.22127</v>
      </c>
      <c r="E5">
        <v>3239.66</v>
      </c>
      <c r="F5">
        <v>3329.99</v>
      </c>
    </row>
    <row r="6" spans="2:10">
      <c r="B6">
        <v>5</v>
      </c>
      <c r="C6">
        <v>2112.3334100000002</v>
      </c>
      <c r="D6">
        <v>1907.42</v>
      </c>
      <c r="E6">
        <v>4924.3734599999998</v>
      </c>
      <c r="F6">
        <v>4037.2065699999998</v>
      </c>
    </row>
    <row r="7" spans="2:10">
      <c r="B7">
        <v>7</v>
      </c>
      <c r="C7">
        <v>2342.7201100000002</v>
      </c>
      <c r="D7">
        <v>2085.2714099999998</v>
      </c>
      <c r="E7">
        <v>5252.2780599999996</v>
      </c>
      <c r="F7">
        <v>4164.3352699999996</v>
      </c>
      <c r="H7">
        <v>4164.3352699999996</v>
      </c>
    </row>
    <row r="8" spans="2:10">
      <c r="B8">
        <v>10</v>
      </c>
      <c r="C8">
        <v>1747.6367700000001</v>
      </c>
      <c r="D8">
        <v>1941.0314900000001</v>
      </c>
      <c r="E8">
        <v>5537.6085199999998</v>
      </c>
      <c r="F8">
        <v>3953.2575900000002</v>
      </c>
      <c r="H8">
        <v>3953.2575900000002</v>
      </c>
    </row>
    <row r="9" spans="2:10">
      <c r="B9">
        <v>12</v>
      </c>
      <c r="C9">
        <v>1672.5887600000001</v>
      </c>
      <c r="D9">
        <v>1935.19031</v>
      </c>
      <c r="E9">
        <v>5389.5144899999996</v>
      </c>
      <c r="F9">
        <v>3862.3780099999999</v>
      </c>
      <c r="H9">
        <v>3862.3780099999999</v>
      </c>
    </row>
    <row r="10" spans="2:10">
      <c r="B10">
        <v>16</v>
      </c>
      <c r="C10">
        <v>1347.3288</v>
      </c>
      <c r="D10">
        <v>2084.9667899999999</v>
      </c>
      <c r="E10">
        <v>5374.2572300000002</v>
      </c>
      <c r="F10">
        <v>3589.15065</v>
      </c>
      <c r="H10">
        <v>3589.15065</v>
      </c>
    </row>
    <row r="11" spans="2:10">
      <c r="B11">
        <v>19</v>
      </c>
      <c r="C11">
        <v>1425.59997</v>
      </c>
      <c r="D11">
        <v>2028.68842</v>
      </c>
      <c r="E11">
        <v>5179.2373699999998</v>
      </c>
      <c r="F11">
        <v>3331.5512899999999</v>
      </c>
      <c r="H11">
        <v>3202.95129</v>
      </c>
    </row>
    <row r="12" spans="2:10">
      <c r="B12">
        <v>22</v>
      </c>
      <c r="C12">
        <v>1369.95018</v>
      </c>
      <c r="D12">
        <v>1960.5930000000001</v>
      </c>
      <c r="E12">
        <v>5045.3052799999996</v>
      </c>
      <c r="F12">
        <v>3202.95129</v>
      </c>
      <c r="H12">
        <v>3280.2299499999999</v>
      </c>
    </row>
    <row r="13" spans="2:10">
      <c r="B13">
        <v>25</v>
      </c>
      <c r="C13">
        <v>1136.04036</v>
      </c>
      <c r="D13">
        <v>1468.97093</v>
      </c>
      <c r="E13">
        <v>4972.5694000000003</v>
      </c>
      <c r="F13">
        <v>3200.4239899999998</v>
      </c>
      <c r="H13">
        <v>3278</v>
      </c>
      <c r="J13" t="s">
        <v>66</v>
      </c>
    </row>
    <row r="14" spans="2:10">
      <c r="B14">
        <v>28</v>
      </c>
      <c r="C14">
        <v>1305.3608899999999</v>
      </c>
      <c r="D14">
        <v>1747.92201</v>
      </c>
      <c r="E14">
        <v>4984.5451800000001</v>
      </c>
      <c r="F14">
        <v>3280.2299499999999</v>
      </c>
    </row>
    <row r="15" spans="2:10">
      <c r="B15">
        <v>31</v>
      </c>
      <c r="C15">
        <v>1517.8964000000001</v>
      </c>
      <c r="D15">
        <v>1667.7643</v>
      </c>
      <c r="E15">
        <v>4656.5467200000003</v>
      </c>
      <c r="F15">
        <v>3278</v>
      </c>
    </row>
    <row r="17" spans="2:14">
      <c r="C17">
        <f>AVERAGE(C8:C15)</f>
        <v>1440.30026625</v>
      </c>
      <c r="D17">
        <f t="shared" ref="D17:F17" si="0">AVERAGE(D8:D15)</f>
        <v>1854.3909062500002</v>
      </c>
      <c r="E17">
        <f t="shared" si="0"/>
        <v>5142.4480237499993</v>
      </c>
      <c r="F17">
        <f t="shared" si="0"/>
        <v>3462.2428462499997</v>
      </c>
    </row>
    <row r="20" spans="2:14">
      <c r="B20" t="s">
        <v>63</v>
      </c>
      <c r="C20" t="s">
        <v>61</v>
      </c>
      <c r="D20" t="s">
        <v>1</v>
      </c>
      <c r="E20" t="s">
        <v>3</v>
      </c>
      <c r="F20" t="s">
        <v>62</v>
      </c>
      <c r="J20" t="s">
        <v>64</v>
      </c>
      <c r="K20" t="s">
        <v>0</v>
      </c>
      <c r="L20" t="s">
        <v>1</v>
      </c>
      <c r="M20" t="s">
        <v>3</v>
      </c>
      <c r="N20" t="s">
        <v>68</v>
      </c>
    </row>
    <row r="21" spans="2:14">
      <c r="B21">
        <v>0</v>
      </c>
      <c r="C21">
        <v>7</v>
      </c>
      <c r="D21">
        <v>10</v>
      </c>
      <c r="E21">
        <v>10</v>
      </c>
      <c r="F21">
        <v>10</v>
      </c>
      <c r="J21">
        <v>0</v>
      </c>
      <c r="K21">
        <v>27.72672</v>
      </c>
      <c r="L21">
        <v>61</v>
      </c>
      <c r="M21">
        <v>1208.5939499999999</v>
      </c>
      <c r="N21">
        <v>61</v>
      </c>
    </row>
    <row r="22" spans="2:14">
      <c r="B22">
        <v>1</v>
      </c>
      <c r="C22">
        <v>6.18</v>
      </c>
      <c r="D22">
        <v>6.92</v>
      </c>
      <c r="E22">
        <v>6.32</v>
      </c>
      <c r="F22">
        <v>10</v>
      </c>
      <c r="J22">
        <v>1</v>
      </c>
      <c r="K22">
        <v>16.262149999999998</v>
      </c>
      <c r="L22">
        <v>70.204769999999996</v>
      </c>
      <c r="M22">
        <v>1047.1656499999999</v>
      </c>
      <c r="N22">
        <v>76.198400000000007</v>
      </c>
    </row>
    <row r="23" spans="2:14">
      <c r="B23">
        <v>3</v>
      </c>
      <c r="C23">
        <v>6.09</v>
      </c>
      <c r="D23">
        <v>6.86</v>
      </c>
      <c r="E23">
        <v>6.28</v>
      </c>
      <c r="F23">
        <v>10</v>
      </c>
      <c r="J23">
        <v>3</v>
      </c>
      <c r="K23">
        <v>21.368500000000001</v>
      </c>
      <c r="L23">
        <v>35.212400000000002</v>
      </c>
      <c r="M23">
        <v>862.85</v>
      </c>
      <c r="N23">
        <v>432.6721</v>
      </c>
    </row>
    <row r="24" spans="2:14">
      <c r="B24">
        <v>5</v>
      </c>
      <c r="C24">
        <v>6.09</v>
      </c>
      <c r="D24">
        <v>6.86</v>
      </c>
      <c r="E24">
        <v>6.28</v>
      </c>
      <c r="F24">
        <v>10</v>
      </c>
      <c r="J24">
        <v>5</v>
      </c>
      <c r="K24">
        <v>31.446000000000002</v>
      </c>
      <c r="L24">
        <v>32.245150000000002</v>
      </c>
      <c r="M24">
        <v>788.64062999999999</v>
      </c>
      <c r="N24">
        <v>530.91475000000003</v>
      </c>
    </row>
    <row r="25" spans="2:14">
      <c r="B25">
        <v>7</v>
      </c>
      <c r="C25">
        <v>5.95</v>
      </c>
      <c r="D25">
        <v>6.74</v>
      </c>
      <c r="E25">
        <v>6.04</v>
      </c>
      <c r="F25">
        <v>10</v>
      </c>
      <c r="J25">
        <v>7</v>
      </c>
      <c r="K25">
        <v>38.3521</v>
      </c>
      <c r="L25">
        <v>36.853400000000001</v>
      </c>
      <c r="M25">
        <v>763.42010000000005</v>
      </c>
      <c r="N25">
        <v>588.2097</v>
      </c>
    </row>
    <row r="26" spans="2:14">
      <c r="B26">
        <v>10</v>
      </c>
      <c r="C26">
        <v>6.46</v>
      </c>
      <c r="D26">
        <v>6.39</v>
      </c>
      <c r="E26">
        <v>6.33</v>
      </c>
      <c r="F26">
        <v>10</v>
      </c>
      <c r="J26">
        <v>9</v>
      </c>
      <c r="K26">
        <v>46.629849999999998</v>
      </c>
      <c r="L26">
        <v>41.435380000000002</v>
      </c>
      <c r="M26">
        <v>730.30268000000001</v>
      </c>
      <c r="N26">
        <v>608.83186999999998</v>
      </c>
    </row>
    <row r="27" spans="2:14">
      <c r="B27">
        <v>12</v>
      </c>
      <c r="C27">
        <v>6.34</v>
      </c>
      <c r="D27">
        <v>6.82</v>
      </c>
      <c r="E27">
        <v>6.3</v>
      </c>
      <c r="F27">
        <v>10</v>
      </c>
    </row>
    <row r="28" spans="2:14">
      <c r="B28">
        <v>16</v>
      </c>
      <c r="C28">
        <v>6.76</v>
      </c>
      <c r="D28">
        <v>7.03</v>
      </c>
      <c r="E28">
        <v>6.53</v>
      </c>
      <c r="F28">
        <v>10</v>
      </c>
      <c r="J28" t="s">
        <v>65</v>
      </c>
    </row>
    <row r="29" spans="2:14">
      <c r="B29">
        <v>19</v>
      </c>
      <c r="C29">
        <v>6.22</v>
      </c>
      <c r="D29">
        <v>7</v>
      </c>
      <c r="E29">
        <v>6.63</v>
      </c>
      <c r="F29">
        <v>10</v>
      </c>
      <c r="J29">
        <v>0</v>
      </c>
      <c r="K29">
        <v>31.8</v>
      </c>
      <c r="L29">
        <v>67.325699999999998</v>
      </c>
      <c r="M29">
        <v>217.75725</v>
      </c>
      <c r="N29">
        <v>67.325699999999998</v>
      </c>
    </row>
    <row r="30" spans="2:14">
      <c r="B30">
        <v>22</v>
      </c>
      <c r="C30">
        <v>6.47</v>
      </c>
      <c r="D30">
        <v>7.29</v>
      </c>
      <c r="E30">
        <v>6.56</v>
      </c>
      <c r="F30">
        <v>10</v>
      </c>
      <c r="J30">
        <v>1</v>
      </c>
      <c r="K30">
        <v>0</v>
      </c>
      <c r="L30">
        <v>56.622750000000003</v>
      </c>
      <c r="M30">
        <v>167.26087999999999</v>
      </c>
      <c r="N30">
        <v>43.005749999999999</v>
      </c>
    </row>
    <row r="31" spans="2:14">
      <c r="B31">
        <v>25</v>
      </c>
      <c r="C31">
        <v>6.31</v>
      </c>
      <c r="D31">
        <v>6.71</v>
      </c>
      <c r="E31">
        <v>6.38</v>
      </c>
      <c r="F31">
        <v>10</v>
      </c>
      <c r="J31">
        <v>3</v>
      </c>
      <c r="K31">
        <v>0</v>
      </c>
      <c r="L31">
        <v>11.385300000000001</v>
      </c>
      <c r="M31">
        <v>70.362099999999998</v>
      </c>
      <c r="N31">
        <v>380.84552000000002</v>
      </c>
    </row>
    <row r="32" spans="2:14">
      <c r="B32">
        <v>28</v>
      </c>
      <c r="C32">
        <v>6.2</v>
      </c>
      <c r="D32">
        <v>6.88</v>
      </c>
      <c r="E32">
        <v>6.45</v>
      </c>
      <c r="F32">
        <v>10</v>
      </c>
      <c r="J32">
        <v>5</v>
      </c>
      <c r="K32">
        <v>0</v>
      </c>
      <c r="L32">
        <v>0.45262999999999998</v>
      </c>
      <c r="M32">
        <v>44.707880000000003</v>
      </c>
      <c r="N32">
        <v>407.26049999999998</v>
      </c>
    </row>
    <row r="33" spans="2:14">
      <c r="B33">
        <v>31</v>
      </c>
      <c r="C33">
        <v>6.42</v>
      </c>
      <c r="D33">
        <v>6.79</v>
      </c>
      <c r="E33">
        <v>6.65</v>
      </c>
      <c r="F33">
        <v>10</v>
      </c>
      <c r="J33">
        <v>7</v>
      </c>
      <c r="K33">
        <v>0</v>
      </c>
      <c r="L33">
        <v>0</v>
      </c>
      <c r="M33">
        <v>45.997599999999998</v>
      </c>
      <c r="N33">
        <v>410.27640000000002</v>
      </c>
    </row>
    <row r="34" spans="2:14">
      <c r="J34">
        <v>9</v>
      </c>
      <c r="K34">
        <v>0</v>
      </c>
      <c r="L34">
        <v>0</v>
      </c>
      <c r="M34">
        <v>45</v>
      </c>
      <c r="N34">
        <v>412.5</v>
      </c>
    </row>
    <row r="35" spans="2:14">
      <c r="B35" t="s">
        <v>67</v>
      </c>
      <c r="C35" t="s">
        <v>61</v>
      </c>
      <c r="D35" t="s">
        <v>1</v>
      </c>
      <c r="E35" t="s">
        <v>3</v>
      </c>
      <c r="F35" t="s">
        <v>62</v>
      </c>
    </row>
    <row r="36" spans="2:14">
      <c r="B36">
        <v>0</v>
      </c>
      <c r="C36">
        <v>3943.74</v>
      </c>
      <c r="D36">
        <v>4219.8599999999997</v>
      </c>
      <c r="E36">
        <v>8637.7800000000007</v>
      </c>
      <c r="F36">
        <v>8315.64</v>
      </c>
    </row>
    <row r="39" spans="2:14">
      <c r="B39" t="s">
        <v>64</v>
      </c>
      <c r="C39" t="s">
        <v>0</v>
      </c>
      <c r="D39" t="s">
        <v>1</v>
      </c>
      <c r="E39" t="s">
        <v>3</v>
      </c>
      <c r="F39" t="s">
        <v>68</v>
      </c>
    </row>
    <row r="40" spans="2:14">
      <c r="B40">
        <v>0</v>
      </c>
      <c r="C40">
        <v>38.3521</v>
      </c>
      <c r="D40">
        <v>36.853400000000001</v>
      </c>
      <c r="E40">
        <v>763.42010000000005</v>
      </c>
      <c r="F40">
        <v>588.2097</v>
      </c>
    </row>
    <row r="42" spans="2:14">
      <c r="B42" t="s">
        <v>69</v>
      </c>
      <c r="C42" t="s">
        <v>0</v>
      </c>
      <c r="D42" t="s">
        <v>1</v>
      </c>
      <c r="E42" t="s">
        <v>3</v>
      </c>
      <c r="F42" t="s">
        <v>68</v>
      </c>
    </row>
    <row r="43" spans="2:14">
      <c r="B43">
        <v>0</v>
      </c>
      <c r="C43">
        <v>0</v>
      </c>
      <c r="D43">
        <v>0</v>
      </c>
      <c r="E43">
        <v>45.997599999999998</v>
      </c>
      <c r="F43">
        <v>410.27640000000002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3:E8"/>
  <sheetViews>
    <sheetView workbookViewId="0">
      <selection activeCell="V19" sqref="V19"/>
    </sheetView>
  </sheetViews>
  <sheetFormatPr defaultRowHeight="13.8"/>
  <sheetData>
    <row r="3" spans="2:5" ht="15.6">
      <c r="B3" s="4" t="s">
        <v>14</v>
      </c>
      <c r="C3" s="3" t="s">
        <v>15</v>
      </c>
      <c r="D3" s="3"/>
    </row>
    <row r="4" spans="2:5" ht="15.6">
      <c r="B4" s="4" t="s">
        <v>16</v>
      </c>
      <c r="C4" s="3" t="s">
        <v>17</v>
      </c>
      <c r="D4" s="3"/>
    </row>
    <row r="5" spans="2:5" ht="15.6">
      <c r="B5" s="4" t="s">
        <v>18</v>
      </c>
      <c r="C5" s="3" t="s">
        <v>19</v>
      </c>
      <c r="D5" s="3"/>
      <c r="E5" t="s">
        <v>33</v>
      </c>
    </row>
    <row r="6" spans="2:5" ht="15.6">
      <c r="B6" s="4" t="s">
        <v>20</v>
      </c>
      <c r="C6" s="3" t="s">
        <v>21</v>
      </c>
      <c r="D6" s="3"/>
    </row>
    <row r="7" spans="2:5" ht="15.6">
      <c r="B7" s="4" t="s">
        <v>22</v>
      </c>
      <c r="C7" s="3" t="s">
        <v>23</v>
      </c>
      <c r="D7" s="3"/>
      <c r="E7" t="s">
        <v>35</v>
      </c>
    </row>
    <row r="8" spans="2:5" ht="15.6">
      <c r="B8" s="4" t="s">
        <v>24</v>
      </c>
      <c r="C8" s="3" t="s">
        <v>25</v>
      </c>
      <c r="D8" s="3"/>
      <c r="E8" t="s">
        <v>34</v>
      </c>
    </row>
  </sheetData>
  <phoneticPr fontId="1" type="noConversion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Origin50.Graph" shapeId="4097" r:id="rId3">
          <objectPr defaultSize="0" autoPict="0" r:id="rId4">
            <anchor moveWithCells="1">
              <from>
                <xdr:col>6</xdr:col>
                <xdr:colOff>350520</xdr:colOff>
                <xdr:row>4</xdr:row>
                <xdr:rowOff>22860</xdr:rowOff>
              </from>
              <to>
                <xdr:col>12</xdr:col>
                <xdr:colOff>190500</xdr:colOff>
                <xdr:row>15</xdr:row>
                <xdr:rowOff>22860</xdr:rowOff>
              </to>
            </anchor>
          </objectPr>
        </oleObject>
      </mc:Choice>
      <mc:Fallback>
        <oleObject progId="Origin50.Graph" shapeId="4097" r:id="rId3"/>
      </mc:Fallback>
    </mc:AlternateContent>
    <mc:AlternateContent xmlns:mc="http://schemas.openxmlformats.org/markup-compatibility/2006">
      <mc:Choice Requires="x14">
        <oleObject progId="Origin50.Graph" shapeId="4098" r:id="rId5">
          <objectPr defaultSize="0" autoPict="0" r:id="rId4">
            <anchor moveWithCells="1">
              <from>
                <xdr:col>12</xdr:col>
                <xdr:colOff>274320</xdr:colOff>
                <xdr:row>4</xdr:row>
                <xdr:rowOff>121920</xdr:rowOff>
              </from>
              <to>
                <xdr:col>20</xdr:col>
                <xdr:colOff>304800</xdr:colOff>
                <xdr:row>20</xdr:row>
                <xdr:rowOff>60960</xdr:rowOff>
              </to>
            </anchor>
          </objectPr>
        </oleObject>
      </mc:Choice>
      <mc:Fallback>
        <oleObject progId="Origin50.Graph" shapeId="4098" r:id="rId5"/>
      </mc:Fallback>
    </mc:AlternateContent>
    <mc:AlternateContent xmlns:mc="http://schemas.openxmlformats.org/markup-compatibility/2006">
      <mc:Choice Requires="x14">
        <oleObject progId="Origin50.Graph" shapeId="4100" r:id="rId6">
          <objectPr defaultSize="0" autoPict="0" r:id="rId4">
            <anchor moveWithCells="1">
              <from>
                <xdr:col>6</xdr:col>
                <xdr:colOff>167640</xdr:colOff>
                <xdr:row>16</xdr:row>
                <xdr:rowOff>38100</xdr:rowOff>
              </from>
              <to>
                <xdr:col>12</xdr:col>
                <xdr:colOff>388620</xdr:colOff>
                <xdr:row>29</xdr:row>
                <xdr:rowOff>0</xdr:rowOff>
              </to>
            </anchor>
          </objectPr>
        </oleObject>
      </mc:Choice>
      <mc:Fallback>
        <oleObject progId="Origin50.Graph" shapeId="4100" r:id="rId6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6"/>
  <sheetViews>
    <sheetView tabSelected="1" workbookViewId="0">
      <selection activeCell="M16" sqref="M16"/>
    </sheetView>
  </sheetViews>
  <sheetFormatPr defaultRowHeight="13.8"/>
  <sheetData>
    <row r="3" spans="3:8">
      <c r="H3" s="13" t="s">
        <v>93</v>
      </c>
    </row>
    <row r="4" spans="3:8">
      <c r="D4" s="29" t="s">
        <v>88</v>
      </c>
      <c r="E4" s="29" t="s">
        <v>89</v>
      </c>
      <c r="F4" s="29" t="s">
        <v>90</v>
      </c>
      <c r="H4" s="13" t="s">
        <v>90</v>
      </c>
    </row>
    <row r="5" spans="3:8">
      <c r="C5" t="s">
        <v>91</v>
      </c>
      <c r="D5" s="31">
        <v>17</v>
      </c>
      <c r="E5" s="31">
        <v>22.746666666666652</v>
      </c>
      <c r="F5" s="30">
        <v>0.74736225087925023</v>
      </c>
      <c r="H5" s="28">
        <v>0.88</v>
      </c>
    </row>
    <row r="6" spans="3:8">
      <c r="C6" t="s">
        <v>37</v>
      </c>
      <c r="D6" s="31">
        <v>186.10000000000002</v>
      </c>
      <c r="E6" s="31">
        <v>24.026666666666671</v>
      </c>
      <c r="F6" s="30">
        <v>7.7455604883462819</v>
      </c>
      <c r="H6" s="28">
        <v>9.24</v>
      </c>
    </row>
    <row r="7" spans="3:8">
      <c r="C7" t="s">
        <v>38</v>
      </c>
      <c r="D7" s="31">
        <v>52.266666666666673</v>
      </c>
      <c r="E7" s="31">
        <v>25.466666666666658</v>
      </c>
      <c r="F7" s="30">
        <v>2.0523560209424092</v>
      </c>
      <c r="H7" s="28">
        <v>2.1800000000000002</v>
      </c>
    </row>
    <row r="8" spans="3:8">
      <c r="C8" t="s">
        <v>92</v>
      </c>
      <c r="D8" s="31">
        <v>121.33333333333333</v>
      </c>
      <c r="E8" s="31">
        <v>25.280000000000015</v>
      </c>
      <c r="F8" s="30">
        <v>4.7995780590717265</v>
      </c>
      <c r="H8" s="28">
        <v>3.57</v>
      </c>
    </row>
    <row r="11" spans="3:8">
      <c r="H11" s="13" t="s">
        <v>93</v>
      </c>
    </row>
    <row r="12" spans="3:8">
      <c r="D12" s="29" t="s">
        <v>88</v>
      </c>
      <c r="E12" s="29" t="s">
        <v>89</v>
      </c>
      <c r="F12" s="29" t="s">
        <v>90</v>
      </c>
      <c r="H12" s="13" t="s">
        <v>90</v>
      </c>
    </row>
    <row r="13" spans="3:8">
      <c r="C13" t="s">
        <v>96</v>
      </c>
      <c r="D13" s="31">
        <v>17</v>
      </c>
      <c r="E13" s="31">
        <v>22.746666666666652</v>
      </c>
      <c r="F13" s="30">
        <v>0.74736225087925023</v>
      </c>
      <c r="H13" s="28">
        <v>0.88</v>
      </c>
    </row>
    <row r="14" spans="3:8">
      <c r="C14" t="s">
        <v>37</v>
      </c>
      <c r="D14" s="31">
        <v>186.10000000000002</v>
      </c>
      <c r="E14" s="31">
        <v>24.026666666666671</v>
      </c>
      <c r="F14" s="30">
        <v>7.7455604883462819</v>
      </c>
      <c r="H14" s="13">
        <v>3.24</v>
      </c>
    </row>
    <row r="15" spans="3:8">
      <c r="C15" t="s">
        <v>94</v>
      </c>
      <c r="D15" s="31">
        <v>186.10000000000002</v>
      </c>
      <c r="E15" s="31">
        <v>24.026666666666671</v>
      </c>
      <c r="F15" s="30">
        <v>7.7455604883462819</v>
      </c>
      <c r="H15" s="28">
        <v>9.24</v>
      </c>
    </row>
    <row r="16" spans="3:8">
      <c r="C16" t="s">
        <v>95</v>
      </c>
      <c r="D16" s="31">
        <v>121.33333333333333</v>
      </c>
      <c r="E16" s="31">
        <v>25.280000000000015</v>
      </c>
      <c r="F16" s="30">
        <v>4.7995780590717265</v>
      </c>
      <c r="H16" s="28">
        <v>3.57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C66"/>
  <sheetViews>
    <sheetView topLeftCell="A43" workbookViewId="0">
      <selection activeCell="I76" sqref="I76"/>
    </sheetView>
  </sheetViews>
  <sheetFormatPr defaultRowHeight="13.8"/>
  <cols>
    <col min="2" max="2" width="13.44140625" customWidth="1"/>
    <col min="5" max="5" width="15.6640625" customWidth="1"/>
    <col min="9" max="9" width="14.109375" customWidth="1"/>
  </cols>
  <sheetData>
    <row r="2" spans="2:10">
      <c r="D2" t="s">
        <v>44</v>
      </c>
      <c r="I2" t="s">
        <v>45</v>
      </c>
    </row>
    <row r="3" spans="2:10">
      <c r="B3" t="s">
        <v>41</v>
      </c>
      <c r="C3">
        <v>0</v>
      </c>
      <c r="D3">
        <v>2194.98</v>
      </c>
      <c r="E3">
        <v>127.324</v>
      </c>
      <c r="I3">
        <v>24965.85</v>
      </c>
      <c r="J3">
        <v>553.19791999999995</v>
      </c>
    </row>
    <row r="4" spans="2:10">
      <c r="B4" t="s">
        <v>41</v>
      </c>
      <c r="C4">
        <v>1</v>
      </c>
      <c r="D4">
        <v>2194.98</v>
      </c>
      <c r="E4">
        <v>67.349999999999994</v>
      </c>
      <c r="I4">
        <v>27427.919999999998</v>
      </c>
      <c r="J4">
        <v>195.24632</v>
      </c>
    </row>
    <row r="5" spans="2:10">
      <c r="B5" t="s">
        <v>41</v>
      </c>
      <c r="C5">
        <v>5</v>
      </c>
      <c r="D5">
        <v>3943.74</v>
      </c>
      <c r="E5">
        <v>175.97</v>
      </c>
      <c r="I5">
        <v>25679.16</v>
      </c>
      <c r="J5">
        <v>1627.0527</v>
      </c>
    </row>
    <row r="6" spans="2:10">
      <c r="B6" t="s">
        <v>41</v>
      </c>
      <c r="C6">
        <v>9</v>
      </c>
      <c r="D6">
        <v>3943.74</v>
      </c>
      <c r="E6">
        <v>188.34</v>
      </c>
      <c r="I6">
        <v>20778.03</v>
      </c>
      <c r="J6">
        <v>683.36213999999995</v>
      </c>
    </row>
    <row r="7" spans="2:10">
      <c r="B7" t="s">
        <v>37</v>
      </c>
      <c r="C7">
        <v>0</v>
      </c>
      <c r="D7">
        <v>3299</v>
      </c>
      <c r="E7">
        <v>129.4</v>
      </c>
      <c r="I7">
        <v>23585.71</v>
      </c>
      <c r="J7">
        <v>2050.0864099999999</v>
      </c>
    </row>
    <row r="8" spans="2:10">
      <c r="B8" t="s">
        <v>37</v>
      </c>
      <c r="C8">
        <v>1</v>
      </c>
      <c r="D8">
        <v>3161</v>
      </c>
      <c r="E8">
        <v>201.4</v>
      </c>
      <c r="I8">
        <v>24091.87</v>
      </c>
      <c r="J8">
        <v>1334.1832199999999</v>
      </c>
    </row>
    <row r="9" spans="2:10">
      <c r="B9" t="s">
        <v>37</v>
      </c>
      <c r="C9">
        <v>5</v>
      </c>
      <c r="D9">
        <v>4219.8599999999997</v>
      </c>
      <c r="E9">
        <v>123.545</v>
      </c>
      <c r="I9">
        <v>26001.3</v>
      </c>
      <c r="J9">
        <v>3123.94119</v>
      </c>
    </row>
    <row r="10" spans="2:10">
      <c r="B10" t="s">
        <v>37</v>
      </c>
      <c r="C10">
        <v>9</v>
      </c>
      <c r="D10">
        <v>3253</v>
      </c>
      <c r="E10">
        <v>111.21</v>
      </c>
      <c r="I10">
        <v>21445.32</v>
      </c>
      <c r="J10">
        <v>65.08211</v>
      </c>
    </row>
    <row r="11" spans="2:10">
      <c r="B11" t="s">
        <v>38</v>
      </c>
      <c r="C11">
        <v>0</v>
      </c>
      <c r="D11">
        <v>7763.4</v>
      </c>
      <c r="E11">
        <v>231.64</v>
      </c>
      <c r="I11">
        <v>17556.63</v>
      </c>
      <c r="J11">
        <v>800</v>
      </c>
    </row>
    <row r="12" spans="2:10">
      <c r="B12" t="s">
        <v>38</v>
      </c>
      <c r="C12">
        <v>1</v>
      </c>
      <c r="D12">
        <v>7671.36</v>
      </c>
      <c r="E12">
        <v>356.88</v>
      </c>
      <c r="I12">
        <v>17533.62</v>
      </c>
      <c r="J12">
        <v>130.16422</v>
      </c>
    </row>
    <row r="13" spans="2:10">
      <c r="B13" t="s">
        <v>38</v>
      </c>
      <c r="C13">
        <v>5</v>
      </c>
      <c r="D13">
        <v>7947.48</v>
      </c>
      <c r="E13">
        <v>237.8</v>
      </c>
      <c r="I13">
        <v>18544</v>
      </c>
      <c r="J13">
        <v>1300</v>
      </c>
    </row>
    <row r="14" spans="2:10">
      <c r="B14" t="s">
        <v>38</v>
      </c>
      <c r="C14">
        <v>9</v>
      </c>
      <c r="D14">
        <v>7855.44</v>
      </c>
      <c r="E14">
        <v>346.8</v>
      </c>
      <c r="I14">
        <v>20501.91</v>
      </c>
      <c r="J14">
        <v>32.541049999999998</v>
      </c>
    </row>
    <row r="15" spans="2:10">
      <c r="B15" t="s">
        <v>39</v>
      </c>
      <c r="C15">
        <v>0</v>
      </c>
      <c r="D15">
        <v>8085.54</v>
      </c>
      <c r="E15">
        <v>424.6</v>
      </c>
      <c r="I15">
        <v>16866.330000000002</v>
      </c>
      <c r="J15">
        <v>292.86948999999998</v>
      </c>
    </row>
    <row r="16" spans="2:10">
      <c r="B16" t="s">
        <v>39</v>
      </c>
      <c r="C16">
        <v>1</v>
      </c>
      <c r="D16">
        <v>8729.82</v>
      </c>
      <c r="E16">
        <v>327.5</v>
      </c>
      <c r="I16">
        <v>15462.72</v>
      </c>
      <c r="J16">
        <v>130.16422</v>
      </c>
    </row>
    <row r="17" spans="2:29">
      <c r="B17" t="s">
        <v>39</v>
      </c>
      <c r="C17">
        <v>5</v>
      </c>
      <c r="D17">
        <v>8637.7800000000007</v>
      </c>
      <c r="E17">
        <v>377.8</v>
      </c>
      <c r="I17">
        <v>14726.4</v>
      </c>
      <c r="J17">
        <v>1952.46324</v>
      </c>
    </row>
    <row r="18" spans="2:29">
      <c r="B18" t="s">
        <v>39</v>
      </c>
      <c r="C18">
        <v>9</v>
      </c>
      <c r="D18">
        <v>8315.64</v>
      </c>
      <c r="E18">
        <v>242.56</v>
      </c>
      <c r="I18">
        <v>19374.419999999998</v>
      </c>
      <c r="J18">
        <v>1301.6421600000001</v>
      </c>
    </row>
    <row r="19" spans="2:29">
      <c r="B19" t="s">
        <v>42</v>
      </c>
      <c r="C19">
        <v>0</v>
      </c>
      <c r="D19">
        <v>3299</v>
      </c>
      <c r="E19">
        <v>120.31</v>
      </c>
      <c r="I19">
        <v>23585.71</v>
      </c>
      <c r="J19">
        <v>2050.0864099999999</v>
      </c>
    </row>
    <row r="20" spans="2:29">
      <c r="B20" t="s">
        <v>42</v>
      </c>
      <c r="C20">
        <v>1</v>
      </c>
      <c r="D20">
        <v>3805.68</v>
      </c>
      <c r="E20">
        <v>158.9</v>
      </c>
      <c r="I20">
        <v>23608.26</v>
      </c>
      <c r="J20">
        <v>780.98530000000005</v>
      </c>
    </row>
    <row r="21" spans="2:29">
      <c r="B21" t="s">
        <v>42</v>
      </c>
      <c r="C21">
        <v>5</v>
      </c>
      <c r="D21">
        <v>8315.64</v>
      </c>
      <c r="E21">
        <v>324.66000000000003</v>
      </c>
      <c r="I21">
        <v>19489.47</v>
      </c>
      <c r="J21">
        <v>1008.77268</v>
      </c>
    </row>
    <row r="22" spans="2:29">
      <c r="B22" t="s">
        <v>42</v>
      </c>
      <c r="C22">
        <v>9</v>
      </c>
      <c r="D22">
        <v>8591.76</v>
      </c>
      <c r="E22">
        <v>288.91000000000003</v>
      </c>
      <c r="I22">
        <v>15945.93</v>
      </c>
      <c r="J22">
        <v>2310.4148399999999</v>
      </c>
    </row>
    <row r="23" spans="2:29">
      <c r="B23" t="s">
        <v>43</v>
      </c>
      <c r="C23">
        <v>0</v>
      </c>
      <c r="D23">
        <v>8085.54</v>
      </c>
      <c r="E23">
        <v>219.4</v>
      </c>
      <c r="I23">
        <v>16866.330000000002</v>
      </c>
      <c r="J23">
        <v>292.86948999999998</v>
      </c>
    </row>
    <row r="24" spans="2:29">
      <c r="B24" t="s">
        <v>43</v>
      </c>
      <c r="C24">
        <v>1</v>
      </c>
      <c r="D24">
        <v>8729.82</v>
      </c>
      <c r="E24">
        <v>198.4</v>
      </c>
      <c r="I24">
        <v>19190.34</v>
      </c>
      <c r="J24">
        <v>715.90319</v>
      </c>
    </row>
    <row r="25" spans="2:29">
      <c r="B25" t="s">
        <v>43</v>
      </c>
      <c r="C25">
        <v>5</v>
      </c>
      <c r="D25">
        <v>10478.58</v>
      </c>
      <c r="E25">
        <v>450.5</v>
      </c>
      <c r="I25">
        <v>14151.15</v>
      </c>
      <c r="J25">
        <v>1138.9368899999999</v>
      </c>
    </row>
    <row r="26" spans="2:29">
      <c r="B26" t="s">
        <v>43</v>
      </c>
      <c r="C26">
        <v>9</v>
      </c>
      <c r="D26">
        <v>9834.2999999999993</v>
      </c>
      <c r="E26">
        <v>432.2</v>
      </c>
      <c r="I26">
        <v>13898.04</v>
      </c>
      <c r="J26">
        <v>1171.47795</v>
      </c>
    </row>
    <row r="30" spans="2:29">
      <c r="D30" t="s">
        <v>44</v>
      </c>
      <c r="I30" t="s">
        <v>44</v>
      </c>
      <c r="J30" t="s">
        <v>41</v>
      </c>
      <c r="L30" t="s">
        <v>37</v>
      </c>
      <c r="N30" t="s">
        <v>38</v>
      </c>
      <c r="P30" t="s">
        <v>39</v>
      </c>
      <c r="R30" t="s">
        <v>42</v>
      </c>
      <c r="T30" t="s">
        <v>43</v>
      </c>
      <c r="W30" t="s">
        <v>44</v>
      </c>
      <c r="X30" t="s">
        <v>41</v>
      </c>
      <c r="Y30" t="s">
        <v>37</v>
      </c>
      <c r="Z30" t="s">
        <v>38</v>
      </c>
      <c r="AA30" t="s">
        <v>39</v>
      </c>
      <c r="AB30" t="s">
        <v>42</v>
      </c>
      <c r="AC30" t="s">
        <v>43</v>
      </c>
    </row>
    <row r="31" spans="2:29">
      <c r="B31" t="s">
        <v>41</v>
      </c>
      <c r="C31">
        <v>0</v>
      </c>
      <c r="D31">
        <v>2194.98</v>
      </c>
      <c r="E31">
        <v>127.324</v>
      </c>
      <c r="I31">
        <v>0</v>
      </c>
      <c r="J31">
        <v>2194.98</v>
      </c>
      <c r="K31">
        <v>127.324</v>
      </c>
      <c r="L31">
        <v>3299</v>
      </c>
      <c r="M31">
        <v>129.4</v>
      </c>
      <c r="N31">
        <v>7763.4</v>
      </c>
      <c r="O31">
        <v>231.64</v>
      </c>
      <c r="P31">
        <v>8085.54</v>
      </c>
      <c r="Q31">
        <v>424.6</v>
      </c>
      <c r="R31">
        <v>3299</v>
      </c>
      <c r="S31">
        <v>120.31</v>
      </c>
      <c r="T31">
        <v>8085.54</v>
      </c>
      <c r="U31">
        <v>219.4</v>
      </c>
      <c r="W31">
        <v>0</v>
      </c>
      <c r="X31">
        <f>LN(J31)</f>
        <v>7.693928213850449</v>
      </c>
      <c r="Y31">
        <f t="shared" ref="Y31:Y36" si="0">LN(L31)</f>
        <v>8.1013746712285819</v>
      </c>
      <c r="Z31">
        <f t="shared" ref="Z31:Z36" si="1">LN(N31)</f>
        <v>8.9571756615499627</v>
      </c>
      <c r="AA31">
        <f t="shared" ref="AA31:AA36" si="2">LN(P31)</f>
        <v>8.997832560133336</v>
      </c>
      <c r="AB31">
        <f t="shared" ref="AB31:AB36" si="3">LN(R31)</f>
        <v>8.1013746712285819</v>
      </c>
      <c r="AC31">
        <f t="shared" ref="AC31:AC36" si="4">LN(T31)</f>
        <v>8.997832560133336</v>
      </c>
    </row>
    <row r="32" spans="2:29">
      <c r="B32" t="s">
        <v>41</v>
      </c>
      <c r="C32">
        <v>1</v>
      </c>
      <c r="D32">
        <v>2194.98</v>
      </c>
      <c r="E32">
        <v>67.349999999999994</v>
      </c>
      <c r="H32" t="s">
        <v>41</v>
      </c>
      <c r="I32">
        <v>1</v>
      </c>
      <c r="J32">
        <v>2194.98</v>
      </c>
      <c r="K32">
        <v>67.349999999999994</v>
      </c>
      <c r="L32">
        <v>3161</v>
      </c>
      <c r="M32">
        <v>201.4</v>
      </c>
      <c r="N32">
        <v>7671.36</v>
      </c>
      <c r="O32">
        <v>356.88</v>
      </c>
      <c r="P32">
        <v>8729.82</v>
      </c>
      <c r="Q32">
        <v>327.5</v>
      </c>
      <c r="R32">
        <v>3805.68</v>
      </c>
      <c r="S32">
        <v>158.9</v>
      </c>
      <c r="T32">
        <v>8729.82</v>
      </c>
      <c r="U32">
        <v>198.4</v>
      </c>
      <c r="W32">
        <v>1</v>
      </c>
      <c r="X32">
        <f t="shared" ref="X32:X36" si="5">LN(J32)</f>
        <v>7.693928213850449</v>
      </c>
      <c r="Y32">
        <f t="shared" si="0"/>
        <v>8.058643712215618</v>
      </c>
      <c r="Z32">
        <f t="shared" si="1"/>
        <v>8.9452491928542077</v>
      </c>
      <c r="AA32">
        <f t="shared" si="2"/>
        <v>9.0745000300643817</v>
      </c>
      <c r="AB32">
        <f t="shared" si="3"/>
        <v>8.2442499665494218</v>
      </c>
      <c r="AC32">
        <f t="shared" si="4"/>
        <v>9.0745000300643817</v>
      </c>
    </row>
    <row r="33" spans="2:29">
      <c r="B33" t="s">
        <v>41</v>
      </c>
      <c r="C33">
        <v>3</v>
      </c>
      <c r="D33">
        <v>3047.53</v>
      </c>
      <c r="E33">
        <v>132.54</v>
      </c>
      <c r="H33" t="s">
        <v>41</v>
      </c>
      <c r="I33">
        <v>3</v>
      </c>
      <c r="J33">
        <v>3047.53</v>
      </c>
      <c r="K33">
        <v>132.54</v>
      </c>
      <c r="L33">
        <v>3754.4</v>
      </c>
      <c r="M33">
        <v>211.47</v>
      </c>
      <c r="N33">
        <v>7782.67</v>
      </c>
      <c r="O33">
        <v>221.33199999999999</v>
      </c>
      <c r="P33">
        <v>8523.4599999999991</v>
      </c>
      <c r="Q33">
        <v>289.02</v>
      </c>
      <c r="R33">
        <v>6027.4269999999997</v>
      </c>
      <c r="S33">
        <v>321.5</v>
      </c>
      <c r="T33">
        <v>9455.27</v>
      </c>
      <c r="U33">
        <v>374.9</v>
      </c>
      <c r="W33">
        <v>3</v>
      </c>
      <c r="X33">
        <f t="shared" si="5"/>
        <v>8.0220867054415095</v>
      </c>
      <c r="Y33">
        <f t="shared" si="0"/>
        <v>8.230683764480208</v>
      </c>
      <c r="Z33">
        <f t="shared" si="1"/>
        <v>8.9596547459576907</v>
      </c>
      <c r="AA33">
        <f t="shared" si="2"/>
        <v>9.0505776406721239</v>
      </c>
      <c r="AB33">
        <f t="shared" si="3"/>
        <v>8.704075498824789</v>
      </c>
      <c r="AC33">
        <f t="shared" si="4"/>
        <v>9.1543275370042423</v>
      </c>
    </row>
    <row r="34" spans="2:29">
      <c r="B34" t="s">
        <v>41</v>
      </c>
      <c r="C34">
        <v>5</v>
      </c>
      <c r="D34">
        <v>3943.74</v>
      </c>
      <c r="E34">
        <v>175.97</v>
      </c>
      <c r="H34" t="s">
        <v>41</v>
      </c>
      <c r="I34">
        <v>5</v>
      </c>
      <c r="J34">
        <v>3943.74</v>
      </c>
      <c r="K34">
        <v>175.97</v>
      </c>
      <c r="L34">
        <v>4219.8599999999997</v>
      </c>
      <c r="M34">
        <v>123.545</v>
      </c>
      <c r="N34">
        <v>7947.48</v>
      </c>
      <c r="O34">
        <v>237.8</v>
      </c>
      <c r="P34">
        <v>8637.7800000000007</v>
      </c>
      <c r="Q34">
        <v>377.8</v>
      </c>
      <c r="R34">
        <v>8315.64</v>
      </c>
      <c r="S34">
        <v>324.66000000000003</v>
      </c>
      <c r="T34">
        <v>10478.58</v>
      </c>
      <c r="U34">
        <v>450.5</v>
      </c>
      <c r="W34">
        <v>5</v>
      </c>
      <c r="X34">
        <f t="shared" si="5"/>
        <v>8.279884790628623</v>
      </c>
      <c r="Y34">
        <f t="shared" si="0"/>
        <v>8.3475572311242932</v>
      </c>
      <c r="Z34">
        <f t="shared" si="1"/>
        <v>8.9806101762671648</v>
      </c>
      <c r="AA34">
        <f t="shared" si="2"/>
        <v>9.0639008843377784</v>
      </c>
      <c r="AB34">
        <f t="shared" si="3"/>
        <v>9.0258933579975729</v>
      </c>
      <c r="AC34">
        <f t="shared" si="4"/>
        <v>9.2570884525113897</v>
      </c>
    </row>
    <row r="35" spans="2:29">
      <c r="B35" t="s">
        <v>41</v>
      </c>
      <c r="C35">
        <v>7</v>
      </c>
      <c r="D35">
        <v>3877.24</v>
      </c>
      <c r="E35">
        <v>165.4</v>
      </c>
      <c r="H35" t="s">
        <v>41</v>
      </c>
      <c r="I35">
        <v>7</v>
      </c>
      <c r="J35">
        <v>3877.24</v>
      </c>
      <c r="K35">
        <v>165.4</v>
      </c>
      <c r="L35">
        <v>4643.2299999999996</v>
      </c>
      <c r="M35">
        <v>133.27000000000001</v>
      </c>
      <c r="N35">
        <v>7842.54</v>
      </c>
      <c r="O35">
        <v>321.98</v>
      </c>
      <c r="P35">
        <v>8544.2099999999991</v>
      </c>
      <c r="Q35">
        <v>263.5</v>
      </c>
      <c r="R35">
        <v>8429.1</v>
      </c>
      <c r="S35">
        <v>278.33999999999997</v>
      </c>
      <c r="T35">
        <v>10132</v>
      </c>
      <c r="U35">
        <v>421.3</v>
      </c>
      <c r="W35">
        <v>7</v>
      </c>
      <c r="X35">
        <f t="shared" si="5"/>
        <v>8.2628788392886445</v>
      </c>
      <c r="Y35">
        <f t="shared" si="0"/>
        <v>8.4431655237303325</v>
      </c>
      <c r="Z35">
        <f t="shared" si="1"/>
        <v>8.9673180404662354</v>
      </c>
      <c r="AA35">
        <f t="shared" si="2"/>
        <v>9.0530091395496104</v>
      </c>
      <c r="AB35">
        <f t="shared" si="3"/>
        <v>9.0394452837306432</v>
      </c>
      <c r="AC35">
        <f t="shared" si="4"/>
        <v>9.2234540111215662</v>
      </c>
    </row>
    <row r="36" spans="2:29">
      <c r="B36" t="s">
        <v>41</v>
      </c>
      <c r="C36">
        <v>9</v>
      </c>
      <c r="D36">
        <v>3923.74</v>
      </c>
      <c r="E36">
        <v>188.34</v>
      </c>
      <c r="H36" t="s">
        <v>41</v>
      </c>
      <c r="I36">
        <v>9</v>
      </c>
      <c r="J36">
        <v>3923.74</v>
      </c>
      <c r="K36">
        <v>188.34</v>
      </c>
      <c r="L36">
        <v>4123.54</v>
      </c>
      <c r="M36">
        <v>111.21</v>
      </c>
      <c r="N36">
        <v>7855.44</v>
      </c>
      <c r="O36">
        <v>346.8</v>
      </c>
      <c r="P36">
        <v>8315.64</v>
      </c>
      <c r="Q36">
        <v>242.56</v>
      </c>
      <c r="R36">
        <v>8591.76</v>
      </c>
      <c r="S36">
        <v>288.91000000000003</v>
      </c>
      <c r="T36">
        <v>9834.2999999999993</v>
      </c>
      <c r="U36">
        <v>432.2</v>
      </c>
      <c r="W36">
        <v>9</v>
      </c>
      <c r="X36">
        <f t="shared" si="5"/>
        <v>8.2748005595705649</v>
      </c>
      <c r="Y36">
        <f t="shared" si="0"/>
        <v>8.3244672967235118</v>
      </c>
      <c r="Z36">
        <f t="shared" si="1"/>
        <v>8.9689615643978176</v>
      </c>
      <c r="AA36">
        <f t="shared" si="2"/>
        <v>9.0258933579975729</v>
      </c>
      <c r="AB36">
        <f t="shared" si="3"/>
        <v>9.0585588833976196</v>
      </c>
      <c r="AC36">
        <f t="shared" si="4"/>
        <v>9.193631553912919</v>
      </c>
    </row>
    <row r="37" spans="2:29">
      <c r="B37" t="s">
        <v>37</v>
      </c>
      <c r="C37">
        <v>0</v>
      </c>
      <c r="D37">
        <v>3299</v>
      </c>
      <c r="E37">
        <v>129.4</v>
      </c>
      <c r="H37" t="s">
        <v>37</v>
      </c>
      <c r="I37">
        <v>0</v>
      </c>
    </row>
    <row r="38" spans="2:29">
      <c r="B38" t="s">
        <v>37</v>
      </c>
      <c r="C38">
        <v>1</v>
      </c>
      <c r="D38">
        <v>3161</v>
      </c>
      <c r="E38">
        <v>201.4</v>
      </c>
      <c r="H38" t="s">
        <v>37</v>
      </c>
      <c r="I38">
        <v>1</v>
      </c>
    </row>
    <row r="39" spans="2:29">
      <c r="B39" t="s">
        <v>37</v>
      </c>
      <c r="C39">
        <v>3</v>
      </c>
      <c r="D39">
        <v>3754.4</v>
      </c>
      <c r="E39">
        <v>211.47</v>
      </c>
      <c r="H39" t="s">
        <v>37</v>
      </c>
      <c r="I39">
        <v>3</v>
      </c>
    </row>
    <row r="40" spans="2:29">
      <c r="B40" t="s">
        <v>37</v>
      </c>
      <c r="C40">
        <v>5</v>
      </c>
      <c r="D40">
        <v>4219.8599999999997</v>
      </c>
      <c r="E40">
        <v>123.545</v>
      </c>
      <c r="H40" t="s">
        <v>37</v>
      </c>
      <c r="I40">
        <v>5</v>
      </c>
    </row>
    <row r="41" spans="2:29">
      <c r="B41" t="s">
        <v>37</v>
      </c>
      <c r="C41">
        <v>7</v>
      </c>
      <c r="D41">
        <v>4643.2299999999996</v>
      </c>
      <c r="E41">
        <v>133.27000000000001</v>
      </c>
      <c r="H41" t="s">
        <v>37</v>
      </c>
      <c r="I41">
        <v>7</v>
      </c>
    </row>
    <row r="42" spans="2:29">
      <c r="B42" t="s">
        <v>37</v>
      </c>
      <c r="C42">
        <v>9</v>
      </c>
      <c r="D42">
        <v>3253</v>
      </c>
      <c r="E42">
        <v>111.21</v>
      </c>
      <c r="H42" t="s">
        <v>37</v>
      </c>
      <c r="I42">
        <v>9</v>
      </c>
    </row>
    <row r="43" spans="2:29">
      <c r="B43" t="s">
        <v>38</v>
      </c>
      <c r="C43">
        <v>0</v>
      </c>
      <c r="D43">
        <v>7763.4</v>
      </c>
      <c r="E43">
        <v>231.64</v>
      </c>
      <c r="H43" t="s">
        <v>38</v>
      </c>
      <c r="I43">
        <v>0</v>
      </c>
    </row>
    <row r="44" spans="2:29">
      <c r="B44" t="s">
        <v>38</v>
      </c>
      <c r="C44">
        <v>1</v>
      </c>
      <c r="D44">
        <v>7671.36</v>
      </c>
      <c r="E44">
        <v>356.88</v>
      </c>
      <c r="H44" t="s">
        <v>38</v>
      </c>
      <c r="I44">
        <v>1</v>
      </c>
    </row>
    <row r="45" spans="2:29">
      <c r="B45" t="s">
        <v>38</v>
      </c>
      <c r="C45">
        <v>3</v>
      </c>
      <c r="D45">
        <v>7782.67</v>
      </c>
      <c r="E45">
        <v>221.33199999999999</v>
      </c>
      <c r="H45" t="s">
        <v>38</v>
      </c>
      <c r="I45">
        <v>3</v>
      </c>
    </row>
    <row r="46" spans="2:29">
      <c r="B46" t="s">
        <v>38</v>
      </c>
      <c r="C46">
        <v>5</v>
      </c>
      <c r="D46">
        <v>7947.48</v>
      </c>
      <c r="E46">
        <v>237.8</v>
      </c>
      <c r="H46" t="s">
        <v>38</v>
      </c>
      <c r="I46">
        <v>5</v>
      </c>
    </row>
    <row r="47" spans="2:29">
      <c r="B47" t="s">
        <v>38</v>
      </c>
      <c r="C47">
        <v>7</v>
      </c>
      <c r="D47">
        <v>7842.54</v>
      </c>
      <c r="E47">
        <v>321.98</v>
      </c>
      <c r="H47" t="s">
        <v>38</v>
      </c>
      <c r="I47">
        <v>7</v>
      </c>
    </row>
    <row r="48" spans="2:29">
      <c r="B48" t="s">
        <v>38</v>
      </c>
      <c r="C48">
        <v>9</v>
      </c>
      <c r="D48">
        <v>7855.44</v>
      </c>
      <c r="E48">
        <v>346.8</v>
      </c>
      <c r="H48" t="s">
        <v>38</v>
      </c>
      <c r="I48">
        <v>9</v>
      </c>
    </row>
    <row r="49" spans="2:9">
      <c r="B49" t="s">
        <v>39</v>
      </c>
      <c r="C49">
        <v>0</v>
      </c>
      <c r="D49">
        <v>8085.54</v>
      </c>
      <c r="E49">
        <v>424.6</v>
      </c>
      <c r="H49" t="s">
        <v>39</v>
      </c>
      <c r="I49">
        <v>0</v>
      </c>
    </row>
    <row r="50" spans="2:9">
      <c r="B50" t="s">
        <v>39</v>
      </c>
      <c r="C50">
        <v>1</v>
      </c>
      <c r="D50">
        <v>8729.82</v>
      </c>
      <c r="E50">
        <v>327.5</v>
      </c>
      <c r="H50" t="s">
        <v>39</v>
      </c>
      <c r="I50">
        <v>1</v>
      </c>
    </row>
    <row r="51" spans="2:9">
      <c r="B51" t="s">
        <v>39</v>
      </c>
      <c r="C51">
        <v>3</v>
      </c>
      <c r="D51">
        <v>8523.4599999999991</v>
      </c>
      <c r="E51">
        <v>289.02</v>
      </c>
      <c r="H51" t="s">
        <v>39</v>
      </c>
      <c r="I51">
        <v>3</v>
      </c>
    </row>
    <row r="52" spans="2:9">
      <c r="B52" t="s">
        <v>39</v>
      </c>
      <c r="C52">
        <v>5</v>
      </c>
      <c r="D52">
        <v>8637.7800000000007</v>
      </c>
      <c r="E52">
        <v>377.8</v>
      </c>
      <c r="H52" t="s">
        <v>39</v>
      </c>
      <c r="I52">
        <v>5</v>
      </c>
    </row>
    <row r="53" spans="2:9">
      <c r="B53" t="s">
        <v>39</v>
      </c>
      <c r="C53">
        <v>7</v>
      </c>
      <c r="D53">
        <v>8544.2099999999991</v>
      </c>
      <c r="E53">
        <v>263.5</v>
      </c>
      <c r="H53" t="s">
        <v>39</v>
      </c>
      <c r="I53">
        <v>7</v>
      </c>
    </row>
    <row r="54" spans="2:9">
      <c r="B54" t="s">
        <v>39</v>
      </c>
      <c r="C54">
        <v>9</v>
      </c>
      <c r="D54">
        <v>8315.64</v>
      </c>
      <c r="E54">
        <v>242.56</v>
      </c>
      <c r="H54" t="s">
        <v>39</v>
      </c>
      <c r="I54">
        <v>9</v>
      </c>
    </row>
    <row r="55" spans="2:9">
      <c r="B55" t="s">
        <v>42</v>
      </c>
      <c r="C55">
        <v>0</v>
      </c>
      <c r="D55">
        <v>3299</v>
      </c>
      <c r="E55">
        <v>120.31</v>
      </c>
      <c r="H55" t="s">
        <v>42</v>
      </c>
      <c r="I55">
        <v>0</v>
      </c>
    </row>
    <row r="56" spans="2:9">
      <c r="B56" t="s">
        <v>42</v>
      </c>
      <c r="C56">
        <v>1</v>
      </c>
      <c r="D56">
        <v>3805.68</v>
      </c>
      <c r="E56">
        <v>158.9</v>
      </c>
      <c r="H56" t="s">
        <v>42</v>
      </c>
      <c r="I56">
        <v>1</v>
      </c>
    </row>
    <row r="57" spans="2:9">
      <c r="B57" t="s">
        <v>42</v>
      </c>
      <c r="C57">
        <v>3</v>
      </c>
      <c r="D57">
        <v>6027.4269999999997</v>
      </c>
      <c r="E57">
        <v>321.5</v>
      </c>
      <c r="H57" t="s">
        <v>42</v>
      </c>
      <c r="I57">
        <v>3</v>
      </c>
    </row>
    <row r="58" spans="2:9">
      <c r="B58" t="s">
        <v>42</v>
      </c>
      <c r="C58">
        <v>5</v>
      </c>
      <c r="D58">
        <v>8315.64</v>
      </c>
      <c r="E58">
        <v>324.66000000000003</v>
      </c>
      <c r="H58" t="s">
        <v>42</v>
      </c>
      <c r="I58">
        <v>5</v>
      </c>
    </row>
    <row r="59" spans="2:9">
      <c r="B59" t="s">
        <v>42</v>
      </c>
      <c r="C59">
        <v>7</v>
      </c>
      <c r="D59">
        <v>8429.1</v>
      </c>
      <c r="E59">
        <v>278.33999999999997</v>
      </c>
      <c r="H59" t="s">
        <v>42</v>
      </c>
      <c r="I59">
        <v>7</v>
      </c>
    </row>
    <row r="60" spans="2:9">
      <c r="B60" t="s">
        <v>42</v>
      </c>
      <c r="C60">
        <v>9</v>
      </c>
      <c r="D60">
        <v>8591.76</v>
      </c>
      <c r="E60">
        <v>288.91000000000003</v>
      </c>
      <c r="H60" t="s">
        <v>42</v>
      </c>
      <c r="I60">
        <v>9</v>
      </c>
    </row>
    <row r="61" spans="2:9">
      <c r="B61" t="s">
        <v>43</v>
      </c>
      <c r="C61">
        <v>0</v>
      </c>
      <c r="D61">
        <v>8085.54</v>
      </c>
      <c r="E61">
        <v>219.4</v>
      </c>
      <c r="H61" t="s">
        <v>43</v>
      </c>
      <c r="I61">
        <v>0</v>
      </c>
    </row>
    <row r="62" spans="2:9">
      <c r="B62" t="s">
        <v>43</v>
      </c>
      <c r="C62">
        <v>1</v>
      </c>
      <c r="D62">
        <v>8729.82</v>
      </c>
      <c r="E62">
        <v>198.4</v>
      </c>
      <c r="H62" t="s">
        <v>43</v>
      </c>
      <c r="I62">
        <v>1</v>
      </c>
    </row>
    <row r="63" spans="2:9">
      <c r="B63" t="s">
        <v>43</v>
      </c>
      <c r="C63">
        <v>3</v>
      </c>
      <c r="D63">
        <v>9455.27</v>
      </c>
      <c r="E63">
        <v>374.9</v>
      </c>
      <c r="H63" t="s">
        <v>43</v>
      </c>
      <c r="I63">
        <v>3</v>
      </c>
    </row>
    <row r="64" spans="2:9">
      <c r="B64" t="s">
        <v>43</v>
      </c>
      <c r="C64">
        <v>5</v>
      </c>
      <c r="D64">
        <v>10478.58</v>
      </c>
      <c r="E64">
        <v>450.5</v>
      </c>
      <c r="H64" t="s">
        <v>43</v>
      </c>
      <c r="I64">
        <v>5</v>
      </c>
    </row>
    <row r="65" spans="2:9">
      <c r="B65" t="s">
        <v>43</v>
      </c>
      <c r="C65">
        <v>7</v>
      </c>
      <c r="D65">
        <v>10132</v>
      </c>
      <c r="E65">
        <v>421.3</v>
      </c>
      <c r="H65" t="s">
        <v>43</v>
      </c>
      <c r="I65">
        <v>7</v>
      </c>
    </row>
    <row r="66" spans="2:9">
      <c r="B66" t="s">
        <v>43</v>
      </c>
      <c r="C66">
        <v>9</v>
      </c>
      <c r="D66">
        <v>9834.2999999999993</v>
      </c>
      <c r="E66">
        <v>432.2</v>
      </c>
      <c r="H66" t="s">
        <v>43</v>
      </c>
      <c r="I66">
        <v>9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batch-SCFAs</vt:lpstr>
      <vt:lpstr>pH</vt:lpstr>
      <vt:lpstr>fed-batch SCFAs</vt:lpstr>
      <vt:lpstr>community</vt:lpstr>
      <vt:lpstr>relative</vt:lpstr>
      <vt:lpstr>color</vt:lpstr>
      <vt:lpstr>dehydration</vt:lpstr>
      <vt:lpstr>batch COD 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2021-07-06T15:35:13Z</dcterms:modified>
</cp:coreProperties>
</file>