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D:\2019-nCov\thesis\data set\In vivo data of HuNAbs tested in hamsters\"/>
    </mc:Choice>
  </mc:AlternateContent>
  <xr:revisionPtr revIDLastSave="0" documentId="13_ncr:1_{17D9E8CF-2539-4EF8-ADA0-293F126D10CB}" xr6:coauthVersionLast="36" xr6:coauthVersionMax="46" xr10:uidLastSave="{00000000-0000-0000-0000-000000000000}"/>
  <bookViews>
    <workbookView xWindow="2505" yWindow="1320" windowWidth="14100" windowHeight="88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8" i="1" s="1"/>
  <c r="D29" i="1" s="1"/>
  <c r="E27" i="1"/>
  <c r="E28" i="1" s="1"/>
  <c r="E29" i="1" s="1"/>
  <c r="F27" i="1"/>
  <c r="F28" i="1" s="1"/>
  <c r="F29" i="1" s="1"/>
  <c r="G27" i="1"/>
  <c r="G28" i="1" s="1"/>
  <c r="G29" i="1" s="1"/>
  <c r="H27" i="1"/>
  <c r="H28" i="1" s="1"/>
  <c r="H29" i="1" s="1"/>
  <c r="I27" i="1"/>
  <c r="I28" i="1" s="1"/>
  <c r="I29" i="1" s="1"/>
  <c r="J27" i="1"/>
  <c r="J28" i="1" s="1"/>
  <c r="J29" i="1" s="1"/>
  <c r="C27" i="1"/>
  <c r="C28" i="1" s="1"/>
  <c r="C29" i="1" s="1"/>
  <c r="S16" i="1"/>
  <c r="S9" i="1"/>
  <c r="S10" i="1"/>
  <c r="S11" i="1"/>
  <c r="S12" i="1"/>
  <c r="S13" i="1"/>
  <c r="S14" i="1"/>
  <c r="S15" i="1"/>
  <c r="S8" i="1"/>
  <c r="O21" i="1"/>
</calcChain>
</file>

<file path=xl/sharedStrings.xml><?xml version="1.0" encoding="utf-8"?>
<sst xmlns="http://schemas.openxmlformats.org/spreadsheetml/2006/main" count="119" uniqueCount="95">
  <si>
    <t>A</t>
  </si>
  <si>
    <t>B</t>
  </si>
  <si>
    <t>C</t>
  </si>
  <si>
    <t>D</t>
  </si>
  <si>
    <t>E</t>
  </si>
  <si>
    <t>F</t>
  </si>
  <si>
    <t>G</t>
  </si>
  <si>
    <t>H</t>
  </si>
  <si>
    <t>Background</t>
  </si>
  <si>
    <t>Plate 1</t>
  </si>
  <si>
    <t>2nd antibody: Goat Anti-human IgG HRP (Thermofisher) (1:5000)</t>
  </si>
  <si>
    <t>Group 3-1 Day 0(1:30)</t>
  </si>
  <si>
    <t>Group 3-1 Day 0(1:90)</t>
  </si>
  <si>
    <t>Group 3-1 Day 0(1:270)</t>
  </si>
  <si>
    <t>Group 3-1 Day 0(1:810)</t>
  </si>
  <si>
    <t>Group 3-1 Day 0(1:2430)</t>
  </si>
  <si>
    <t>Group 3-1 Day 0(1:7290)</t>
  </si>
  <si>
    <t>Group 3-1 Day 0(1:21870)</t>
  </si>
  <si>
    <t>Group 3-2 Day 0 (1:30)</t>
  </si>
  <si>
    <t>Group 3-2 Day 0 (1:90)</t>
  </si>
  <si>
    <t>Group 3-2 Day 0 (1:270)</t>
  </si>
  <si>
    <t>Group 3-2 Day 0 (1:810)</t>
  </si>
  <si>
    <t>Group 3-2 Day 0 (1:2430)</t>
  </si>
  <si>
    <t>Group 3-2 Day 0 (1:7290)</t>
  </si>
  <si>
    <t>Group 3-2 Day 0 (1:21870)</t>
  </si>
  <si>
    <t>Group 3-3 Day 0 (1:30)</t>
  </si>
  <si>
    <t>Group 3-3 Day 0 (1:90)</t>
  </si>
  <si>
    <t>Group 3-3 Day 0 (1:270)</t>
  </si>
  <si>
    <t>Group 3-3 Day 0 (1:810)</t>
  </si>
  <si>
    <t>Group 3-3 Day 0 (1:2430)</t>
  </si>
  <si>
    <t>Group 3-3 Day 0 (1:7290)</t>
  </si>
  <si>
    <t>Group 3-3 Day 0 (1:21870)</t>
  </si>
  <si>
    <t>Group 3-4 Day 0 (1:30)</t>
  </si>
  <si>
    <t>Group 3-4 Day 0 (1:90)</t>
  </si>
  <si>
    <t>Group 3-4 Day 0 (1:270)</t>
  </si>
  <si>
    <t>Group 3-4 Day 0 (1:810)</t>
  </si>
  <si>
    <t>Group 3-4 Day 0 (1:2430)</t>
  </si>
  <si>
    <t>Group 3-4 Day 0 (1:7290)</t>
  </si>
  <si>
    <t>Group 3-4 Day 0 (1:21870)</t>
  </si>
  <si>
    <t>Group 3-4 Day 4 (1:30)</t>
  </si>
  <si>
    <t>Group 3-4 Day 4 (1:90)</t>
  </si>
  <si>
    <t>Group 3-4 Day 4 (1:270)</t>
  </si>
  <si>
    <t>Group 3-4 Day 4 (1:810)</t>
  </si>
  <si>
    <t>Group 3-4 Day 4 (1:2430)</t>
  </si>
  <si>
    <t>Group 3-4 Day 4 (1:7290)</t>
  </si>
  <si>
    <t>Group 3-4 Day 4 (1:21870)</t>
  </si>
  <si>
    <t>ZDY-20 (100ng/ml)</t>
  </si>
  <si>
    <t>ZDY-20 (50ng/ml)</t>
  </si>
  <si>
    <t>ZDY-20 (25ng/ml)</t>
  </si>
  <si>
    <t>ZDY-20 (12.5ng/ml)</t>
  </si>
  <si>
    <t>ZDY-20 (6.25ng/ml)</t>
  </si>
  <si>
    <t>ZDY-20 (3.125ng/ml)</t>
  </si>
  <si>
    <t>ZDY-20 (1.5625ng/ml)</t>
  </si>
  <si>
    <t>ZDY-20 (0.78125ng/ml)</t>
  </si>
  <si>
    <t>ZDY-20 (0.390625ng/ml)</t>
  </si>
  <si>
    <t>Group 3-1 Day 4(1:30)</t>
  </si>
  <si>
    <t>Group 3-2 Day 4 (1:30)</t>
  </si>
  <si>
    <t>Group 3-3 Day 4 (1:30)</t>
  </si>
  <si>
    <t>Group 3-1 Day 4(1:90)</t>
  </si>
  <si>
    <t>Group 3-2 Day 4 (1:90)</t>
  </si>
  <si>
    <t>Group 3-3 Day 4 (1:90)</t>
  </si>
  <si>
    <t>Group 3-1 Day 4(1:270)</t>
  </si>
  <si>
    <t>Group 3-2 Day 4 (1:270)</t>
  </si>
  <si>
    <t>Group 3-3 Day 4 (1:270)</t>
  </si>
  <si>
    <t>Group 3-1 Day 4(1:810)</t>
  </si>
  <si>
    <t>Group 3-2 Day 4 (1:810)</t>
  </si>
  <si>
    <t>Group 3-3 Day 4 (1:810)</t>
  </si>
  <si>
    <t>Group 3-1 Day 4(1:2430)</t>
  </si>
  <si>
    <t>Group 3-2 Day 4 (1:2430)</t>
  </si>
  <si>
    <t>Group 3-3 Day 4 (1:2430)</t>
  </si>
  <si>
    <t>Group 3-1 Day 4(1:7290)</t>
  </si>
  <si>
    <t>Group 3-2 Day 4 (1:7290)</t>
  </si>
  <si>
    <t>Group 3-3 Day 4 (1:7290)</t>
  </si>
  <si>
    <t>Group 3-1 Day 4(1:21870)</t>
  </si>
  <si>
    <t>Group 3-2 Day 4 (1:21870)</t>
  </si>
  <si>
    <t>Group 3-3 Day 4 (1:21870)</t>
  </si>
  <si>
    <t>PQL (1:90)</t>
  </si>
  <si>
    <t>PQL (1:270)</t>
  </si>
  <si>
    <t>PQL (1:810)</t>
  </si>
  <si>
    <t>PQL (1:2430)</t>
  </si>
  <si>
    <t>PQL (1:7290)</t>
  </si>
  <si>
    <t>PQL (1:21870)</t>
  </si>
  <si>
    <t>Group 3-1 Day 0(1:65610)</t>
  </si>
  <si>
    <t>Group 3-2 Day 0 (1:65610)</t>
  </si>
  <si>
    <t>Group 3-3 Day 0 (1:65610)</t>
  </si>
  <si>
    <t>Group 3-4 Day 0 (1:65610)</t>
  </si>
  <si>
    <t>Group 3-1 Day 4(1:65610)</t>
  </si>
  <si>
    <t>Group 3-2 Day 4 (1:65610)</t>
  </si>
  <si>
    <t>Group 3-3 Day 4 (1:65610)</t>
  </si>
  <si>
    <t>Group 3-4 Day 4 (1:65610)</t>
  </si>
  <si>
    <t>RBD-his coating (25ng/well)</t>
  </si>
  <si>
    <t>N57 experiment</t>
  </si>
  <si>
    <t>Final concentration (ng/ml)</t>
  </si>
  <si>
    <t>Applied formula</t>
  </si>
  <si>
    <t>ZDY20-IgG (ng/ml)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</si>
</sst>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name val="Arial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9"/>
      <name val="Arial"/>
      <family val="2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6" fillId="0" borderId="0" xfId="0" applyFo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4" fontId="5" fillId="0" borderId="0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 of ZDY-20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Sheet1!$R$8:$R$11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Sheet1!$S$8:$S$11</c:f>
              <c:numCache>
                <c:formatCode>General</c:formatCode>
                <c:ptCount val="4"/>
                <c:pt idx="0">
                  <c:v>0.39069999999999999</c:v>
                </c:pt>
                <c:pt idx="1">
                  <c:v>0.23754999999999998</c:v>
                </c:pt>
                <c:pt idx="2">
                  <c:v>0.16735</c:v>
                </c:pt>
                <c:pt idx="3">
                  <c:v>0.12835000000000002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69-44AE-8075-40C7F164D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91824"/>
        <c:axId val="587192152"/>
      </c:scatterChart>
      <c:valAx>
        <c:axId val="587191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192152"/>
        <c:crosses val="autoZero"/>
        <c:crossBetween val="midCat"/>
      </c:valAx>
      <c:valAx>
        <c:axId val="58719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19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6804</xdr:colOff>
      <xdr:row>16</xdr:row>
      <xdr:rowOff>2722</xdr:rowOff>
    </xdr:from>
    <xdr:to>
      <xdr:col>23</xdr:col>
      <xdr:colOff>292554</xdr:colOff>
      <xdr:row>30</xdr:row>
      <xdr:rowOff>78922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4B79B6-E8F9-4F1B-BF6B-3D0BDD58F7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U154"/>
  <sheetViews>
    <sheetView tabSelected="1" topLeftCell="D1" zoomScale="70" zoomScaleNormal="70" workbookViewId="0">
      <selection activeCell="Q53" sqref="Q53"/>
    </sheetView>
  </sheetViews>
  <sheetFormatPr defaultColWidth="9.140625" defaultRowHeight="15" x14ac:dyDescent="0.25"/>
  <cols>
    <col min="1" max="1" width="13.85546875" style="2" customWidth="1"/>
    <col min="2" max="2" width="26.85546875" style="2" bestFit="1" customWidth="1"/>
    <col min="3" max="4" width="24.5703125" style="2" customWidth="1"/>
    <col min="5" max="5" width="22.5703125" style="2" customWidth="1"/>
    <col min="6" max="6" width="21.85546875" style="2" customWidth="1"/>
    <col min="7" max="7" width="25" style="2" customWidth="1"/>
    <col min="8" max="9" width="28.140625" style="2" bestFit="1" customWidth="1"/>
    <col min="10" max="10" width="24.5703125" style="2" customWidth="1"/>
    <col min="11" max="11" width="23.42578125" style="2" customWidth="1"/>
    <col min="12" max="12" width="19.28515625" style="2" customWidth="1"/>
    <col min="13" max="13" width="22" style="2" customWidth="1"/>
    <col min="14" max="14" width="22.140625" style="2" customWidth="1"/>
    <col min="15" max="16384" width="9.140625" style="2"/>
  </cols>
  <sheetData>
    <row r="4" spans="1:21" x14ac:dyDescent="0.25">
      <c r="A4" s="2">
        <v>20210120</v>
      </c>
    </row>
    <row r="6" spans="1:21" x14ac:dyDescent="0.25">
      <c r="A6" s="1"/>
    </row>
    <row r="7" spans="1:21" x14ac:dyDescent="0.25">
      <c r="A7" s="1"/>
      <c r="B7" s="3" t="s">
        <v>9</v>
      </c>
      <c r="C7" s="2" t="s">
        <v>90</v>
      </c>
      <c r="D7" s="4" t="s">
        <v>91</v>
      </c>
      <c r="E7" s="5"/>
      <c r="F7" s="5"/>
      <c r="G7" s="6"/>
      <c r="H7" s="7"/>
      <c r="R7" s="2" t="s">
        <v>94</v>
      </c>
    </row>
    <row r="8" spans="1:21" x14ac:dyDescent="0.25">
      <c r="A8" s="1"/>
      <c r="B8" s="3"/>
      <c r="R8" s="2">
        <v>100</v>
      </c>
      <c r="S8" s="13">
        <f>AVERAGE(K9:L9)-0.043</f>
        <v>0.39069999999999999</v>
      </c>
    </row>
    <row r="9" spans="1:21" x14ac:dyDescent="0.25">
      <c r="B9" s="2" t="s">
        <v>0</v>
      </c>
      <c r="C9" s="8">
        <v>0.48970000000000002</v>
      </c>
      <c r="D9" s="8">
        <v>0.35410000000000003</v>
      </c>
      <c r="E9" s="8">
        <v>0.3947</v>
      </c>
      <c r="F9" s="8">
        <v>0.61309999999999998</v>
      </c>
      <c r="G9" s="8">
        <v>0.2742</v>
      </c>
      <c r="H9" s="8">
        <v>0.45729999999999998</v>
      </c>
      <c r="I9" s="8">
        <v>0.26600000000000001</v>
      </c>
      <c r="J9" s="8">
        <v>0.43830000000000002</v>
      </c>
      <c r="K9" s="8">
        <v>0.40720000000000001</v>
      </c>
      <c r="L9" s="8">
        <v>0.4602</v>
      </c>
      <c r="M9" s="8">
        <v>5.3699999999999998E-2</v>
      </c>
      <c r="N9" s="8">
        <v>4.1599999999999998E-2</v>
      </c>
      <c r="R9" s="13">
        <v>50</v>
      </c>
      <c r="S9" s="13">
        <f t="shared" ref="S9:S15" si="0">AVERAGE(K10:L10)-0.043</f>
        <v>0.23754999999999998</v>
      </c>
    </row>
    <row r="10" spans="1:21" x14ac:dyDescent="0.25">
      <c r="B10" s="2" t="s">
        <v>1</v>
      </c>
      <c r="C10" s="24">
        <v>0.19550000000000001</v>
      </c>
      <c r="D10" s="24">
        <v>0.18110000000000001</v>
      </c>
      <c r="E10" s="24">
        <v>0.1641</v>
      </c>
      <c r="F10" s="24">
        <v>0.24709999999999999</v>
      </c>
      <c r="G10" s="24">
        <v>0.13919999999999999</v>
      </c>
      <c r="H10" s="24">
        <v>0.23069999999999999</v>
      </c>
      <c r="I10" s="24">
        <v>0.15160000000000001</v>
      </c>
      <c r="J10" s="24">
        <v>0.23369999999999999</v>
      </c>
      <c r="K10" s="24">
        <v>0.26579999999999998</v>
      </c>
      <c r="L10" s="24">
        <v>0.29530000000000001</v>
      </c>
      <c r="M10" s="8">
        <v>0.9173</v>
      </c>
      <c r="N10" s="8">
        <v>7.0400000000000004E-2</v>
      </c>
      <c r="R10" s="13">
        <v>25</v>
      </c>
      <c r="S10" s="13">
        <f t="shared" si="0"/>
        <v>0.16735</v>
      </c>
    </row>
    <row r="11" spans="1:21" x14ac:dyDescent="0.25">
      <c r="B11" s="2" t="s">
        <v>2</v>
      </c>
      <c r="C11" s="8">
        <v>9.6299999999999997E-2</v>
      </c>
      <c r="D11" s="8">
        <v>0.1157</v>
      </c>
      <c r="E11" s="8">
        <v>0.109</v>
      </c>
      <c r="F11" s="8">
        <v>0.16009999999999999</v>
      </c>
      <c r="G11" s="8">
        <v>9.2299999999999993E-2</v>
      </c>
      <c r="H11" s="8">
        <v>0.14330000000000001</v>
      </c>
      <c r="I11" s="8">
        <v>0.1024</v>
      </c>
      <c r="J11" s="8">
        <v>0.1268</v>
      </c>
      <c r="K11" s="8">
        <v>0.21709999999999999</v>
      </c>
      <c r="L11" s="8">
        <v>0.2036</v>
      </c>
      <c r="M11" s="8">
        <v>0.38840000000000002</v>
      </c>
      <c r="N11" s="8">
        <v>3.9199999999999999E-2</v>
      </c>
      <c r="R11" s="13">
        <v>12.5</v>
      </c>
      <c r="S11" s="13">
        <f t="shared" si="0"/>
        <v>0.12835000000000002</v>
      </c>
    </row>
    <row r="12" spans="1:21" x14ac:dyDescent="0.25">
      <c r="B12" s="2" t="s">
        <v>3</v>
      </c>
      <c r="C12" s="8">
        <v>8.6199999999999999E-2</v>
      </c>
      <c r="D12" s="8">
        <v>8.8700000000000001E-2</v>
      </c>
      <c r="E12" s="8">
        <v>6.9900000000000004E-2</v>
      </c>
      <c r="F12" s="8">
        <v>8.6999999999999994E-2</v>
      </c>
      <c r="G12" s="8">
        <v>6.4100000000000004E-2</v>
      </c>
      <c r="H12" s="8">
        <v>9.2499999999999999E-2</v>
      </c>
      <c r="I12" s="8">
        <v>6.1800000000000001E-2</v>
      </c>
      <c r="J12" s="8">
        <v>7.8100000000000003E-2</v>
      </c>
      <c r="K12" s="8">
        <v>0.20349999999999999</v>
      </c>
      <c r="L12" s="8">
        <v>0.13919999999999999</v>
      </c>
      <c r="M12" s="8">
        <v>0.29980000000000001</v>
      </c>
      <c r="N12" s="8">
        <v>0.05</v>
      </c>
      <c r="R12" s="13">
        <v>6.25</v>
      </c>
      <c r="S12" s="13">
        <f t="shared" si="0"/>
        <v>1.1700000000000002E-2</v>
      </c>
    </row>
    <row r="13" spans="1:21" x14ac:dyDescent="0.25">
      <c r="B13" s="2" t="s">
        <v>4</v>
      </c>
      <c r="C13" s="8">
        <v>8.0699999999999994E-2</v>
      </c>
      <c r="D13" s="8">
        <v>8.4199999999999997E-2</v>
      </c>
      <c r="E13" s="8">
        <v>6.3299999999999995E-2</v>
      </c>
      <c r="F13" s="8">
        <v>5.4399999999999997E-2</v>
      </c>
      <c r="G13" s="8">
        <v>5.8299999999999998E-2</v>
      </c>
      <c r="H13" s="8">
        <v>7.5600000000000001E-2</v>
      </c>
      <c r="I13" s="8">
        <v>5.1499999999999997E-2</v>
      </c>
      <c r="J13" s="8">
        <v>4.6199999999999998E-2</v>
      </c>
      <c r="K13" s="8">
        <v>7.4499999999999997E-2</v>
      </c>
      <c r="L13" s="8">
        <v>3.49E-2</v>
      </c>
      <c r="M13" s="8">
        <v>9.98E-2</v>
      </c>
      <c r="N13" s="8">
        <v>3.5900000000000001E-2</v>
      </c>
      <c r="R13" s="13">
        <v>3.125</v>
      </c>
      <c r="S13" s="13">
        <f t="shared" si="0"/>
        <v>1.7200000000000007E-2</v>
      </c>
    </row>
    <row r="14" spans="1:21" x14ac:dyDescent="0.25">
      <c r="B14" s="2" t="s">
        <v>5</v>
      </c>
      <c r="C14" s="8">
        <v>6.3899999999999998E-2</v>
      </c>
      <c r="D14" s="8">
        <v>6.9699999999999998E-2</v>
      </c>
      <c r="E14" s="8">
        <v>5.2999999999999999E-2</v>
      </c>
      <c r="F14" s="8">
        <v>6.5600000000000006E-2</v>
      </c>
      <c r="G14" s="8">
        <v>6.1400000000000003E-2</v>
      </c>
      <c r="H14" s="8">
        <v>5.0700000000000002E-2</v>
      </c>
      <c r="I14" s="8">
        <v>4.8599999999999997E-2</v>
      </c>
      <c r="J14" s="8">
        <v>4.0599999999999997E-2</v>
      </c>
      <c r="K14" s="8">
        <v>5.8099999999999999E-2</v>
      </c>
      <c r="L14" s="8">
        <v>6.2300000000000001E-2</v>
      </c>
      <c r="M14" s="8">
        <v>7.3400000000000007E-2</v>
      </c>
      <c r="N14" s="8">
        <v>4.3299999999999998E-2</v>
      </c>
      <c r="R14" s="13">
        <v>1.5625</v>
      </c>
      <c r="S14" s="13">
        <f t="shared" si="0"/>
        <v>1.0200000000000001E-2</v>
      </c>
    </row>
    <row r="15" spans="1:21" x14ac:dyDescent="0.25">
      <c r="B15" s="2" t="s">
        <v>6</v>
      </c>
      <c r="C15" s="8">
        <v>5.9200000000000003E-2</v>
      </c>
      <c r="D15" s="8">
        <v>6.4899999999999999E-2</v>
      </c>
      <c r="E15" s="8">
        <v>5.8099999999999999E-2</v>
      </c>
      <c r="F15" s="8">
        <v>4.9000000000000002E-2</v>
      </c>
      <c r="G15" s="8">
        <v>5.4899999999999997E-2</v>
      </c>
      <c r="H15" s="8">
        <v>5.8900000000000001E-2</v>
      </c>
      <c r="I15" s="8">
        <v>4.7399999999999998E-2</v>
      </c>
      <c r="J15" s="8">
        <v>3.9699999999999999E-2</v>
      </c>
      <c r="K15" s="8">
        <v>4.7899999999999998E-2</v>
      </c>
      <c r="L15" s="8">
        <v>5.8500000000000003E-2</v>
      </c>
      <c r="M15" s="8">
        <v>4.5600000000000002E-2</v>
      </c>
      <c r="N15" s="8">
        <v>4.58E-2</v>
      </c>
      <c r="R15" s="13">
        <v>0.78125</v>
      </c>
      <c r="S15" s="13">
        <f t="shared" si="0"/>
        <v>1.8850000000000006E-2</v>
      </c>
    </row>
    <row r="16" spans="1:21" x14ac:dyDescent="0.25">
      <c r="B16" s="2" t="s">
        <v>7</v>
      </c>
      <c r="C16" s="8">
        <v>7.8100000000000003E-2</v>
      </c>
      <c r="D16" s="8">
        <v>6.2E-2</v>
      </c>
      <c r="E16" s="8">
        <v>5.1700000000000003E-2</v>
      </c>
      <c r="F16" s="8">
        <v>6.1699999999999998E-2</v>
      </c>
      <c r="G16" s="8">
        <v>4.6100000000000002E-2</v>
      </c>
      <c r="H16" s="8">
        <v>4.9200000000000001E-2</v>
      </c>
      <c r="I16" s="8">
        <v>4.7699999999999999E-2</v>
      </c>
      <c r="J16" s="8">
        <v>6.6400000000000001E-2</v>
      </c>
      <c r="K16" s="8">
        <v>4.8800000000000003E-2</v>
      </c>
      <c r="L16" s="8">
        <v>7.4899999999999994E-2</v>
      </c>
      <c r="M16" s="8">
        <v>4.2000000000000003E-2</v>
      </c>
      <c r="N16" s="8">
        <v>4.3799999999999999E-2</v>
      </c>
      <c r="Q16" s="8"/>
      <c r="R16" s="21">
        <v>0.390625</v>
      </c>
      <c r="S16" s="13">
        <f>AVERAGE(M9:N9)-0.043</f>
        <v>4.6500000000000014E-3</v>
      </c>
      <c r="T16" s="8"/>
      <c r="U16" s="8"/>
    </row>
    <row r="17" spans="1:21" x14ac:dyDescent="0.25">
      <c r="Q17" s="8"/>
      <c r="R17" s="8"/>
      <c r="S17" s="8"/>
      <c r="T17" s="8"/>
      <c r="U17" s="8"/>
    </row>
    <row r="18" spans="1:21" x14ac:dyDescent="0.25">
      <c r="A18" s="9"/>
      <c r="B18" s="2" t="s">
        <v>0</v>
      </c>
      <c r="C18" s="8" t="s">
        <v>11</v>
      </c>
      <c r="D18" s="8" t="s">
        <v>18</v>
      </c>
      <c r="E18" s="8" t="s">
        <v>25</v>
      </c>
      <c r="F18" s="14" t="s">
        <v>32</v>
      </c>
      <c r="G18" s="8" t="s">
        <v>55</v>
      </c>
      <c r="H18" s="8" t="s">
        <v>56</v>
      </c>
      <c r="I18" s="8" t="s">
        <v>57</v>
      </c>
      <c r="J18" s="8" t="s">
        <v>39</v>
      </c>
      <c r="K18" s="13" t="s">
        <v>46</v>
      </c>
      <c r="L18" s="13" t="s">
        <v>46</v>
      </c>
      <c r="M18" s="21" t="s">
        <v>54</v>
      </c>
      <c r="N18" s="21" t="s">
        <v>54</v>
      </c>
      <c r="Q18" s="8"/>
      <c r="R18" s="8"/>
      <c r="S18" s="8"/>
      <c r="T18" s="8"/>
      <c r="U18" s="8"/>
    </row>
    <row r="19" spans="1:21" x14ac:dyDescent="0.25">
      <c r="A19" s="9"/>
      <c r="B19" s="2" t="s">
        <v>1</v>
      </c>
      <c r="C19" s="8" t="s">
        <v>12</v>
      </c>
      <c r="D19" s="8" t="s">
        <v>19</v>
      </c>
      <c r="E19" s="8" t="s">
        <v>26</v>
      </c>
      <c r="F19" s="14" t="s">
        <v>33</v>
      </c>
      <c r="G19" s="8" t="s">
        <v>58</v>
      </c>
      <c r="H19" s="8" t="s">
        <v>59</v>
      </c>
      <c r="I19" s="8" t="s">
        <v>60</v>
      </c>
      <c r="J19" s="8" t="s">
        <v>40</v>
      </c>
      <c r="K19" s="13" t="s">
        <v>47</v>
      </c>
      <c r="L19" s="13" t="s">
        <v>47</v>
      </c>
      <c r="M19" s="22" t="s">
        <v>76</v>
      </c>
      <c r="N19" s="8" t="s">
        <v>8</v>
      </c>
      <c r="Q19" s="8"/>
      <c r="R19" s="8"/>
      <c r="S19" s="8"/>
      <c r="T19" s="8"/>
      <c r="U19" s="8"/>
    </row>
    <row r="20" spans="1:21" x14ac:dyDescent="0.25">
      <c r="A20" s="9"/>
      <c r="B20" s="2" t="s">
        <v>2</v>
      </c>
      <c r="C20" s="8" t="s">
        <v>13</v>
      </c>
      <c r="D20" s="8" t="s">
        <v>20</v>
      </c>
      <c r="E20" s="8" t="s">
        <v>27</v>
      </c>
      <c r="F20" s="14" t="s">
        <v>34</v>
      </c>
      <c r="G20" s="8" t="s">
        <v>61</v>
      </c>
      <c r="H20" s="8" t="s">
        <v>62</v>
      </c>
      <c r="I20" s="8" t="s">
        <v>63</v>
      </c>
      <c r="J20" s="8" t="s">
        <v>41</v>
      </c>
      <c r="K20" s="13" t="s">
        <v>48</v>
      </c>
      <c r="L20" s="13" t="s">
        <v>48</v>
      </c>
      <c r="M20" s="23" t="s">
        <v>77</v>
      </c>
      <c r="N20" s="8" t="s">
        <v>8</v>
      </c>
      <c r="Q20" s="8"/>
      <c r="R20" s="8"/>
      <c r="S20" s="8"/>
      <c r="T20" s="8"/>
      <c r="U20" s="8"/>
    </row>
    <row r="21" spans="1:21" x14ac:dyDescent="0.25">
      <c r="A21" s="9"/>
      <c r="B21" s="2" t="s">
        <v>3</v>
      </c>
      <c r="C21" s="8" t="s">
        <v>14</v>
      </c>
      <c r="D21" s="8" t="s">
        <v>21</v>
      </c>
      <c r="E21" s="8" t="s">
        <v>28</v>
      </c>
      <c r="F21" s="14" t="s">
        <v>35</v>
      </c>
      <c r="G21" s="8" t="s">
        <v>64</v>
      </c>
      <c r="H21" s="8" t="s">
        <v>65</v>
      </c>
      <c r="I21" s="8" t="s">
        <v>66</v>
      </c>
      <c r="J21" s="8" t="s">
        <v>42</v>
      </c>
      <c r="K21" s="13" t="s">
        <v>49</v>
      </c>
      <c r="L21" s="13" t="s">
        <v>49</v>
      </c>
      <c r="M21" s="23" t="s">
        <v>78</v>
      </c>
      <c r="N21" s="8" t="s">
        <v>8</v>
      </c>
      <c r="O21" s="2">
        <f>AVERAGE(N11:N16)</f>
        <v>4.3000000000000003E-2</v>
      </c>
      <c r="Q21" s="8"/>
      <c r="R21" s="8"/>
      <c r="S21" s="8"/>
      <c r="T21" s="8"/>
      <c r="U21" s="8"/>
    </row>
    <row r="22" spans="1:21" x14ac:dyDescent="0.25">
      <c r="A22" s="9"/>
      <c r="B22" s="2" t="s">
        <v>4</v>
      </c>
      <c r="C22" s="8" t="s">
        <v>15</v>
      </c>
      <c r="D22" s="8" t="s">
        <v>22</v>
      </c>
      <c r="E22" s="8" t="s">
        <v>29</v>
      </c>
      <c r="F22" s="14" t="s">
        <v>36</v>
      </c>
      <c r="G22" s="8" t="s">
        <v>67</v>
      </c>
      <c r="H22" s="8" t="s">
        <v>68</v>
      </c>
      <c r="I22" s="8" t="s">
        <v>69</v>
      </c>
      <c r="J22" s="8" t="s">
        <v>43</v>
      </c>
      <c r="K22" s="13" t="s">
        <v>50</v>
      </c>
      <c r="L22" s="13" t="s">
        <v>50</v>
      </c>
      <c r="M22" s="23" t="s">
        <v>79</v>
      </c>
      <c r="N22" s="8" t="s">
        <v>8</v>
      </c>
      <c r="Q22" s="8"/>
      <c r="R22" s="8"/>
      <c r="S22" s="8"/>
      <c r="T22" s="8"/>
      <c r="U22" s="8"/>
    </row>
    <row r="23" spans="1:21" x14ac:dyDescent="0.25">
      <c r="A23" s="9"/>
      <c r="B23" s="2" t="s">
        <v>5</v>
      </c>
      <c r="C23" s="8" t="s">
        <v>16</v>
      </c>
      <c r="D23" s="8" t="s">
        <v>23</v>
      </c>
      <c r="E23" s="8" t="s">
        <v>30</v>
      </c>
      <c r="F23" s="14" t="s">
        <v>37</v>
      </c>
      <c r="G23" s="8" t="s">
        <v>70</v>
      </c>
      <c r="H23" s="8" t="s">
        <v>71</v>
      </c>
      <c r="I23" s="8" t="s">
        <v>72</v>
      </c>
      <c r="J23" s="8" t="s">
        <v>44</v>
      </c>
      <c r="K23" s="13" t="s">
        <v>51</v>
      </c>
      <c r="L23" s="13" t="s">
        <v>51</v>
      </c>
      <c r="M23" s="23" t="s">
        <v>80</v>
      </c>
      <c r="N23" s="8" t="s">
        <v>8</v>
      </c>
      <c r="Q23" s="8"/>
      <c r="R23" s="8"/>
      <c r="S23" s="8"/>
      <c r="T23" s="8"/>
      <c r="U23" s="8"/>
    </row>
    <row r="24" spans="1:21" x14ac:dyDescent="0.25">
      <c r="A24" s="9"/>
      <c r="B24" s="2" t="s">
        <v>6</v>
      </c>
      <c r="C24" s="8" t="s">
        <v>17</v>
      </c>
      <c r="D24" s="8" t="s">
        <v>24</v>
      </c>
      <c r="E24" s="8" t="s">
        <v>31</v>
      </c>
      <c r="F24" s="14" t="s">
        <v>38</v>
      </c>
      <c r="G24" s="8" t="s">
        <v>73</v>
      </c>
      <c r="H24" s="8" t="s">
        <v>74</v>
      </c>
      <c r="I24" s="8" t="s">
        <v>75</v>
      </c>
      <c r="J24" s="8" t="s">
        <v>45</v>
      </c>
      <c r="K24" s="13" t="s">
        <v>52</v>
      </c>
      <c r="L24" s="13" t="s">
        <v>52</v>
      </c>
      <c r="M24" s="23" t="s">
        <v>81</v>
      </c>
      <c r="N24" s="8" t="s">
        <v>8</v>
      </c>
    </row>
    <row r="25" spans="1:21" x14ac:dyDescent="0.25">
      <c r="A25" s="9"/>
      <c r="B25" s="2" t="s">
        <v>7</v>
      </c>
      <c r="C25" s="8" t="s">
        <v>82</v>
      </c>
      <c r="D25" s="8" t="s">
        <v>83</v>
      </c>
      <c r="E25" s="8" t="s">
        <v>84</v>
      </c>
      <c r="F25" s="14" t="s">
        <v>85</v>
      </c>
      <c r="G25" s="8" t="s">
        <v>86</v>
      </c>
      <c r="H25" s="8" t="s">
        <v>87</v>
      </c>
      <c r="I25" s="8" t="s">
        <v>88</v>
      </c>
      <c r="J25" s="8" t="s">
        <v>89</v>
      </c>
      <c r="K25" s="13" t="s">
        <v>53</v>
      </c>
      <c r="L25" s="13" t="s">
        <v>53</v>
      </c>
      <c r="M25" s="23" t="s">
        <v>81</v>
      </c>
      <c r="N25" s="8" t="s">
        <v>8</v>
      </c>
    </row>
    <row r="26" spans="1:21" x14ac:dyDescent="0.25">
      <c r="A26" s="9"/>
      <c r="M26" s="10"/>
    </row>
    <row r="27" spans="1:21" x14ac:dyDescent="0.25">
      <c r="A27" s="9"/>
      <c r="B27" s="2" t="s">
        <v>93</v>
      </c>
      <c r="C27" s="11">
        <f>(C10-0.043-0.0909)/0.003</f>
        <v>20.533333333333342</v>
      </c>
      <c r="D27" s="11">
        <f t="shared" ref="D27:J27" si="1">(D10-0.043-0.0909)/0.003</f>
        <v>15.733333333333334</v>
      </c>
      <c r="E27" s="11">
        <f t="shared" si="1"/>
        <v>10.066666666666668</v>
      </c>
      <c r="F27" s="11">
        <f t="shared" si="1"/>
        <v>37.733333333333334</v>
      </c>
      <c r="G27" s="11">
        <f t="shared" si="1"/>
        <v>1.7666666666666664</v>
      </c>
      <c r="H27" s="11">
        <f t="shared" si="1"/>
        <v>32.266666666666659</v>
      </c>
      <c r="I27" s="11">
        <f t="shared" si="1"/>
        <v>5.9000000000000066</v>
      </c>
      <c r="J27" s="11">
        <f t="shared" si="1"/>
        <v>33.266666666666659</v>
      </c>
      <c r="K27" s="11"/>
      <c r="L27" s="11"/>
      <c r="M27" s="11"/>
      <c r="N27" s="8"/>
    </row>
    <row r="28" spans="1:21" x14ac:dyDescent="0.25">
      <c r="A28" s="9"/>
      <c r="B28" s="2" t="s">
        <v>92</v>
      </c>
      <c r="C28" s="2">
        <f>C27*90</f>
        <v>1848.0000000000007</v>
      </c>
      <c r="D28" s="2">
        <f t="shared" ref="D28:J28" si="2">D27*90</f>
        <v>1416</v>
      </c>
      <c r="E28" s="2">
        <f t="shared" si="2"/>
        <v>906.00000000000011</v>
      </c>
      <c r="F28" s="2">
        <f t="shared" si="2"/>
        <v>3396</v>
      </c>
      <c r="G28" s="2">
        <f t="shared" si="2"/>
        <v>158.99999999999997</v>
      </c>
      <c r="H28" s="2">
        <f t="shared" si="2"/>
        <v>2903.9999999999991</v>
      </c>
      <c r="I28" s="2">
        <f t="shared" si="2"/>
        <v>531.00000000000057</v>
      </c>
      <c r="J28" s="2">
        <f t="shared" si="2"/>
        <v>2993.9999999999991</v>
      </c>
      <c r="K28" s="8"/>
      <c r="L28" s="8"/>
      <c r="M28" s="8"/>
      <c r="N28" s="8"/>
    </row>
    <row r="29" spans="1:21" x14ac:dyDescent="0.25">
      <c r="A29" s="9"/>
      <c r="C29" s="2">
        <f>C28/1000</f>
        <v>1.8480000000000008</v>
      </c>
      <c r="D29" s="2">
        <f t="shared" ref="D29:G29" si="3">D28/1000</f>
        <v>1.4159999999999999</v>
      </c>
      <c r="E29" s="2">
        <f t="shared" si="3"/>
        <v>0.90600000000000014</v>
      </c>
      <c r="F29" s="2">
        <f t="shared" si="3"/>
        <v>3.3959999999999999</v>
      </c>
      <c r="G29" s="2">
        <f t="shared" si="3"/>
        <v>0.15899999999999997</v>
      </c>
      <c r="H29" s="2">
        <f>H28/1000</f>
        <v>2.903999999999999</v>
      </c>
      <c r="I29" s="2">
        <f t="shared" ref="I29" si="4">I28/1000</f>
        <v>0.53100000000000058</v>
      </c>
      <c r="J29" s="2">
        <f t="shared" ref="J29" si="5">J28/1000</f>
        <v>2.9939999999999989</v>
      </c>
      <c r="K29" s="8"/>
      <c r="L29" s="8"/>
      <c r="M29" s="8"/>
      <c r="N29" s="8"/>
    </row>
    <row r="30" spans="1:21" x14ac:dyDescent="0.25">
      <c r="A30" s="9"/>
      <c r="F30" s="12" t="s">
        <v>10</v>
      </c>
      <c r="I30" s="8"/>
      <c r="J30" s="8"/>
      <c r="K30" s="8"/>
      <c r="L30" s="8"/>
      <c r="M30" s="8"/>
      <c r="N30" s="8"/>
    </row>
    <row r="37" spans="1:21" x14ac:dyDescent="0.25">
      <c r="B37" s="3"/>
      <c r="E37" s="4"/>
      <c r="F37" s="5"/>
      <c r="G37" s="15"/>
      <c r="H37" s="16"/>
    </row>
    <row r="38" spans="1:21" x14ac:dyDescent="0.25">
      <c r="B38" s="3"/>
    </row>
    <row r="39" spans="1:21" x14ac:dyDescent="0.2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21" x14ac:dyDescent="0.25"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21" x14ac:dyDescent="0.25"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21" x14ac:dyDescent="0.25"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21" x14ac:dyDescent="0.25"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Q43" s="8"/>
      <c r="R43" s="8"/>
      <c r="S43" s="8"/>
      <c r="T43" s="8"/>
      <c r="U43" s="8"/>
    </row>
    <row r="44" spans="1:21" x14ac:dyDescent="0.25"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Q44" s="8"/>
      <c r="R44" s="8"/>
      <c r="S44" s="8"/>
      <c r="T44" s="8"/>
      <c r="U44" s="8"/>
    </row>
    <row r="45" spans="1:21" x14ac:dyDescent="0.25"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Q45" s="8"/>
      <c r="R45" s="8"/>
      <c r="S45" s="8"/>
      <c r="T45" s="8"/>
      <c r="U45" s="8"/>
    </row>
    <row r="46" spans="1:21" x14ac:dyDescent="0.25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Q46" s="8"/>
      <c r="R46" s="8"/>
      <c r="S46" s="8"/>
      <c r="T46" s="8"/>
      <c r="U46" s="8"/>
    </row>
    <row r="47" spans="1:21" x14ac:dyDescent="0.25">
      <c r="Q47" s="8"/>
      <c r="R47" s="8"/>
      <c r="S47" s="8"/>
      <c r="T47" s="8"/>
      <c r="U47" s="8"/>
    </row>
    <row r="48" spans="1:21" x14ac:dyDescent="0.25">
      <c r="A48" s="9"/>
      <c r="C48" s="17"/>
      <c r="D48" s="17"/>
      <c r="E48" s="17"/>
      <c r="F48" s="18"/>
      <c r="G48" s="17"/>
      <c r="H48" s="17"/>
      <c r="I48" s="17"/>
      <c r="J48" s="18"/>
      <c r="K48" s="17"/>
      <c r="L48" s="17"/>
      <c r="M48" s="19"/>
      <c r="N48" s="18"/>
      <c r="Q48" s="8"/>
      <c r="R48" s="8"/>
      <c r="S48" s="8"/>
      <c r="T48" s="8"/>
      <c r="U48" s="8"/>
    </row>
    <row r="49" spans="1:21" x14ac:dyDescent="0.25">
      <c r="A49" s="9"/>
      <c r="C49" s="17"/>
      <c r="D49" s="17"/>
      <c r="E49" s="17"/>
      <c r="F49" s="18"/>
      <c r="G49" s="17"/>
      <c r="H49" s="17"/>
      <c r="I49" s="17"/>
      <c r="J49" s="18"/>
      <c r="K49" s="17"/>
      <c r="L49" s="17"/>
      <c r="M49" s="19"/>
      <c r="N49" s="18"/>
      <c r="Q49" s="8"/>
      <c r="R49" s="8"/>
      <c r="S49" s="8"/>
      <c r="T49" s="8"/>
      <c r="U49" s="8"/>
    </row>
    <row r="50" spans="1:21" x14ac:dyDescent="0.25">
      <c r="A50" s="9"/>
      <c r="C50" s="17"/>
      <c r="D50" s="17"/>
      <c r="E50" s="17"/>
      <c r="F50" s="18"/>
      <c r="G50" s="17"/>
      <c r="H50" s="17"/>
      <c r="I50" s="17"/>
      <c r="J50" s="18"/>
      <c r="K50" s="17"/>
      <c r="L50" s="17"/>
      <c r="M50" s="19"/>
      <c r="N50" s="18"/>
      <c r="Q50" s="8"/>
      <c r="R50" s="8"/>
      <c r="S50" s="8"/>
      <c r="T50" s="8"/>
      <c r="U50" s="8"/>
    </row>
    <row r="51" spans="1:21" x14ac:dyDescent="0.25">
      <c r="A51" s="9"/>
      <c r="C51" s="17"/>
      <c r="D51" s="17"/>
      <c r="E51" s="17"/>
      <c r="F51" s="18"/>
      <c r="G51" s="17"/>
      <c r="H51" s="17"/>
      <c r="I51" s="17"/>
      <c r="J51" s="18"/>
      <c r="K51" s="17"/>
      <c r="L51" s="17"/>
      <c r="M51" s="19"/>
      <c r="N51" s="18"/>
    </row>
    <row r="52" spans="1:21" x14ac:dyDescent="0.25">
      <c r="A52" s="9"/>
      <c r="C52" s="17"/>
      <c r="D52" s="17"/>
      <c r="E52" s="17"/>
      <c r="F52" s="18"/>
      <c r="G52" s="17"/>
      <c r="H52" s="17"/>
      <c r="I52" s="17"/>
      <c r="J52" s="18"/>
      <c r="K52" s="17"/>
      <c r="L52" s="17"/>
      <c r="M52" s="19"/>
      <c r="N52" s="18"/>
    </row>
    <row r="53" spans="1:21" x14ac:dyDescent="0.25">
      <c r="A53" s="9"/>
      <c r="C53" s="17"/>
      <c r="D53" s="17"/>
      <c r="E53" s="17"/>
      <c r="F53" s="18"/>
      <c r="G53" s="17"/>
      <c r="H53" s="17"/>
      <c r="I53" s="17"/>
      <c r="J53" s="18"/>
      <c r="K53" s="17"/>
      <c r="L53" s="17"/>
      <c r="M53" s="19"/>
      <c r="N53" s="18"/>
    </row>
    <row r="54" spans="1:21" x14ac:dyDescent="0.25">
      <c r="A54" s="9"/>
      <c r="C54" s="17"/>
      <c r="D54" s="17"/>
      <c r="E54" s="17"/>
      <c r="F54" s="18"/>
      <c r="G54" s="17"/>
      <c r="H54" s="17"/>
      <c r="I54" s="17"/>
      <c r="J54" s="18"/>
      <c r="K54" s="17"/>
      <c r="L54" s="17"/>
      <c r="M54" s="19"/>
      <c r="N54" s="18"/>
    </row>
    <row r="55" spans="1:21" x14ac:dyDescent="0.25">
      <c r="A55" s="9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21" x14ac:dyDescent="0.25">
      <c r="A56" s="9"/>
      <c r="M56" s="10"/>
    </row>
    <row r="57" spans="1:21" x14ac:dyDescent="0.25">
      <c r="A57" s="9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8"/>
    </row>
    <row r="58" spans="1:21" x14ac:dyDescent="0.25">
      <c r="A58" s="9"/>
      <c r="H58" s="9"/>
      <c r="I58" s="8"/>
      <c r="J58" s="8"/>
      <c r="K58" s="8"/>
      <c r="L58" s="8"/>
      <c r="M58" s="8"/>
      <c r="N58" s="8"/>
    </row>
    <row r="59" spans="1:21" x14ac:dyDescent="0.25">
      <c r="A59" s="9"/>
      <c r="F59" s="20"/>
      <c r="H59" s="9"/>
      <c r="I59" s="8"/>
      <c r="J59" s="8"/>
      <c r="K59" s="8"/>
      <c r="L59" s="8"/>
      <c r="M59" s="8"/>
      <c r="N59" s="8"/>
    </row>
    <row r="60" spans="1:21" x14ac:dyDescent="0.25">
      <c r="A60" s="9"/>
      <c r="I60" s="8"/>
      <c r="J60" s="8"/>
      <c r="K60" s="8"/>
      <c r="L60" s="8"/>
      <c r="M60" s="8"/>
      <c r="N60" s="8"/>
    </row>
    <row r="64" spans="1:21" x14ac:dyDescent="0.25">
      <c r="B64" s="3"/>
      <c r="D64" s="4"/>
      <c r="E64" s="4"/>
      <c r="F64" s="5"/>
      <c r="G64" s="15"/>
      <c r="H64" s="16"/>
    </row>
    <row r="65" spans="1:21" x14ac:dyDescent="0.25">
      <c r="B65" s="3"/>
    </row>
    <row r="66" spans="1:21" x14ac:dyDescent="0.25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1:21" x14ac:dyDescent="0.25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1:21" x14ac:dyDescent="0.25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21" x14ac:dyDescent="0.25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21" x14ac:dyDescent="0.25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1:21" x14ac:dyDescent="0.25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1:21" x14ac:dyDescent="0.25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1:21" x14ac:dyDescent="0.25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5" spans="1:21" x14ac:dyDescent="0.25">
      <c r="A75" s="9"/>
      <c r="C75" s="17"/>
      <c r="D75" s="17"/>
      <c r="E75" s="17"/>
      <c r="F75" s="18"/>
      <c r="G75" s="17"/>
      <c r="H75" s="17"/>
      <c r="I75" s="17"/>
      <c r="J75" s="18"/>
      <c r="K75" s="17"/>
      <c r="L75" s="19"/>
      <c r="M75" s="17"/>
      <c r="N75" s="18"/>
    </row>
    <row r="76" spans="1:21" x14ac:dyDescent="0.25">
      <c r="A76" s="9"/>
      <c r="C76" s="17"/>
      <c r="D76" s="17"/>
      <c r="E76" s="17"/>
      <c r="F76" s="18"/>
      <c r="G76" s="17"/>
      <c r="H76" s="17"/>
      <c r="I76" s="17"/>
      <c r="J76" s="18"/>
      <c r="K76" s="17"/>
      <c r="L76" s="19"/>
      <c r="M76" s="17"/>
      <c r="N76" s="18"/>
      <c r="U76" s="8"/>
    </row>
    <row r="77" spans="1:21" x14ac:dyDescent="0.25">
      <c r="A77" s="9"/>
      <c r="C77" s="17"/>
      <c r="D77" s="17"/>
      <c r="E77" s="17"/>
      <c r="F77" s="18"/>
      <c r="G77" s="17"/>
      <c r="H77" s="17"/>
      <c r="I77" s="17"/>
      <c r="J77" s="18"/>
      <c r="K77" s="17"/>
      <c r="L77" s="19"/>
      <c r="M77" s="17"/>
      <c r="N77" s="18"/>
    </row>
    <row r="78" spans="1:21" x14ac:dyDescent="0.25">
      <c r="A78" s="9"/>
      <c r="C78" s="17"/>
      <c r="D78" s="17"/>
      <c r="E78" s="17"/>
      <c r="F78" s="18"/>
      <c r="G78" s="17"/>
      <c r="H78" s="17"/>
      <c r="I78" s="17"/>
      <c r="J78" s="18"/>
      <c r="K78" s="17"/>
      <c r="L78" s="19"/>
      <c r="M78" s="17"/>
      <c r="N78" s="18"/>
    </row>
    <row r="79" spans="1:21" x14ac:dyDescent="0.25">
      <c r="A79" s="9"/>
      <c r="C79" s="17"/>
      <c r="D79" s="17"/>
      <c r="E79" s="17"/>
      <c r="F79" s="18"/>
      <c r="G79" s="17"/>
      <c r="H79" s="17"/>
      <c r="I79" s="17"/>
      <c r="J79" s="18"/>
      <c r="K79" s="17"/>
      <c r="L79" s="19"/>
      <c r="M79" s="17"/>
      <c r="N79" s="18"/>
    </row>
    <row r="80" spans="1:21" x14ac:dyDescent="0.25">
      <c r="A80" s="9"/>
      <c r="C80" s="17"/>
      <c r="D80" s="17"/>
      <c r="E80" s="17"/>
      <c r="F80" s="18"/>
      <c r="G80" s="17"/>
      <c r="H80" s="17"/>
      <c r="I80" s="17"/>
      <c r="J80" s="18"/>
      <c r="K80" s="17"/>
      <c r="L80" s="19"/>
      <c r="M80" s="17"/>
      <c r="N80" s="18"/>
    </row>
    <row r="81" spans="1:14" x14ac:dyDescent="0.25">
      <c r="A81" s="9"/>
      <c r="C81" s="17"/>
      <c r="D81" s="17"/>
      <c r="E81" s="17"/>
      <c r="F81" s="18"/>
      <c r="G81" s="17"/>
      <c r="H81" s="17"/>
      <c r="I81" s="17"/>
      <c r="J81" s="18"/>
      <c r="K81" s="17"/>
      <c r="L81" s="19"/>
      <c r="M81" s="17"/>
      <c r="N81" s="18"/>
    </row>
    <row r="82" spans="1:14" x14ac:dyDescent="0.25">
      <c r="A82" s="9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1:14" x14ac:dyDescent="0.25">
      <c r="A83" s="9"/>
      <c r="M83" s="10"/>
    </row>
    <row r="84" spans="1:14" x14ac:dyDescent="0.25">
      <c r="A84" s="9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8"/>
    </row>
    <row r="85" spans="1:14" x14ac:dyDescent="0.25">
      <c r="A85" s="9"/>
      <c r="H85" s="9"/>
      <c r="I85" s="8"/>
      <c r="J85" s="8"/>
      <c r="K85" s="8"/>
      <c r="L85" s="8"/>
      <c r="M85" s="8"/>
      <c r="N85" s="8"/>
    </row>
    <row r="86" spans="1:14" x14ac:dyDescent="0.25">
      <c r="A86" s="9"/>
      <c r="F86" s="20"/>
      <c r="H86" s="9"/>
      <c r="I86" s="8"/>
      <c r="J86" s="8"/>
      <c r="K86" s="8"/>
      <c r="L86" s="8"/>
      <c r="M86" s="8"/>
      <c r="N86" s="8"/>
    </row>
    <row r="87" spans="1:14" x14ac:dyDescent="0.25">
      <c r="A87" s="9"/>
      <c r="I87" s="8"/>
      <c r="J87" s="8"/>
      <c r="K87" s="8"/>
      <c r="L87" s="8"/>
      <c r="M87" s="8"/>
      <c r="N87" s="8"/>
    </row>
    <row r="152" spans="17:21" x14ac:dyDescent="0.25">
      <c r="Q152" s="8"/>
      <c r="R152" s="8"/>
    </row>
    <row r="154" spans="17:21" x14ac:dyDescent="0.25">
      <c r="U154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Ringo Chan</dc:creator>
  <cp:lastModifiedBy>Zhou Dongyan</cp:lastModifiedBy>
  <dcterms:created xsi:type="dcterms:W3CDTF">2015-06-05T18:17:20Z</dcterms:created>
  <dcterms:modified xsi:type="dcterms:W3CDTF">2021-07-18T17:49:50Z</dcterms:modified>
</cp:coreProperties>
</file>