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E:\2019-nCov\Hemester expeiments\hamster plasma\"/>
    </mc:Choice>
  </mc:AlternateContent>
  <xr:revisionPtr revIDLastSave="0" documentId="13_ncr:1_{5D049766-A6B2-4163-BB97-BDF0F81933FC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2" i="1" l="1"/>
  <c r="E62" i="1"/>
  <c r="E60" i="1"/>
  <c r="F60" i="1"/>
  <c r="F59" i="1"/>
  <c r="E59" i="1"/>
  <c r="C71" i="1"/>
  <c r="C67" i="1"/>
  <c r="J56" i="1" l="1"/>
  <c r="F55" i="1"/>
  <c r="J54" i="1"/>
  <c r="F52" i="1"/>
  <c r="B42" i="1"/>
  <c r="B51" i="1" s="1"/>
  <c r="G50" i="1"/>
  <c r="G49" i="1"/>
  <c r="C44" i="1"/>
  <c r="C53" i="1" s="1"/>
  <c r="E44" i="1"/>
  <c r="E53" i="1" s="1"/>
  <c r="G44" i="1"/>
  <c r="G53" i="1" s="1"/>
  <c r="K44" i="1"/>
  <c r="K53" i="1" s="1"/>
  <c r="M44" i="1"/>
  <c r="B45" i="1"/>
  <c r="B54" i="1" s="1"/>
  <c r="C63" i="1" s="1"/>
  <c r="C45" i="1"/>
  <c r="C54" i="1" s="1"/>
  <c r="D45" i="1"/>
  <c r="D54" i="1" s="1"/>
  <c r="J45" i="1"/>
  <c r="K45" i="1"/>
  <c r="K54" i="1" s="1"/>
  <c r="L45" i="1"/>
  <c r="L54" i="1" s="1"/>
  <c r="F46" i="1"/>
  <c r="G46" i="1"/>
  <c r="G55" i="1" s="1"/>
  <c r="H46" i="1"/>
  <c r="H55" i="1" s="1"/>
  <c r="B47" i="1"/>
  <c r="B56" i="1" s="1"/>
  <c r="C47" i="1"/>
  <c r="C56" i="1" s="1"/>
  <c r="D47" i="1"/>
  <c r="D56" i="1" s="1"/>
  <c r="J47" i="1"/>
  <c r="K47" i="1"/>
  <c r="K56" i="1" s="1"/>
  <c r="L47" i="1"/>
  <c r="L56" i="1" s="1"/>
  <c r="F43" i="1"/>
  <c r="G43" i="1"/>
  <c r="G52" i="1" s="1"/>
  <c r="H43" i="1"/>
  <c r="H52" i="1" s="1"/>
  <c r="C41" i="1"/>
  <c r="C50" i="1" s="1"/>
  <c r="G41" i="1"/>
  <c r="I41" i="1"/>
  <c r="I50" i="1" s="1"/>
  <c r="K41" i="1"/>
  <c r="K50" i="1" s="1"/>
  <c r="L40" i="1"/>
  <c r="L49" i="1" s="1"/>
  <c r="D40" i="1"/>
  <c r="D49" i="1" s="1"/>
  <c r="G40" i="1"/>
  <c r="I40" i="1"/>
  <c r="I49" i="1" s="1"/>
  <c r="J40" i="1"/>
  <c r="J49" i="1" s="1"/>
  <c r="B36" i="1"/>
  <c r="C36" i="1"/>
  <c r="D36" i="1"/>
  <c r="E36" i="1"/>
  <c r="E45" i="1" s="1"/>
  <c r="E54" i="1" s="1"/>
  <c r="F36" i="1"/>
  <c r="F45" i="1" s="1"/>
  <c r="F54" i="1" s="1"/>
  <c r="G36" i="1"/>
  <c r="G45" i="1" s="1"/>
  <c r="G54" i="1" s="1"/>
  <c r="H36" i="1"/>
  <c r="H45" i="1" s="1"/>
  <c r="H54" i="1" s="1"/>
  <c r="I36" i="1"/>
  <c r="I45" i="1" s="1"/>
  <c r="I54" i="1" s="1"/>
  <c r="J36" i="1"/>
  <c r="K36" i="1"/>
  <c r="L36" i="1"/>
  <c r="M36" i="1"/>
  <c r="M45" i="1" s="1"/>
  <c r="B37" i="1"/>
  <c r="B46" i="1" s="1"/>
  <c r="B55" i="1" s="1"/>
  <c r="C37" i="1"/>
  <c r="C46" i="1" s="1"/>
  <c r="C55" i="1" s="1"/>
  <c r="D37" i="1"/>
  <c r="D46" i="1" s="1"/>
  <c r="D55" i="1" s="1"/>
  <c r="E37" i="1"/>
  <c r="E46" i="1" s="1"/>
  <c r="E55" i="1" s="1"/>
  <c r="F37" i="1"/>
  <c r="G37" i="1"/>
  <c r="H37" i="1"/>
  <c r="I37" i="1"/>
  <c r="I46" i="1" s="1"/>
  <c r="I55" i="1" s="1"/>
  <c r="J37" i="1"/>
  <c r="J46" i="1" s="1"/>
  <c r="J55" i="1" s="1"/>
  <c r="K37" i="1"/>
  <c r="K46" i="1" s="1"/>
  <c r="K55" i="1" s="1"/>
  <c r="L37" i="1"/>
  <c r="L46" i="1" s="1"/>
  <c r="L55" i="1" s="1"/>
  <c r="M37" i="1"/>
  <c r="M46" i="1" s="1"/>
  <c r="B38" i="1"/>
  <c r="C38" i="1"/>
  <c r="D38" i="1"/>
  <c r="E38" i="1"/>
  <c r="E47" i="1" s="1"/>
  <c r="E56" i="1" s="1"/>
  <c r="F38" i="1"/>
  <c r="F47" i="1" s="1"/>
  <c r="F56" i="1" s="1"/>
  <c r="G38" i="1"/>
  <c r="G47" i="1" s="1"/>
  <c r="G56" i="1" s="1"/>
  <c r="H38" i="1"/>
  <c r="H47" i="1" s="1"/>
  <c r="H56" i="1" s="1"/>
  <c r="I38" i="1"/>
  <c r="I47" i="1" s="1"/>
  <c r="I56" i="1" s="1"/>
  <c r="J38" i="1"/>
  <c r="K38" i="1"/>
  <c r="L38" i="1"/>
  <c r="M38" i="1"/>
  <c r="M47" i="1" s="1"/>
  <c r="B32" i="1"/>
  <c r="B41" i="1" s="1"/>
  <c r="B50" i="1" s="1"/>
  <c r="C32" i="1"/>
  <c r="D32" i="1"/>
  <c r="D41" i="1" s="1"/>
  <c r="D50" i="1" s="1"/>
  <c r="E32" i="1"/>
  <c r="E41" i="1" s="1"/>
  <c r="E50" i="1" s="1"/>
  <c r="F32" i="1"/>
  <c r="F41" i="1" s="1"/>
  <c r="F50" i="1" s="1"/>
  <c r="C61" i="1" s="1"/>
  <c r="G32" i="1"/>
  <c r="H32" i="1"/>
  <c r="H41" i="1" s="1"/>
  <c r="H50" i="1" s="1"/>
  <c r="C62" i="1" s="1"/>
  <c r="I32" i="1"/>
  <c r="J32" i="1"/>
  <c r="J41" i="1" s="1"/>
  <c r="J50" i="1" s="1"/>
  <c r="K32" i="1"/>
  <c r="L32" i="1"/>
  <c r="L41" i="1" s="1"/>
  <c r="L50" i="1" s="1"/>
  <c r="M32" i="1"/>
  <c r="M41" i="1" s="1"/>
  <c r="B33" i="1"/>
  <c r="C33" i="1"/>
  <c r="C42" i="1" s="1"/>
  <c r="C51" i="1" s="1"/>
  <c r="D33" i="1"/>
  <c r="D42" i="1" s="1"/>
  <c r="D51" i="1" s="1"/>
  <c r="E33" i="1"/>
  <c r="E42" i="1" s="1"/>
  <c r="E51" i="1" s="1"/>
  <c r="F33" i="1"/>
  <c r="F42" i="1" s="1"/>
  <c r="F51" i="1" s="1"/>
  <c r="G33" i="1"/>
  <c r="G42" i="1" s="1"/>
  <c r="G51" i="1" s="1"/>
  <c r="H33" i="1"/>
  <c r="H42" i="1" s="1"/>
  <c r="H51" i="1" s="1"/>
  <c r="I33" i="1"/>
  <c r="I42" i="1" s="1"/>
  <c r="I51" i="1" s="1"/>
  <c r="J33" i="1"/>
  <c r="J42" i="1" s="1"/>
  <c r="J51" i="1" s="1"/>
  <c r="K33" i="1"/>
  <c r="K42" i="1" s="1"/>
  <c r="K51" i="1" s="1"/>
  <c r="L33" i="1"/>
  <c r="L42" i="1" s="1"/>
  <c r="L51" i="1" s="1"/>
  <c r="M33" i="1"/>
  <c r="M42" i="1" s="1"/>
  <c r="B34" i="1"/>
  <c r="B43" i="1" s="1"/>
  <c r="B52" i="1" s="1"/>
  <c r="C34" i="1"/>
  <c r="C43" i="1" s="1"/>
  <c r="C52" i="1" s="1"/>
  <c r="D34" i="1"/>
  <c r="D43" i="1" s="1"/>
  <c r="D52" i="1" s="1"/>
  <c r="E34" i="1"/>
  <c r="E43" i="1" s="1"/>
  <c r="E52" i="1" s="1"/>
  <c r="F34" i="1"/>
  <c r="G34" i="1"/>
  <c r="H34" i="1"/>
  <c r="I34" i="1"/>
  <c r="I43" i="1" s="1"/>
  <c r="I52" i="1" s="1"/>
  <c r="J34" i="1"/>
  <c r="J43" i="1" s="1"/>
  <c r="J52" i="1" s="1"/>
  <c r="K34" i="1"/>
  <c r="K43" i="1" s="1"/>
  <c r="K52" i="1" s="1"/>
  <c r="L34" i="1"/>
  <c r="L43" i="1" s="1"/>
  <c r="L52" i="1" s="1"/>
  <c r="M34" i="1"/>
  <c r="M43" i="1" s="1"/>
  <c r="B35" i="1"/>
  <c r="B44" i="1" s="1"/>
  <c r="B53" i="1" s="1"/>
  <c r="C35" i="1"/>
  <c r="D35" i="1"/>
  <c r="D44" i="1" s="1"/>
  <c r="D53" i="1" s="1"/>
  <c r="C64" i="1" s="1"/>
  <c r="E35" i="1"/>
  <c r="F35" i="1"/>
  <c r="F44" i="1" s="1"/>
  <c r="F53" i="1" s="1"/>
  <c r="G35" i="1"/>
  <c r="H35" i="1"/>
  <c r="H44" i="1" s="1"/>
  <c r="H53" i="1" s="1"/>
  <c r="I35" i="1"/>
  <c r="I44" i="1" s="1"/>
  <c r="I53" i="1" s="1"/>
  <c r="J35" i="1"/>
  <c r="J44" i="1" s="1"/>
  <c r="J53" i="1" s="1"/>
  <c r="K35" i="1"/>
  <c r="L35" i="1"/>
  <c r="L44" i="1" s="1"/>
  <c r="L53" i="1" s="1"/>
  <c r="M35" i="1"/>
  <c r="C31" i="1"/>
  <c r="C40" i="1" s="1"/>
  <c r="C49" i="1" s="1"/>
  <c r="D31" i="1"/>
  <c r="E31" i="1"/>
  <c r="E40" i="1" s="1"/>
  <c r="E49" i="1" s="1"/>
  <c r="F31" i="1"/>
  <c r="F40" i="1" s="1"/>
  <c r="F49" i="1" s="1"/>
  <c r="G31" i="1"/>
  <c r="H31" i="1"/>
  <c r="H40" i="1" s="1"/>
  <c r="H49" i="1" s="1"/>
  <c r="I31" i="1"/>
  <c r="J31" i="1"/>
  <c r="K31" i="1"/>
  <c r="K40" i="1" s="1"/>
  <c r="K49" i="1" s="1"/>
  <c r="L31" i="1"/>
  <c r="M31" i="1"/>
  <c r="M40" i="1" s="1"/>
  <c r="B31" i="1"/>
  <c r="B40" i="1" s="1"/>
  <c r="B49" i="1" s="1"/>
  <c r="O21" i="1"/>
  <c r="M22" i="1"/>
  <c r="O22" i="1" s="1"/>
  <c r="C60" i="1" l="1"/>
  <c r="C66" i="1"/>
  <c r="C59" i="1"/>
  <c r="C68" i="1"/>
  <c r="C65" i="1"/>
  <c r="C69" i="1"/>
  <c r="M23" i="1"/>
  <c r="O23" i="1" l="1"/>
  <c r="M24" i="1"/>
  <c r="O24" i="1" l="1"/>
  <c r="M25" i="1"/>
  <c r="O25" i="1" l="1"/>
  <c r="M26" i="1"/>
  <c r="M27" i="1" l="1"/>
  <c r="O26" i="1"/>
  <c r="O27" i="1" l="1"/>
  <c r="M28" i="1"/>
  <c r="O28" i="1" s="1"/>
</calcChain>
</file>

<file path=xl/sharedStrings.xml><?xml version="1.0" encoding="utf-8"?>
<sst xmlns="http://schemas.openxmlformats.org/spreadsheetml/2006/main" count="916" uniqueCount="348">
  <si>
    <t>Measurement results</t>
  </si>
  <si>
    <t>20200829 hamster plasma plate2.skax</t>
  </si>
  <si>
    <t>8/29/2020 7:53:04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</si>
  <si>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</si>
  <si>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</si>
  <si>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</si>
  <si>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</si>
  <si>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</si>
  <si>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</si>
  <si>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</si>
  <si>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</si>
  <si>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</si>
  <si>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</si>
  <si>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</si>
  <si>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</si>
  <si>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</si>
  <si>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</si>
  <si>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</si>
  <si>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</si>
  <si>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</si>
  <si>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</si>
  <si>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</si>
  <si>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</si>
  <si>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</si>
  <si>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</si>
  <si>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</si>
  <si>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</si>
  <si>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</si>
  <si>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</si>
  <si>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</si>
  <si>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</si>
  <si>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</si>
  <si>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</si>
  <si>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</si>
  <si>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</si>
  <si>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</si>
  <si>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</si>
  <si>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</si>
  <si>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</si>
  <si>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</si>
  <si>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</si>
  <si>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</si>
  <si>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</si>
  <si>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</si>
  <si>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</si>
  <si>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</si>
  <si>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</si>
  <si>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</si>
  <si>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</si>
  <si>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</si>
  <si>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</si>
  <si>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</si>
  <si>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</si>
  <si>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</si>
  <si>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</si>
  <si>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</si>
  <si>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</si>
  <si>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</si>
  <si>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</si>
  <si>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</si>
  <si>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</si>
  <si>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</si>
  <si>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</si>
  <si>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</si>
  <si>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</si>
  <si>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</si>
  <si>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</si>
  <si>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</si>
  <si>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</si>
  <si>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</si>
  <si>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</si>
  <si>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</si>
  <si>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</si>
  <si>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</si>
  <si>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</si>
  <si>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</si>
  <si>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</si>
  <si>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</si>
  <si>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</si>
  <si>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</si>
  <si>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</si>
  <si>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</si>
  <si>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</si>
  <si>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</si>
  <si>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</si>
  <si>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</si>
  <si>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</si>
  <si>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</si>
  <si>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</si>
  <si>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</si>
  <si>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</si>
  <si>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</si>
  <si>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</si>
  <si>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</si>
  <si>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</si>
  <si>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</si>
  <si>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</si>
  <si>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</si>
  <si>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</si>
  <si>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</si>
  <si>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</si>
  <si>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</si>
  <si>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</si>
  <si>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</si>
  <si>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</si>
  <si>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</si>
  <si>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</si>
  <si>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</si>
  <si>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</si>
  <si>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</si>
  <si>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</si>
  <si>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</si>
  <si>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</si>
  <si>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</si>
  <si>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</si>
  <si>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</si>
  <si>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</si>
  <si>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</si>
  <si>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</si>
  <si>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</si>
  <si>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</si>
  <si>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</si>
  <si>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</si>
  <si>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</si>
  <si>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</si>
  <si>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</si>
  <si>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</si>
  <si>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</si>
  <si>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</si>
  <si>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</si>
  <si>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</si>
  <si>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</si>
  <si>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</si>
  <si>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</si>
  <si>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</si>
  <si>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</si>
  <si>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</si>
  <si>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</si>
  <si>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</si>
  <si>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</si>
  <si>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</si>
  <si>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</si>
  <si>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</si>
  <si>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</si>
  <si>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</si>
  <si>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</si>
  <si>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</si>
  <si>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</si>
  <si>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</si>
  <si>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</si>
  <si>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</si>
  <si>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</si>
  <si>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</si>
  <si>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</si>
  <si>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</si>
  <si>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</si>
  <si>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</si>
  <si>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</si>
  <si>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</si>
  <si>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</si>
  <si>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</si>
  <si>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</si>
  <si>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</si>
  <si>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</si>
  <si>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</si>
  <si>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</si>
  <si>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</si>
  <si>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</si>
  <si>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</si>
  <si>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</si>
  <si>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</si>
  <si>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</si>
  <si>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</si>
  <si>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</si>
  <si>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</si>
  <si>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</si>
  <si>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</si>
  <si>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</si>
  <si>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</si>
  <si>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</si>
  <si>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</si>
  <si>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</si>
  <si>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</si>
  <si>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</si>
  <si>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</si>
  <si>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</si>
  <si>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</si>
  <si>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</si>
  <si>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</si>
  <si>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</si>
  <si>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</si>
  <si>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</si>
  <si>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</si>
  <si>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</si>
  <si>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</si>
  <si>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</si>
  <si>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</si>
  <si>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</si>
  <si>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</si>
  <si>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</si>
  <si>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</si>
  <si>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</si>
  <si>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</si>
  <si>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</si>
  <si>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</si>
  <si>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</si>
  <si>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</si>
  <si>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</si>
  <si>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</si>
  <si>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</si>
  <si>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</si>
  <si>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</si>
  <si>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</si>
  <si>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</si>
  <si>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</si>
  <si>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</si>
  <si>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</si>
  <si>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</si>
  <si>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</si>
  <si>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</si>
  <si>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</si>
  <si>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</si>
  <si>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</si>
  <si>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</si>
  <si>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</si>
  <si>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</si>
  <si>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</si>
  <si>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</si>
  <si>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</si>
  <si>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</si>
  <si>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</si>
  <si>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</si>
  <si>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</si>
  <si>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</si>
  <si>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</si>
  <si>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</si>
  <si>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</si>
  <si>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</si>
  <si>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</si>
  <si>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</si>
  <si>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</si>
  <si>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</si>
  <si>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</si>
  <si>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</si>
  <si>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</si>
  <si>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</si>
  <si>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</si>
  <si>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</si>
  <si>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</si>
  <si>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</si>
  <si>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</si>
  <si>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</si>
  <si>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</si>
  <si>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</si>
  <si>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</si>
  <si>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</si>
  <si>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</si>
  <si>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</si>
  <si>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</si>
  <si>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</si>
  <si>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</si>
  <si>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</si>
  <si>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</si>
  <si>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</si>
  <si>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</si>
  <si>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</si>
  <si>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20200829 hamster plasma plate2.skax started</t>
  </si>
  <si>
    <t>Temperature</t>
  </si>
  <si>
    <t>23.1°C</t>
  </si>
  <si>
    <t>Step Absorbance 1 started</t>
  </si>
  <si>
    <t>8/29/2020 7:53:06 PM</t>
  </si>
  <si>
    <t>Calibration</t>
  </si>
  <si>
    <t>Photometric 1.0 12685</t>
  </si>
  <si>
    <t>8/29/2020 7:53:09 PM</t>
  </si>
  <si>
    <t>8/29/2020 7:53:32 PM</t>
  </si>
  <si>
    <t>Step Absorbance 1 ended</t>
  </si>
  <si>
    <t>8/29/2020 7:53:43 PM</t>
  </si>
  <si>
    <t>Session 20200829 hamster plasma plate2.skax ended</t>
  </si>
  <si>
    <t>Plate template</t>
  </si>
  <si>
    <t>ANSI/SBS Standard, 96-well</t>
  </si>
  <si>
    <t>1:1</t>
  </si>
  <si>
    <t>standard</t>
  </si>
  <si>
    <t>ug/ml</t>
  </si>
  <si>
    <t>2-1 D4 1:20</t>
  </si>
  <si>
    <t>2-1 D4 1:100</t>
  </si>
  <si>
    <t>2-1 D4 1:500</t>
  </si>
  <si>
    <t>2-1 D4 1:2500</t>
  </si>
  <si>
    <t>2-2 D4 1:20</t>
  </si>
  <si>
    <t>2-2 D4 1:100</t>
  </si>
  <si>
    <t>2-2 D4 1:500</t>
  </si>
  <si>
    <t>2-2 D4 1:2500</t>
  </si>
  <si>
    <t>2-3 D4 1:20</t>
  </si>
  <si>
    <t>2-3 D4 1:100</t>
  </si>
  <si>
    <t>2-3 D4 1:500</t>
  </si>
  <si>
    <t>2-3 D4 1:2500</t>
  </si>
  <si>
    <t>2-4 D4 1:20</t>
  </si>
  <si>
    <t>2-4 D4 1:100</t>
  </si>
  <si>
    <t>2-4 D4 1:500</t>
  </si>
  <si>
    <t>2-4 D4 1:2500</t>
  </si>
  <si>
    <t>3-1 D4 1:50</t>
  </si>
  <si>
    <t>3-1 D4 1:250</t>
  </si>
  <si>
    <t>3-1 D4 1:1250</t>
  </si>
  <si>
    <t>3-1 D4 1:6250</t>
  </si>
  <si>
    <t>3-2 D4 1:50</t>
  </si>
  <si>
    <t>3-2 D4 1:250</t>
  </si>
  <si>
    <t>3-2 D4 1:1250</t>
  </si>
  <si>
    <t>3-2 D4 1:6250</t>
  </si>
  <si>
    <t>3-3 D4 1:50</t>
  </si>
  <si>
    <t>3-3 D4 1:250</t>
  </si>
  <si>
    <t>3-3 D4 1:1250</t>
  </si>
  <si>
    <t>3-3 D4 1:6250</t>
  </si>
  <si>
    <t>3-4 D4 1:50</t>
  </si>
  <si>
    <t>3-4 D4 1:250</t>
  </si>
  <si>
    <t>3-4 D4 1:1250</t>
  </si>
  <si>
    <t>3-4 D4 1:6250</t>
  </si>
  <si>
    <t>6-1 D4 1:20</t>
  </si>
  <si>
    <t>6-1 D4 1:100</t>
  </si>
  <si>
    <t>6-1 D4 1:500</t>
  </si>
  <si>
    <t>6-1 D4 1:2500</t>
  </si>
  <si>
    <t>6-2 D4 1:20</t>
  </si>
  <si>
    <t>6-2 D4 1:100</t>
  </si>
  <si>
    <t>6-2 D4 1:500</t>
  </si>
  <si>
    <t>6-2 D4 1:2500</t>
  </si>
  <si>
    <t>6-3 D4 1:20</t>
  </si>
  <si>
    <t>6-3 D4 1:100</t>
  </si>
  <si>
    <t>6-3 D4 1:500</t>
  </si>
  <si>
    <t>6-3 D4 1:2500</t>
  </si>
  <si>
    <t>log conc.</t>
  </si>
  <si>
    <t>OD450</t>
  </si>
  <si>
    <t>D4</t>
  </si>
  <si>
    <t>2-1</t>
  </si>
  <si>
    <t>2-2</t>
  </si>
  <si>
    <t>2-3</t>
  </si>
  <si>
    <t>2-4</t>
  </si>
  <si>
    <t>3-1</t>
  </si>
  <si>
    <t>3-2</t>
  </si>
  <si>
    <t>3-3</t>
  </si>
  <si>
    <t>3-4</t>
  </si>
  <si>
    <t>6-1</t>
  </si>
  <si>
    <t>6-2</t>
  </si>
  <si>
    <t>6-3</t>
  </si>
  <si>
    <t>1-1</t>
  </si>
  <si>
    <t>G2</t>
  </si>
  <si>
    <t>G3</t>
  </si>
  <si>
    <t>G6(N24)</t>
  </si>
  <si>
    <r>
      <t>49.19</t>
    </r>
    <r>
      <rPr>
        <sz val="10"/>
        <rFont val="Calibri"/>
        <family val="2"/>
      </rPr>
      <t>±</t>
    </r>
    <r>
      <rPr>
        <sz val="10"/>
        <rFont val="Arial"/>
        <family val="2"/>
      </rPr>
      <t>10.39</t>
    </r>
  </si>
  <si>
    <r>
      <t>33.16</t>
    </r>
    <r>
      <rPr>
        <sz val="10"/>
        <rFont val="Calibri"/>
        <family val="2"/>
      </rPr>
      <t>±</t>
    </r>
    <r>
      <rPr>
        <sz val="10"/>
        <rFont val="Arial"/>
        <family val="2"/>
      </rPr>
      <t>9.99</t>
    </r>
  </si>
  <si>
    <r>
      <t>16.11</t>
    </r>
    <r>
      <rPr>
        <sz val="10"/>
        <rFont val="Calibri"/>
        <family val="2"/>
      </rPr>
      <t>±</t>
    </r>
    <r>
      <rPr>
        <sz val="10"/>
        <rFont val="Arial"/>
        <family val="2"/>
      </rPr>
      <t>14.59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</si>
</sst>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16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106028413115"/>
          <c:y val="0.20145728643216099"/>
          <c:w val="0.76992042661334004"/>
          <c:h val="0.557822577454200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2359328371625"/>
                  <c:y val="-4.16972477064219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1_01'!$O$21:$O$28</c:f>
              <c:numCache>
                <c:formatCode>General</c:formatCode>
                <c:ptCount val="8"/>
                <c:pt idx="0">
                  <c:v>1</c:v>
                </c:pt>
                <c:pt idx="1">
                  <c:v>0.69897000433601886</c:v>
                </c:pt>
                <c:pt idx="2">
                  <c:v>0.3979400086720376</c:v>
                </c:pt>
                <c:pt idx="3">
                  <c:v>9.691001300805642E-2</c:v>
                </c:pt>
                <c:pt idx="4">
                  <c:v>-0.20411998265592479</c:v>
                </c:pt>
                <c:pt idx="5">
                  <c:v>-0.50514997831990593</c:v>
                </c:pt>
                <c:pt idx="6">
                  <c:v>-0.80617997398388719</c:v>
                </c:pt>
                <c:pt idx="7">
                  <c:v>-1.1072099696478683</c:v>
                </c:pt>
              </c:numCache>
            </c:numRef>
          </c:xVal>
          <c:yVal>
            <c:numRef>
              <c:f>'Absorbance 1_01'!$P$21:$P$28</c:f>
              <c:numCache>
                <c:formatCode>0.0000</c:formatCode>
                <c:ptCount val="8"/>
                <c:pt idx="0">
                  <c:v>3.3734999999999999</c:v>
                </c:pt>
                <c:pt idx="1">
                  <c:v>3.1452</c:v>
                </c:pt>
                <c:pt idx="2">
                  <c:v>2.9445999999999999</c:v>
                </c:pt>
                <c:pt idx="3">
                  <c:v>2.8441000000000001</c:v>
                </c:pt>
                <c:pt idx="4">
                  <c:v>2.6246999999999998</c:v>
                </c:pt>
                <c:pt idx="5">
                  <c:v>2.3016000000000001</c:v>
                </c:pt>
                <c:pt idx="6">
                  <c:v>1.9905999999999999</c:v>
                </c:pt>
                <c:pt idx="7">
                  <c:v>1.7725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C6-4C0E-A7C9-A72AA72B5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99624576"/>
        <c:axId val="-299627056"/>
      </c:scatterChart>
      <c:valAx>
        <c:axId val="-29962457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99627056"/>
        <c:crosses val="autoZero"/>
        <c:crossBetween val="midCat"/>
      </c:valAx>
      <c:valAx>
        <c:axId val="-299627056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9962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393700</xdr:colOff>
      <xdr:row>5</xdr:row>
      <xdr:rowOff>25400</xdr:rowOff>
    </xdr:from>
    <xdr:to>
      <xdr:col>17</xdr:col>
      <xdr:colOff>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P74"/>
  <sheetViews>
    <sheetView tabSelected="1" topLeftCell="A53" workbookViewId="0">
      <selection activeCell="G62" sqref="G62"/>
    </sheetView>
  </sheetViews>
  <sheetFormatPr defaultColWidth="9.1796875" defaultRowHeight="15" customHeight="1" x14ac:dyDescent="0.25"/>
  <cols>
    <col min="1" max="1" width="5" style="9" customWidth="1"/>
    <col min="2" max="3" width="12.453125" style="9" customWidth="1"/>
    <col min="4" max="4" width="12.1796875" style="9" customWidth="1"/>
    <col min="5" max="5" width="12.453125" style="9" customWidth="1"/>
    <col min="6" max="6" width="12.36328125" style="9" customWidth="1"/>
    <col min="7" max="7" width="12" style="9" customWidth="1"/>
    <col min="8" max="8" width="12.1796875" style="9" customWidth="1"/>
    <col min="9" max="9" width="12.36328125" style="9" customWidth="1"/>
    <col min="10" max="12" width="12.453125" style="9" bestFit="1" customWidth="1"/>
    <col min="13" max="13" width="8.81640625" style="9" customWidth="1"/>
    <col min="14" max="16384" width="9.1796875" style="9"/>
  </cols>
  <sheetData>
    <row r="1" spans="1:13" ht="15" customHeight="1" x14ac:dyDescent="0.25">
      <c r="A1" s="9" t="s">
        <v>0</v>
      </c>
    </row>
    <row r="2" spans="1:13" ht="15" customHeight="1" x14ac:dyDescent="0.25">
      <c r="A2" s="9" t="s">
        <v>1</v>
      </c>
    </row>
    <row r="3" spans="1:13" ht="15" customHeight="1" x14ac:dyDescent="0.25">
      <c r="A3" s="9" t="s">
        <v>2</v>
      </c>
    </row>
    <row r="4" spans="1:13" ht="15" customHeight="1" x14ac:dyDescent="0.25">
      <c r="A4" s="9" t="s">
        <v>3</v>
      </c>
    </row>
    <row r="5" spans="1:13" ht="15" customHeight="1" x14ac:dyDescent="0.25">
      <c r="A5" s="9" t="s">
        <v>4</v>
      </c>
    </row>
    <row r="6" spans="1:13" ht="15" customHeight="1" x14ac:dyDescent="0.25">
      <c r="A6" s="9" t="s">
        <v>5</v>
      </c>
    </row>
    <row r="7" spans="1:13" ht="15" customHeight="1" x14ac:dyDescent="0.25">
      <c r="A7" s="9" t="s">
        <v>3</v>
      </c>
    </row>
    <row r="8" spans="1:13" ht="15" customHeight="1" x14ac:dyDescent="0.25">
      <c r="A8" s="9" t="s">
        <v>6</v>
      </c>
    </row>
    <row r="9" spans="1:13" ht="15" customHeight="1" x14ac:dyDescent="0.25">
      <c r="A9" s="9" t="s">
        <v>3</v>
      </c>
    </row>
    <row r="10" spans="1:13" ht="15" customHeight="1" x14ac:dyDescent="0.25">
      <c r="A10" s="9" t="s">
        <v>7</v>
      </c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</row>
    <row r="11" spans="1:13" ht="15" customHeight="1" x14ac:dyDescent="0.25">
      <c r="A11" s="9" t="s">
        <v>8</v>
      </c>
      <c r="B11" s="12">
        <v>3.4392999999999998</v>
      </c>
      <c r="C11" s="12">
        <v>3.2402000000000002</v>
      </c>
      <c r="D11" s="12">
        <v>3.1758000000000002</v>
      </c>
      <c r="E11" s="12">
        <v>3.2782</v>
      </c>
      <c r="F11" s="12">
        <v>3.0255999999999998</v>
      </c>
      <c r="G11" s="12">
        <v>3.1734</v>
      </c>
      <c r="H11" s="12">
        <v>3.1678999999999999</v>
      </c>
      <c r="I11" s="12">
        <v>3.2837999999999998</v>
      </c>
      <c r="J11" s="12">
        <v>3.3283</v>
      </c>
      <c r="K11" s="12">
        <v>3.2248000000000001</v>
      </c>
      <c r="L11" s="12">
        <v>0.1615</v>
      </c>
      <c r="M11" s="12">
        <v>3.3734999999999999</v>
      </c>
    </row>
    <row r="12" spans="1:13" ht="15" customHeight="1" x14ac:dyDescent="0.25">
      <c r="A12" s="9" t="s">
        <v>9</v>
      </c>
      <c r="B12" s="12">
        <v>2.4691999999999998</v>
      </c>
      <c r="C12" s="12">
        <v>2.2656000000000001</v>
      </c>
      <c r="D12" s="12">
        <v>2.423</v>
      </c>
      <c r="E12" s="12">
        <v>2.4344999999999999</v>
      </c>
      <c r="F12" s="12">
        <v>2.5552999999999999</v>
      </c>
      <c r="G12" s="12">
        <v>2.5022000000000002</v>
      </c>
      <c r="H12" s="12">
        <v>2.4116</v>
      </c>
      <c r="I12" s="12">
        <v>2.2982999999999998</v>
      </c>
      <c r="J12" s="12">
        <v>2.3313000000000001</v>
      </c>
      <c r="K12" s="12">
        <v>2.1789000000000001</v>
      </c>
      <c r="L12" s="12">
        <v>0.1046</v>
      </c>
      <c r="M12" s="12">
        <v>3.1452</v>
      </c>
    </row>
    <row r="13" spans="1:13" ht="15" customHeight="1" x14ac:dyDescent="0.25">
      <c r="A13" s="9" t="s">
        <v>10</v>
      </c>
      <c r="B13" s="12">
        <v>1.3138000000000001</v>
      </c>
      <c r="C13" s="12">
        <v>1.2101999999999999</v>
      </c>
      <c r="D13" s="12">
        <v>1.3134999999999999</v>
      </c>
      <c r="E13" s="12">
        <v>1.3274999999999999</v>
      </c>
      <c r="F13" s="12">
        <v>1.4303999999999999</v>
      </c>
      <c r="G13" s="12">
        <v>1.4151</v>
      </c>
      <c r="H13" s="12">
        <v>1.2010000000000001</v>
      </c>
      <c r="I13" s="12">
        <v>1.1402000000000001</v>
      </c>
      <c r="J13" s="12">
        <v>1.1380999999999999</v>
      </c>
      <c r="K13" s="12">
        <v>1.0822000000000001</v>
      </c>
      <c r="L13" s="12">
        <v>4.4400000000000002E-2</v>
      </c>
      <c r="M13" s="12">
        <v>2.9445999999999999</v>
      </c>
    </row>
    <row r="14" spans="1:13" ht="15" customHeight="1" x14ac:dyDescent="0.25">
      <c r="A14" s="9" t="s">
        <v>11</v>
      </c>
      <c r="B14" s="12">
        <v>0.5071</v>
      </c>
      <c r="C14" s="12">
        <v>0.45619999999999999</v>
      </c>
      <c r="D14" s="12">
        <v>0.47170000000000001</v>
      </c>
      <c r="E14" s="12">
        <v>0.48459999999999998</v>
      </c>
      <c r="F14" s="12">
        <v>0.56340000000000001</v>
      </c>
      <c r="G14" s="12">
        <v>0.53820000000000001</v>
      </c>
      <c r="H14" s="12">
        <v>0.44500000000000001</v>
      </c>
      <c r="I14" s="12">
        <v>0.41539999999999999</v>
      </c>
      <c r="J14" s="12">
        <v>0.4073</v>
      </c>
      <c r="K14" s="12">
        <v>0.37069999999999997</v>
      </c>
      <c r="L14" s="12">
        <v>5.96E-2</v>
      </c>
      <c r="M14" s="12">
        <v>2.8441000000000001</v>
      </c>
    </row>
    <row r="15" spans="1:13" ht="15" customHeight="1" x14ac:dyDescent="0.25">
      <c r="A15" s="9" t="s">
        <v>12</v>
      </c>
      <c r="B15" s="12">
        <v>3.0428999999999999</v>
      </c>
      <c r="C15" s="12">
        <v>2.9779</v>
      </c>
      <c r="D15" s="12">
        <v>0.1812</v>
      </c>
      <c r="E15" s="12">
        <v>0.16120000000000001</v>
      </c>
      <c r="F15" s="12">
        <v>2.7806999999999999</v>
      </c>
      <c r="G15" s="12">
        <v>2.8603999999999998</v>
      </c>
      <c r="H15" s="12">
        <v>2.8281000000000001</v>
      </c>
      <c r="I15" s="12">
        <v>2.7334000000000001</v>
      </c>
      <c r="J15" s="12">
        <v>2.7067999999999999</v>
      </c>
      <c r="K15" s="12">
        <v>2.6753</v>
      </c>
      <c r="L15" s="12">
        <v>0.1971</v>
      </c>
      <c r="M15" s="12">
        <v>2.6246999999999998</v>
      </c>
    </row>
    <row r="16" spans="1:13" ht="15" customHeight="1" x14ac:dyDescent="0.25">
      <c r="A16" s="9" t="s">
        <v>13</v>
      </c>
      <c r="B16" s="12">
        <v>2.1242999999999999</v>
      </c>
      <c r="C16" s="12">
        <v>2.0790000000000002</v>
      </c>
      <c r="D16" s="12">
        <v>7.9600000000000004E-2</v>
      </c>
      <c r="E16" s="12">
        <v>8.2600000000000007E-2</v>
      </c>
      <c r="F16" s="12">
        <v>2.0169999999999999</v>
      </c>
      <c r="G16" s="12">
        <v>2.1648999999999998</v>
      </c>
      <c r="H16" s="12">
        <v>2.1644000000000001</v>
      </c>
      <c r="I16" s="12">
        <v>1.9831000000000001</v>
      </c>
      <c r="J16" s="12">
        <v>2.5421</v>
      </c>
      <c r="K16" s="12">
        <v>2.5415000000000001</v>
      </c>
      <c r="L16" s="12">
        <v>6.6299999999999998E-2</v>
      </c>
      <c r="M16" s="12">
        <v>2.3016000000000001</v>
      </c>
    </row>
    <row r="17" spans="1:16" ht="15" customHeight="1" x14ac:dyDescent="0.25">
      <c r="A17" s="9" t="s">
        <v>14</v>
      </c>
      <c r="B17" s="12">
        <v>1.0391999999999999</v>
      </c>
      <c r="C17" s="12">
        <v>0.96840000000000004</v>
      </c>
      <c r="D17" s="12">
        <v>6.3500000000000001E-2</v>
      </c>
      <c r="E17" s="12">
        <v>6.5600000000000006E-2</v>
      </c>
      <c r="F17" s="12">
        <v>0.89729999999999999</v>
      </c>
      <c r="G17" s="12">
        <v>1.1425000000000001</v>
      </c>
      <c r="H17" s="12">
        <v>0.9304</v>
      </c>
      <c r="I17" s="12">
        <v>0.86809999999999998</v>
      </c>
      <c r="J17" s="12">
        <v>1.4806999999999999</v>
      </c>
      <c r="K17" s="12">
        <v>1.4356</v>
      </c>
      <c r="L17" s="12">
        <v>4.2500000000000003E-2</v>
      </c>
      <c r="M17" s="12">
        <v>1.9905999999999999</v>
      </c>
    </row>
    <row r="18" spans="1:16" ht="15" customHeight="1" x14ac:dyDescent="0.25">
      <c r="A18" s="9" t="s">
        <v>15</v>
      </c>
      <c r="B18" s="12">
        <v>0.34179999999999999</v>
      </c>
      <c r="C18" s="12">
        <v>0.29959999999999998</v>
      </c>
      <c r="D18" s="12">
        <v>6.2199999999999998E-2</v>
      </c>
      <c r="E18" s="12">
        <v>4.6100000000000002E-2</v>
      </c>
      <c r="F18" s="12">
        <v>0.25929999999999997</v>
      </c>
      <c r="G18" s="12">
        <v>0.36330000000000001</v>
      </c>
      <c r="H18" s="12">
        <v>0.28839999999999999</v>
      </c>
      <c r="I18" s="12">
        <v>0.25469999999999998</v>
      </c>
      <c r="J18" s="12">
        <v>0.54449999999999998</v>
      </c>
      <c r="K18" s="12">
        <v>0.50819999999999999</v>
      </c>
      <c r="L18" s="12">
        <v>3.9E-2</v>
      </c>
      <c r="M18" s="12">
        <v>1.7725</v>
      </c>
    </row>
    <row r="20" spans="1:16" ht="15" customHeight="1" x14ac:dyDescent="0.25">
      <c r="A20" s="9" t="s">
        <v>16</v>
      </c>
      <c r="B20" s="9">
        <v>1</v>
      </c>
      <c r="C20" s="9">
        <v>2</v>
      </c>
      <c r="D20" s="9">
        <v>3</v>
      </c>
      <c r="E20" s="9">
        <v>4</v>
      </c>
      <c r="F20" s="9">
        <v>5</v>
      </c>
      <c r="G20" s="9">
        <v>6</v>
      </c>
      <c r="H20" s="9">
        <v>7</v>
      </c>
      <c r="I20" s="9">
        <v>8</v>
      </c>
      <c r="J20" s="9">
        <v>9</v>
      </c>
      <c r="K20" s="9">
        <v>10</v>
      </c>
      <c r="L20" s="9">
        <v>11</v>
      </c>
      <c r="M20" s="9" t="s">
        <v>281</v>
      </c>
      <c r="O20" s="9" t="s">
        <v>327</v>
      </c>
      <c r="P20" s="9" t="s">
        <v>328</v>
      </c>
    </row>
    <row r="21" spans="1:16" ht="15" customHeight="1" x14ac:dyDescent="0.25">
      <c r="A21" s="9" t="s">
        <v>8</v>
      </c>
      <c r="B21" s="9" t="s">
        <v>283</v>
      </c>
      <c r="C21" s="9" t="s">
        <v>283</v>
      </c>
      <c r="D21" s="9" t="s">
        <v>287</v>
      </c>
      <c r="E21" s="9" t="s">
        <v>287</v>
      </c>
      <c r="F21" s="9" t="s">
        <v>291</v>
      </c>
      <c r="G21" s="9" t="s">
        <v>291</v>
      </c>
      <c r="H21" s="9" t="s">
        <v>295</v>
      </c>
      <c r="I21" s="9" t="s">
        <v>295</v>
      </c>
      <c r="J21" s="9" t="s">
        <v>315</v>
      </c>
      <c r="K21" s="9" t="s">
        <v>315</v>
      </c>
      <c r="L21" s="9" t="s">
        <v>323</v>
      </c>
      <c r="M21" s="9">
        <v>10</v>
      </c>
      <c r="N21" s="9" t="s">
        <v>282</v>
      </c>
      <c r="O21" s="9">
        <f>LOG10(M21)</f>
        <v>1</v>
      </c>
      <c r="P21" s="12">
        <v>3.3734999999999999</v>
      </c>
    </row>
    <row r="22" spans="1:16" ht="15" customHeight="1" x14ac:dyDescent="0.25">
      <c r="A22" s="9" t="s">
        <v>9</v>
      </c>
      <c r="B22" s="9" t="s">
        <v>284</v>
      </c>
      <c r="C22" s="9" t="s">
        <v>284</v>
      </c>
      <c r="D22" s="9" t="s">
        <v>288</v>
      </c>
      <c r="E22" s="9" t="s">
        <v>288</v>
      </c>
      <c r="F22" s="9" t="s">
        <v>292</v>
      </c>
      <c r="G22" s="9" t="s">
        <v>292</v>
      </c>
      <c r="H22" s="9" t="s">
        <v>296</v>
      </c>
      <c r="I22" s="9" t="s">
        <v>296</v>
      </c>
      <c r="J22" s="9" t="s">
        <v>316</v>
      </c>
      <c r="K22" s="9" t="s">
        <v>316</v>
      </c>
      <c r="L22" s="9" t="s">
        <v>324</v>
      </c>
      <c r="M22" s="9">
        <f>M21/2</f>
        <v>5</v>
      </c>
      <c r="O22" s="9">
        <f t="shared" ref="O22:O28" si="0">LOG10(M22)</f>
        <v>0.69897000433601886</v>
      </c>
      <c r="P22" s="12">
        <v>3.1452</v>
      </c>
    </row>
    <row r="23" spans="1:16" ht="15" customHeight="1" x14ac:dyDescent="0.25">
      <c r="A23" s="9" t="s">
        <v>10</v>
      </c>
      <c r="B23" s="9" t="s">
        <v>285</v>
      </c>
      <c r="C23" s="9" t="s">
        <v>285</v>
      </c>
      <c r="D23" s="9" t="s">
        <v>289</v>
      </c>
      <c r="E23" s="9" t="s">
        <v>289</v>
      </c>
      <c r="F23" s="9" t="s">
        <v>293</v>
      </c>
      <c r="G23" s="9" t="s">
        <v>293</v>
      </c>
      <c r="H23" s="9" t="s">
        <v>297</v>
      </c>
      <c r="I23" s="9" t="s">
        <v>297</v>
      </c>
      <c r="J23" s="9" t="s">
        <v>317</v>
      </c>
      <c r="K23" s="9" t="s">
        <v>317</v>
      </c>
      <c r="L23" s="9" t="s">
        <v>325</v>
      </c>
      <c r="M23" s="9">
        <f t="shared" ref="M23:M28" si="1">M22/2</f>
        <v>2.5</v>
      </c>
      <c r="O23" s="9">
        <f t="shared" si="0"/>
        <v>0.3979400086720376</v>
      </c>
      <c r="P23" s="12">
        <v>2.9445999999999999</v>
      </c>
    </row>
    <row r="24" spans="1:16" ht="15" customHeight="1" x14ac:dyDescent="0.25">
      <c r="A24" s="9" t="s">
        <v>11</v>
      </c>
      <c r="B24" s="9" t="s">
        <v>286</v>
      </c>
      <c r="C24" s="9" t="s">
        <v>286</v>
      </c>
      <c r="D24" s="9" t="s">
        <v>290</v>
      </c>
      <c r="E24" s="9" t="s">
        <v>290</v>
      </c>
      <c r="F24" s="9" t="s">
        <v>294</v>
      </c>
      <c r="G24" s="9" t="s">
        <v>294</v>
      </c>
      <c r="H24" s="9" t="s">
        <v>298</v>
      </c>
      <c r="I24" s="9" t="s">
        <v>298</v>
      </c>
      <c r="J24" s="9" t="s">
        <v>318</v>
      </c>
      <c r="K24" s="9" t="s">
        <v>318</v>
      </c>
      <c r="L24" s="9" t="s">
        <v>326</v>
      </c>
      <c r="M24" s="9">
        <f t="shared" si="1"/>
        <v>1.25</v>
      </c>
      <c r="O24" s="9">
        <f t="shared" si="0"/>
        <v>9.691001300805642E-2</v>
      </c>
      <c r="P24" s="12">
        <v>2.8441000000000001</v>
      </c>
    </row>
    <row r="25" spans="1:16" ht="15" customHeight="1" x14ac:dyDescent="0.25">
      <c r="A25" s="9" t="s">
        <v>12</v>
      </c>
      <c r="B25" s="9" t="s">
        <v>299</v>
      </c>
      <c r="C25" s="9" t="s">
        <v>299</v>
      </c>
      <c r="D25" s="9" t="s">
        <v>303</v>
      </c>
      <c r="E25" s="9" t="s">
        <v>303</v>
      </c>
      <c r="F25" s="9" t="s">
        <v>307</v>
      </c>
      <c r="G25" s="9" t="s">
        <v>307</v>
      </c>
      <c r="H25" s="9" t="s">
        <v>311</v>
      </c>
      <c r="I25" s="9" t="s">
        <v>311</v>
      </c>
      <c r="J25" s="9" t="s">
        <v>319</v>
      </c>
      <c r="K25" s="9" t="s">
        <v>319</v>
      </c>
      <c r="L25" s="9" t="s">
        <v>323</v>
      </c>
      <c r="M25" s="9">
        <f t="shared" si="1"/>
        <v>0.625</v>
      </c>
      <c r="O25" s="9">
        <f t="shared" si="0"/>
        <v>-0.20411998265592479</v>
      </c>
      <c r="P25" s="12">
        <v>2.6246999999999998</v>
      </c>
    </row>
    <row r="26" spans="1:16" ht="15" customHeight="1" x14ac:dyDescent="0.25">
      <c r="A26" s="9" t="s">
        <v>13</v>
      </c>
      <c r="B26" s="9" t="s">
        <v>300</v>
      </c>
      <c r="C26" s="9" t="s">
        <v>300</v>
      </c>
      <c r="D26" s="9" t="s">
        <v>304</v>
      </c>
      <c r="E26" s="9" t="s">
        <v>304</v>
      </c>
      <c r="F26" s="9" t="s">
        <v>308</v>
      </c>
      <c r="G26" s="9" t="s">
        <v>308</v>
      </c>
      <c r="H26" s="9" t="s">
        <v>312</v>
      </c>
      <c r="I26" s="9" t="s">
        <v>312</v>
      </c>
      <c r="J26" s="9" t="s">
        <v>320</v>
      </c>
      <c r="K26" s="9" t="s">
        <v>320</v>
      </c>
      <c r="L26" s="9" t="s">
        <v>324</v>
      </c>
      <c r="M26" s="9">
        <f t="shared" si="1"/>
        <v>0.3125</v>
      </c>
      <c r="O26" s="9">
        <f t="shared" si="0"/>
        <v>-0.50514997831990593</v>
      </c>
      <c r="P26" s="12">
        <v>2.3016000000000001</v>
      </c>
    </row>
    <row r="27" spans="1:16" ht="15" customHeight="1" x14ac:dyDescent="0.25">
      <c r="A27" s="9" t="s">
        <v>14</v>
      </c>
      <c r="B27" s="9" t="s">
        <v>301</v>
      </c>
      <c r="C27" s="9" t="s">
        <v>301</v>
      </c>
      <c r="D27" s="9" t="s">
        <v>305</v>
      </c>
      <c r="E27" s="9" t="s">
        <v>305</v>
      </c>
      <c r="F27" s="9" t="s">
        <v>309</v>
      </c>
      <c r="G27" s="9" t="s">
        <v>309</v>
      </c>
      <c r="H27" s="9" t="s">
        <v>313</v>
      </c>
      <c r="I27" s="9" t="s">
        <v>313</v>
      </c>
      <c r="J27" s="9" t="s">
        <v>321</v>
      </c>
      <c r="K27" s="9" t="s">
        <v>321</v>
      </c>
      <c r="L27" s="9" t="s">
        <v>325</v>
      </c>
      <c r="M27" s="9">
        <f t="shared" si="1"/>
        <v>0.15625</v>
      </c>
      <c r="O27" s="9">
        <f t="shared" si="0"/>
        <v>-0.80617997398388719</v>
      </c>
      <c r="P27" s="12">
        <v>1.9905999999999999</v>
      </c>
    </row>
    <row r="28" spans="1:16" ht="15" customHeight="1" x14ac:dyDescent="0.25">
      <c r="A28" s="9" t="s">
        <v>15</v>
      </c>
      <c r="B28" s="9" t="s">
        <v>302</v>
      </c>
      <c r="C28" s="9" t="s">
        <v>302</v>
      </c>
      <c r="D28" s="9" t="s">
        <v>306</v>
      </c>
      <c r="E28" s="9" t="s">
        <v>306</v>
      </c>
      <c r="F28" s="9" t="s">
        <v>310</v>
      </c>
      <c r="G28" s="9" t="s">
        <v>310</v>
      </c>
      <c r="H28" s="9" t="s">
        <v>314</v>
      </c>
      <c r="I28" s="9" t="s">
        <v>314</v>
      </c>
      <c r="J28" s="9" t="s">
        <v>322</v>
      </c>
      <c r="K28" s="9" t="s">
        <v>322</v>
      </c>
      <c r="L28" s="9" t="s">
        <v>326</v>
      </c>
      <c r="M28" s="9">
        <f t="shared" si="1"/>
        <v>7.8125E-2</v>
      </c>
      <c r="O28" s="9">
        <f t="shared" si="0"/>
        <v>-1.1072099696478683</v>
      </c>
      <c r="P28" s="12">
        <v>1.7725</v>
      </c>
    </row>
    <row r="30" spans="1:16" ht="15" customHeight="1" x14ac:dyDescent="0.25">
      <c r="A30" s="9" t="s">
        <v>113</v>
      </c>
    </row>
    <row r="31" spans="1:16" ht="15" customHeight="1" x14ac:dyDescent="0.25">
      <c r="B31" s="9">
        <f>(B11-2.6652)/0.7565</f>
        <v>1.0232650363516191</v>
      </c>
      <c r="C31" s="9">
        <f t="shared" ref="C31:M31" si="2">(C11-2.6652)/0.7565</f>
        <v>0.76007931262392625</v>
      </c>
      <c r="D31" s="9">
        <f t="shared" si="2"/>
        <v>0.67495042961004648</v>
      </c>
      <c r="E31" s="9">
        <f t="shared" si="2"/>
        <v>0.81031064111037676</v>
      </c>
      <c r="F31" s="9">
        <f t="shared" si="2"/>
        <v>0.47640449438202226</v>
      </c>
      <c r="G31" s="9">
        <f t="shared" si="2"/>
        <v>0.67177792465300734</v>
      </c>
      <c r="H31" s="9">
        <f t="shared" si="2"/>
        <v>0.66450760079312621</v>
      </c>
      <c r="I31" s="9">
        <f t="shared" si="2"/>
        <v>0.81771315267680089</v>
      </c>
      <c r="J31" s="9">
        <f t="shared" si="2"/>
        <v>0.87653668208856583</v>
      </c>
      <c r="K31" s="9">
        <f t="shared" si="2"/>
        <v>0.73972240581625925</v>
      </c>
      <c r="L31" s="9">
        <f t="shared" si="2"/>
        <v>-3.3095836087243886</v>
      </c>
      <c r="M31" s="9">
        <f t="shared" si="2"/>
        <v>0.93628552544613353</v>
      </c>
    </row>
    <row r="32" spans="1:16" ht="15" customHeight="1" x14ac:dyDescent="0.25">
      <c r="B32" s="9">
        <f t="shared" ref="B32:M32" si="3">(B12-2.6652)/0.7565</f>
        <v>-0.25908790482485156</v>
      </c>
      <c r="C32" s="9">
        <f t="shared" si="3"/>
        <v>-0.52822207534699273</v>
      </c>
      <c r="D32" s="9">
        <f t="shared" si="3"/>
        <v>-0.32015862524785194</v>
      </c>
      <c r="E32" s="9">
        <f t="shared" si="3"/>
        <v>-0.30495703899537363</v>
      </c>
      <c r="F32" s="9">
        <f t="shared" si="3"/>
        <v>-0.14527428949107749</v>
      </c>
      <c r="G32" s="9">
        <f t="shared" si="3"/>
        <v>-0.21546596166556486</v>
      </c>
      <c r="H32" s="9">
        <f t="shared" si="3"/>
        <v>-0.33522802379378724</v>
      </c>
      <c r="I32" s="9">
        <f t="shared" si="3"/>
        <v>-0.48499669530733674</v>
      </c>
      <c r="J32" s="9">
        <f t="shared" si="3"/>
        <v>-0.44137475214805005</v>
      </c>
      <c r="K32" s="9">
        <f t="shared" si="3"/>
        <v>-0.64282881692002647</v>
      </c>
      <c r="L32" s="9">
        <f t="shared" si="3"/>
        <v>-3.3847984137475216</v>
      </c>
      <c r="M32" s="9">
        <f t="shared" si="3"/>
        <v>0.63450099140779914</v>
      </c>
    </row>
    <row r="33" spans="2:13" ht="15" customHeight="1" x14ac:dyDescent="0.25">
      <c r="B33" s="9">
        <f t="shared" ref="B33:M33" si="4">(B13-2.6652)/0.7565</f>
        <v>-1.786384666226041</v>
      </c>
      <c r="C33" s="9">
        <f t="shared" si="4"/>
        <v>-1.9233311302048912</v>
      </c>
      <c r="D33" s="9">
        <f t="shared" si="4"/>
        <v>-1.7867812293456711</v>
      </c>
      <c r="E33" s="9">
        <f t="shared" si="4"/>
        <v>-1.7682749504296102</v>
      </c>
      <c r="F33" s="9">
        <f t="shared" si="4"/>
        <v>-1.6322538003965634</v>
      </c>
      <c r="G33" s="9">
        <f t="shared" si="4"/>
        <v>-1.6524785194976868</v>
      </c>
      <c r="H33" s="9">
        <f t="shared" si="4"/>
        <v>-1.9354923992068738</v>
      </c>
      <c r="I33" s="9">
        <f t="shared" si="4"/>
        <v>-2.0158625247851951</v>
      </c>
      <c r="J33" s="9">
        <f t="shared" si="4"/>
        <v>-2.0186384666226043</v>
      </c>
      <c r="K33" s="9">
        <f t="shared" si="4"/>
        <v>-2.0925313945803041</v>
      </c>
      <c r="L33" s="9">
        <f t="shared" si="4"/>
        <v>-3.4643754130865831</v>
      </c>
      <c r="M33" s="9">
        <f t="shared" si="4"/>
        <v>0.36933245208195625</v>
      </c>
    </row>
    <row r="34" spans="2:13" ht="15" customHeight="1" x14ac:dyDescent="0.25">
      <c r="B34" s="9">
        <f t="shared" ref="B34:M34" si="5">(B14-2.6652)/0.7565</f>
        <v>-2.8527428949107736</v>
      </c>
      <c r="C34" s="9">
        <f t="shared" si="5"/>
        <v>-2.920026437541309</v>
      </c>
      <c r="D34" s="9">
        <f t="shared" si="5"/>
        <v>-2.8995373430270988</v>
      </c>
      <c r="E34" s="9">
        <f t="shared" si="5"/>
        <v>-2.882485128883014</v>
      </c>
      <c r="F34" s="9">
        <f t="shared" si="5"/>
        <v>-2.7783212161269004</v>
      </c>
      <c r="G34" s="9">
        <f t="shared" si="5"/>
        <v>-2.8116325181758097</v>
      </c>
      <c r="H34" s="9">
        <f t="shared" si="5"/>
        <v>-2.9348314606741579</v>
      </c>
      <c r="I34" s="9">
        <f t="shared" si="5"/>
        <v>-2.9739590218109719</v>
      </c>
      <c r="J34" s="9">
        <f t="shared" si="5"/>
        <v>-2.9846662260409786</v>
      </c>
      <c r="K34" s="9">
        <f t="shared" si="5"/>
        <v>-3.0330469266358233</v>
      </c>
      <c r="L34" s="9">
        <f t="shared" si="5"/>
        <v>-3.4442828816920028</v>
      </c>
      <c r="M34" s="9">
        <f t="shared" si="5"/>
        <v>0.23648380700594854</v>
      </c>
    </row>
    <row r="35" spans="2:13" ht="15" customHeight="1" x14ac:dyDescent="0.25">
      <c r="B35" s="9">
        <f t="shared" ref="B35:M35" si="6">(B15-2.6652)/0.7565</f>
        <v>0.49927296761401185</v>
      </c>
      <c r="C35" s="9">
        <f t="shared" si="6"/>
        <v>0.41335095836087243</v>
      </c>
      <c r="D35" s="9">
        <f t="shared" si="6"/>
        <v>-3.2835426305353606</v>
      </c>
      <c r="E35" s="9">
        <f t="shared" si="6"/>
        <v>-3.3099801718440189</v>
      </c>
      <c r="F35" s="9">
        <f t="shared" si="6"/>
        <v>0.15267680105750159</v>
      </c>
      <c r="G35" s="9">
        <f t="shared" si="6"/>
        <v>0.25803040317250475</v>
      </c>
      <c r="H35" s="9">
        <f t="shared" si="6"/>
        <v>0.2153337739590219</v>
      </c>
      <c r="I35" s="9">
        <f t="shared" si="6"/>
        <v>9.0152015862524845E-2</v>
      </c>
      <c r="J35" s="9">
        <f t="shared" si="6"/>
        <v>5.4990085922009067E-2</v>
      </c>
      <c r="K35" s="9">
        <f t="shared" si="6"/>
        <v>1.3350958360872437E-2</v>
      </c>
      <c r="L35" s="9">
        <f t="shared" si="6"/>
        <v>-3.2625247851949775</v>
      </c>
      <c r="M35" s="9">
        <f t="shared" si="6"/>
        <v>-5.3536021150033315E-2</v>
      </c>
    </row>
    <row r="36" spans="2:13" ht="15" customHeight="1" x14ac:dyDescent="0.25">
      <c r="B36" s="9">
        <f>(B16-2.6652)/0.7565</f>
        <v>-0.71500330469266382</v>
      </c>
      <c r="C36" s="9">
        <f t="shared" ref="C36:M36" si="7">(C16-2.6652)/0.7565</f>
        <v>-0.7748843357567744</v>
      </c>
      <c r="D36" s="9">
        <f t="shared" si="7"/>
        <v>-3.4178453403833444</v>
      </c>
      <c r="E36" s="9">
        <f t="shared" si="7"/>
        <v>-3.4138797091870461</v>
      </c>
      <c r="F36" s="9">
        <f t="shared" si="7"/>
        <v>-0.85684071381361548</v>
      </c>
      <c r="G36" s="9">
        <f t="shared" si="7"/>
        <v>-0.66133509583608752</v>
      </c>
      <c r="H36" s="9">
        <f t="shared" si="7"/>
        <v>-0.66199603436880361</v>
      </c>
      <c r="I36" s="9">
        <f t="shared" si="7"/>
        <v>-0.90165234633179114</v>
      </c>
      <c r="J36" s="9">
        <f t="shared" si="7"/>
        <v>-0.16272306675479181</v>
      </c>
      <c r="K36" s="9">
        <f t="shared" si="7"/>
        <v>-0.16351619299405146</v>
      </c>
      <c r="L36" s="9">
        <f t="shared" si="7"/>
        <v>-3.4354263053536025</v>
      </c>
      <c r="M36" s="9">
        <f t="shared" si="7"/>
        <v>-0.48063450099140775</v>
      </c>
    </row>
    <row r="37" spans="2:13" ht="15" customHeight="1" x14ac:dyDescent="0.25">
      <c r="B37" s="9">
        <f t="shared" ref="B37:M37" si="8">(B17-2.6652)/0.7565</f>
        <v>-2.1493721083939197</v>
      </c>
      <c r="C37" s="9">
        <f t="shared" si="8"/>
        <v>-2.24296100462657</v>
      </c>
      <c r="D37" s="9">
        <f t="shared" si="8"/>
        <v>-3.4391275611368148</v>
      </c>
      <c r="E37" s="9">
        <f t="shared" si="8"/>
        <v>-3.4363516192994057</v>
      </c>
      <c r="F37" s="9">
        <f t="shared" si="8"/>
        <v>-2.3369464639788502</v>
      </c>
      <c r="G37" s="9">
        <f t="shared" si="8"/>
        <v>-2.0128222075346995</v>
      </c>
      <c r="H37" s="9">
        <f t="shared" si="8"/>
        <v>-2.2931923331130206</v>
      </c>
      <c r="I37" s="9">
        <f t="shared" si="8"/>
        <v>-2.3755452742894909</v>
      </c>
      <c r="J37" s="9">
        <f t="shared" si="8"/>
        <v>-1.5657633840052878</v>
      </c>
      <c r="K37" s="9">
        <f t="shared" si="8"/>
        <v>-1.6253800396563121</v>
      </c>
      <c r="L37" s="9">
        <f t="shared" si="8"/>
        <v>-3.4668869795109059</v>
      </c>
      <c r="M37" s="9">
        <f t="shared" si="8"/>
        <v>-0.89173826834104442</v>
      </c>
    </row>
    <row r="38" spans="2:13" ht="15" customHeight="1" x14ac:dyDescent="0.25">
      <c r="B38" s="9">
        <f t="shared" ref="B38:M38" si="9">(B18-2.6652)/0.7565</f>
        <v>-3.0712491738268342</v>
      </c>
      <c r="C38" s="9">
        <f t="shared" si="9"/>
        <v>-3.1270323859881035</v>
      </c>
      <c r="D38" s="9">
        <f t="shared" si="9"/>
        <v>-3.4408460013218773</v>
      </c>
      <c r="E38" s="9">
        <f t="shared" si="9"/>
        <v>-3.4621282220753473</v>
      </c>
      <c r="F38" s="9">
        <f t="shared" si="9"/>
        <v>-3.1803040317250497</v>
      </c>
      <c r="G38" s="9">
        <f t="shared" si="9"/>
        <v>-3.0428288169200264</v>
      </c>
      <c r="H38" s="9">
        <f t="shared" si="9"/>
        <v>-3.1418374091209524</v>
      </c>
      <c r="I38" s="9">
        <f t="shared" si="9"/>
        <v>-3.1863846662260409</v>
      </c>
      <c r="J38" s="9">
        <f t="shared" si="9"/>
        <v>-2.8033046926635827</v>
      </c>
      <c r="K38" s="9">
        <f t="shared" si="9"/>
        <v>-2.8512888301387975</v>
      </c>
      <c r="L38" s="9">
        <f t="shared" si="9"/>
        <v>-3.4715135492399209</v>
      </c>
      <c r="M38" s="9">
        <f t="shared" si="9"/>
        <v>-1.1800396563119631</v>
      </c>
    </row>
    <row r="40" spans="2:13" ht="15" customHeight="1" x14ac:dyDescent="0.25">
      <c r="B40" s="9">
        <f>POWER(10,B31)</f>
        <v>10.550305521485248</v>
      </c>
      <c r="C40" s="9">
        <f t="shared" ref="C40:M40" si="10">POWER(10,C31)</f>
        <v>5.7554503611447787</v>
      </c>
      <c r="D40" s="9">
        <f t="shared" si="10"/>
        <v>4.7309725653937997</v>
      </c>
      <c r="E40" s="9">
        <f t="shared" si="10"/>
        <v>6.4611621624043947</v>
      </c>
      <c r="F40" s="9">
        <f t="shared" si="10"/>
        <v>2.9950528784856276</v>
      </c>
      <c r="G40" s="9">
        <f t="shared" si="10"/>
        <v>4.6965389090483551</v>
      </c>
      <c r="H40" s="9">
        <f t="shared" si="10"/>
        <v>4.6185707500361932</v>
      </c>
      <c r="I40" s="9">
        <f t="shared" si="10"/>
        <v>6.5722360410607914</v>
      </c>
      <c r="J40" s="9">
        <f t="shared" si="10"/>
        <v>7.5255229078774581</v>
      </c>
      <c r="K40" s="9">
        <f t="shared" si="10"/>
        <v>5.4918972823298136</v>
      </c>
      <c r="L40" s="9">
        <f>POWER(10,L31)</f>
        <v>4.9024863290134644E-4</v>
      </c>
      <c r="M40" s="9">
        <f t="shared" si="10"/>
        <v>8.6354609665619719</v>
      </c>
    </row>
    <row r="41" spans="2:13" ht="15" customHeight="1" x14ac:dyDescent="0.25">
      <c r="B41" s="9">
        <f t="shared" ref="B41:M41" si="11">POWER(10,B32)</f>
        <v>0.55069621961659376</v>
      </c>
      <c r="C41" s="9">
        <f t="shared" si="11"/>
        <v>0.29633157183010528</v>
      </c>
      <c r="D41" s="9">
        <f t="shared" si="11"/>
        <v>0.47845530549816417</v>
      </c>
      <c r="E41" s="9">
        <f t="shared" si="11"/>
        <v>0.49549920384003127</v>
      </c>
      <c r="F41" s="9">
        <f t="shared" si="11"/>
        <v>0.71569125481502349</v>
      </c>
      <c r="G41" s="9">
        <f t="shared" si="11"/>
        <v>0.60888326582446606</v>
      </c>
      <c r="H41" s="9">
        <f t="shared" si="11"/>
        <v>0.4621383146525968</v>
      </c>
      <c r="I41" s="9">
        <f t="shared" si="11"/>
        <v>0.32734318573366955</v>
      </c>
      <c r="J41" s="9">
        <f t="shared" si="11"/>
        <v>0.36193055422401116</v>
      </c>
      <c r="K41" s="9">
        <f t="shared" si="11"/>
        <v>0.22759943681426298</v>
      </c>
      <c r="L41" s="9">
        <f t="shared" si="11"/>
        <v>4.122888465974431E-4</v>
      </c>
      <c r="M41" s="9">
        <f t="shared" si="11"/>
        <v>4.3102354194476735</v>
      </c>
    </row>
    <row r="42" spans="2:13" ht="15" customHeight="1" x14ac:dyDescent="0.25">
      <c r="B42" s="9">
        <f>POWER(10,B33)</f>
        <v>1.6353673911639784E-2</v>
      </c>
      <c r="C42" s="9">
        <f t="shared" ref="C42:M43" si="12">POWER(10,C33)</f>
        <v>1.1930780886659324E-2</v>
      </c>
      <c r="D42" s="9">
        <f t="shared" si="12"/>
        <v>1.6338747855238481E-2</v>
      </c>
      <c r="E42" s="9">
        <f t="shared" si="12"/>
        <v>1.7050026156060286E-2</v>
      </c>
      <c r="F42" s="9">
        <f t="shared" si="12"/>
        <v>2.3320947947506235E-2</v>
      </c>
      <c r="G42" s="9">
        <f t="shared" si="12"/>
        <v>2.2259811406209869E-2</v>
      </c>
      <c r="H42" s="9">
        <f t="shared" si="12"/>
        <v>1.1601325199982929E-2</v>
      </c>
      <c r="I42" s="9">
        <f t="shared" si="12"/>
        <v>9.6413417043456767E-3</v>
      </c>
      <c r="J42" s="9">
        <f t="shared" si="12"/>
        <v>9.5799123013433057E-3</v>
      </c>
      <c r="K42" s="9">
        <f t="shared" si="12"/>
        <v>8.0810651003794375E-3</v>
      </c>
      <c r="L42" s="9">
        <f t="shared" si="12"/>
        <v>3.4326109766057074E-4</v>
      </c>
      <c r="M42" s="9">
        <f t="shared" si="12"/>
        <v>2.3406283021546819</v>
      </c>
    </row>
    <row r="43" spans="2:13" ht="15" customHeight="1" x14ac:dyDescent="0.25">
      <c r="B43" s="9">
        <f>POWER(10,B34)</f>
        <v>1.4036444250486505E-3</v>
      </c>
      <c r="C43" s="9">
        <f t="shared" si="12"/>
        <v>1.2021912493720317E-3</v>
      </c>
      <c r="D43" s="9">
        <f t="shared" si="12"/>
        <v>1.2602672685272959E-3</v>
      </c>
      <c r="E43" s="9">
        <f t="shared" si="12"/>
        <v>1.3107349237990239E-3</v>
      </c>
      <c r="F43" s="9">
        <f t="shared" si="12"/>
        <v>1.6660145266413698E-3</v>
      </c>
      <c r="G43" s="9">
        <f t="shared" si="12"/>
        <v>1.5430055274558792E-3</v>
      </c>
      <c r="H43" s="9">
        <f t="shared" si="12"/>
        <v>1.1618994318045486E-3</v>
      </c>
      <c r="I43" s="9">
        <f t="shared" si="12"/>
        <v>1.0617957390238418E-3</v>
      </c>
      <c r="J43" s="9">
        <f t="shared" si="12"/>
        <v>1.0359380236719638E-3</v>
      </c>
      <c r="K43" s="9">
        <f t="shared" si="12"/>
        <v>9.2672968244336348E-4</v>
      </c>
      <c r="L43" s="9">
        <f>POWER(10,L34)</f>
        <v>3.5951508542707105E-4</v>
      </c>
      <c r="M43" s="9">
        <f t="shared" si="12"/>
        <v>1.723787817112781</v>
      </c>
    </row>
    <row r="44" spans="2:13" ht="15" customHeight="1" x14ac:dyDescent="0.25">
      <c r="B44" s="9">
        <f>POWER(10,B35)</f>
        <v>3.1569882654119827</v>
      </c>
      <c r="C44" s="9">
        <f t="shared" ref="C44:K44" si="13">POWER(10,C35)</f>
        <v>2.5903053250847941</v>
      </c>
      <c r="D44" s="9">
        <f t="shared" si="13"/>
        <v>5.2054390947691364E-4</v>
      </c>
      <c r="E44" s="9">
        <f t="shared" si="13"/>
        <v>4.8980118122872029E-4</v>
      </c>
      <c r="F44" s="9">
        <f t="shared" si="13"/>
        <v>1.4212706936620934</v>
      </c>
      <c r="G44" s="9">
        <f t="shared" si="13"/>
        <v>1.8114669015367537</v>
      </c>
      <c r="H44" s="9">
        <f t="shared" si="13"/>
        <v>1.6418511215293188</v>
      </c>
      <c r="I44" s="9">
        <f t="shared" si="13"/>
        <v>1.2306994765000319</v>
      </c>
      <c r="J44" s="9">
        <f t="shared" si="13"/>
        <v>1.1349849059318511</v>
      </c>
      <c r="K44" s="9">
        <f t="shared" si="13"/>
        <v>1.0312191238391644</v>
      </c>
      <c r="L44" s="9">
        <f>POWER(10,L35)</f>
        <v>5.463553684800311E-4</v>
      </c>
      <c r="M44" s="9">
        <f t="shared" ref="M44" si="14">POWER(10,M35)</f>
        <v>0.88402384366344766</v>
      </c>
    </row>
    <row r="45" spans="2:13" ht="15" customHeight="1" x14ac:dyDescent="0.25">
      <c r="B45" s="9">
        <f t="shared" ref="B45:M45" si="15">POWER(10,B36)</f>
        <v>0.1927510246061902</v>
      </c>
      <c r="C45" s="9">
        <f t="shared" si="15"/>
        <v>0.16792511881051717</v>
      </c>
      <c r="D45" s="9">
        <f t="shared" si="15"/>
        <v>3.8208031188218959E-4</v>
      </c>
      <c r="E45" s="9">
        <f t="shared" si="15"/>
        <v>3.8558514218469607E-4</v>
      </c>
      <c r="F45" s="9">
        <f t="shared" si="15"/>
        <v>0.13904625176373303</v>
      </c>
      <c r="G45" s="9">
        <f t="shared" si="15"/>
        <v>0.21810463960964363</v>
      </c>
      <c r="H45" s="9">
        <f t="shared" si="15"/>
        <v>0.21777296575545563</v>
      </c>
      <c r="I45" s="9">
        <f t="shared" si="15"/>
        <v>0.12541447187670579</v>
      </c>
      <c r="J45" s="9">
        <f t="shared" si="15"/>
        <v>0.68750669741393888</v>
      </c>
      <c r="K45" s="9">
        <f t="shared" si="15"/>
        <v>0.68625229050535852</v>
      </c>
      <c r="L45" s="9">
        <f t="shared" si="15"/>
        <v>3.6692195148241985E-4</v>
      </c>
      <c r="M45" s="9">
        <f t="shared" si="15"/>
        <v>0.33064769461704796</v>
      </c>
    </row>
    <row r="46" spans="2:13" ht="15" customHeight="1" x14ac:dyDescent="0.25">
      <c r="B46" s="9">
        <f t="shared" ref="B46:M46" si="16">POWER(10,B37)</f>
        <v>7.0897005414075898E-3</v>
      </c>
      <c r="C46" s="9">
        <f t="shared" si="16"/>
        <v>5.7152995213704252E-3</v>
      </c>
      <c r="D46" s="9">
        <f t="shared" si="16"/>
        <v>3.6380816256363153E-4</v>
      </c>
      <c r="E46" s="9">
        <f t="shared" si="16"/>
        <v>3.661410146326993E-4</v>
      </c>
      <c r="F46" s="9">
        <f t="shared" si="16"/>
        <v>4.6031331347897693E-3</v>
      </c>
      <c r="G46" s="9">
        <f t="shared" si="16"/>
        <v>9.7090735816573372E-3</v>
      </c>
      <c r="H46" s="9">
        <f t="shared" si="16"/>
        <v>5.0910535701647018E-3</v>
      </c>
      <c r="I46" s="9">
        <f t="shared" si="16"/>
        <v>4.2116737864895237E-3</v>
      </c>
      <c r="J46" s="9">
        <f t="shared" si="16"/>
        <v>2.7179196655130529E-2</v>
      </c>
      <c r="K46" s="9">
        <f t="shared" si="16"/>
        <v>2.3692994867032982E-2</v>
      </c>
      <c r="L46" s="9">
        <f t="shared" si="16"/>
        <v>3.4128171497871894E-4</v>
      </c>
      <c r="M46" s="9">
        <f t="shared" si="16"/>
        <v>0.12831036241734148</v>
      </c>
    </row>
    <row r="47" spans="2:13" ht="15" customHeight="1" x14ac:dyDescent="0.25">
      <c r="B47" s="9">
        <f>POWER(10,B38)</f>
        <v>8.4869340262622975E-4</v>
      </c>
      <c r="C47" s="9">
        <f t="shared" ref="C47:K47" si="17">POWER(10,C38)</f>
        <v>7.463930966867976E-4</v>
      </c>
      <c r="D47" s="9">
        <f t="shared" si="17"/>
        <v>3.6237147077115394E-4</v>
      </c>
      <c r="E47" s="9">
        <f t="shared" si="17"/>
        <v>3.4504185336663943E-4</v>
      </c>
      <c r="F47" s="9">
        <f t="shared" si="17"/>
        <v>6.6023108552669396E-4</v>
      </c>
      <c r="G47" s="9">
        <f t="shared" si="17"/>
        <v>9.0608967809695685E-4</v>
      </c>
      <c r="H47" s="9">
        <f t="shared" si="17"/>
        <v>7.2137749746242947E-4</v>
      </c>
      <c r="I47" s="9">
        <f t="shared" si="17"/>
        <v>6.5105148491174578E-4</v>
      </c>
      <c r="J47" s="9">
        <f t="shared" si="17"/>
        <v>1.5728789756112999E-3</v>
      </c>
      <c r="K47" s="9">
        <f t="shared" si="17"/>
        <v>1.4083518540849548E-3</v>
      </c>
      <c r="L47" s="9">
        <f>POWER(10,L38)</f>
        <v>3.3766531390141236E-4</v>
      </c>
      <c r="M47" s="9">
        <f t="shared" ref="M47" si="18">POWER(10,M38)</f>
        <v>6.6063312150013084E-2</v>
      </c>
    </row>
    <row r="49" spans="2:12" ht="15" customHeight="1" x14ac:dyDescent="0.25">
      <c r="B49" s="9">
        <f>B40*20</f>
        <v>211.00611042970496</v>
      </c>
      <c r="C49" s="9">
        <f t="shared" ref="C49:L49" si="19">C40*20</f>
        <v>115.10900722289557</v>
      </c>
      <c r="D49" s="9">
        <f t="shared" si="19"/>
        <v>94.619451307875991</v>
      </c>
      <c r="E49" s="9">
        <f t="shared" si="19"/>
        <v>129.2232432480879</v>
      </c>
      <c r="F49" s="9">
        <f t="shared" si="19"/>
        <v>59.901057569712549</v>
      </c>
      <c r="G49" s="9">
        <f t="shared" si="19"/>
        <v>93.93077818096711</v>
      </c>
      <c r="H49" s="9">
        <f t="shared" si="19"/>
        <v>92.371415000723857</v>
      </c>
      <c r="I49" s="9">
        <f t="shared" si="19"/>
        <v>131.44472082121584</v>
      </c>
      <c r="J49" s="9">
        <f t="shared" si="19"/>
        <v>150.51045815754915</v>
      </c>
      <c r="K49" s="9">
        <f t="shared" si="19"/>
        <v>109.83794564659627</v>
      </c>
      <c r="L49" s="9">
        <f t="shared" si="19"/>
        <v>9.8049726580269284E-3</v>
      </c>
    </row>
    <row r="50" spans="2:12" ht="15" customHeight="1" x14ac:dyDescent="0.25">
      <c r="B50" s="9">
        <f>B41*100</f>
        <v>55.069621961659379</v>
      </c>
      <c r="C50" s="9">
        <f t="shared" ref="C50:L50" si="20">C41*100</f>
        <v>29.633157183010528</v>
      </c>
      <c r="D50" s="9">
        <f t="shared" si="20"/>
        <v>47.845530549816417</v>
      </c>
      <c r="E50" s="9">
        <f t="shared" si="20"/>
        <v>49.54992038400313</v>
      </c>
      <c r="F50" s="9">
        <f t="shared" si="20"/>
        <v>71.569125481502354</v>
      </c>
      <c r="G50" s="9">
        <f t="shared" si="20"/>
        <v>60.888326582446609</v>
      </c>
      <c r="H50" s="9">
        <f t="shared" si="20"/>
        <v>46.21383146525968</v>
      </c>
      <c r="I50" s="9">
        <f t="shared" si="20"/>
        <v>32.734318573366956</v>
      </c>
      <c r="J50" s="9">
        <f t="shared" si="20"/>
        <v>36.193055422401116</v>
      </c>
      <c r="K50" s="9">
        <f t="shared" si="20"/>
        <v>22.759943681426297</v>
      </c>
      <c r="L50" s="9">
        <f t="shared" si="20"/>
        <v>4.1228884659744308E-2</v>
      </c>
    </row>
    <row r="51" spans="2:12" ht="15" customHeight="1" x14ac:dyDescent="0.25">
      <c r="B51" s="9">
        <f>B42*500</f>
        <v>8.1768369558198923</v>
      </c>
      <c r="C51" s="9">
        <f t="shared" ref="C51:L51" si="21">C42*500</f>
        <v>5.9653904433296621</v>
      </c>
      <c r="D51" s="9">
        <f t="shared" si="21"/>
        <v>8.1693739276192403</v>
      </c>
      <c r="E51" s="9">
        <f t="shared" si="21"/>
        <v>8.5250130780301436</v>
      </c>
      <c r="F51" s="9">
        <f t="shared" si="21"/>
        <v>11.660473973753117</v>
      </c>
      <c r="G51" s="9">
        <f t="shared" si="21"/>
        <v>11.129905703104935</v>
      </c>
      <c r="H51" s="9">
        <f t="shared" si="21"/>
        <v>5.8006625999914645</v>
      </c>
      <c r="I51" s="9">
        <f t="shared" si="21"/>
        <v>4.8206708521728387</v>
      </c>
      <c r="J51" s="9">
        <f t="shared" si="21"/>
        <v>4.789956150671653</v>
      </c>
      <c r="K51" s="9">
        <f t="shared" si="21"/>
        <v>4.0405325501897185</v>
      </c>
      <c r="L51" s="9">
        <f t="shared" si="21"/>
        <v>0.17163054883028536</v>
      </c>
    </row>
    <row r="52" spans="2:12" ht="15" customHeight="1" x14ac:dyDescent="0.25">
      <c r="B52" s="9">
        <f>B43*2500</f>
        <v>3.509111062621626</v>
      </c>
      <c r="C52" s="9">
        <f t="shared" ref="C52:L52" si="22">C43*2500</f>
        <v>3.0054781234300791</v>
      </c>
      <c r="D52" s="9">
        <f t="shared" si="22"/>
        <v>3.1506681713182396</v>
      </c>
      <c r="E52" s="9">
        <f t="shared" si="22"/>
        <v>3.2768373094975596</v>
      </c>
      <c r="F52" s="9">
        <f t="shared" si="22"/>
        <v>4.1650363166034241</v>
      </c>
      <c r="G52" s="9">
        <f t="shared" si="22"/>
        <v>3.8575138186396978</v>
      </c>
      <c r="H52" s="9">
        <f t="shared" si="22"/>
        <v>2.9047485795113714</v>
      </c>
      <c r="I52" s="9">
        <f t="shared" si="22"/>
        <v>2.6544893475596045</v>
      </c>
      <c r="J52" s="9">
        <f t="shared" si="22"/>
        <v>2.5898450591799094</v>
      </c>
      <c r="K52" s="9">
        <f t="shared" si="22"/>
        <v>2.3168242061084086</v>
      </c>
      <c r="L52" s="9">
        <f t="shared" si="22"/>
        <v>0.89878771356767762</v>
      </c>
    </row>
    <row r="53" spans="2:12" ht="15" customHeight="1" x14ac:dyDescent="0.25">
      <c r="B53" s="9">
        <f>B44*50</f>
        <v>157.84941327059914</v>
      </c>
      <c r="C53" s="9">
        <f t="shared" ref="C53:L53" si="23">C44*50</f>
        <v>129.51526625423969</v>
      </c>
      <c r="D53" s="9">
        <f t="shared" si="23"/>
        <v>2.6027195473845681E-2</v>
      </c>
      <c r="E53" s="9">
        <f t="shared" si="23"/>
        <v>2.4490059061436014E-2</v>
      </c>
      <c r="F53" s="9">
        <f t="shared" si="23"/>
        <v>71.063534683104663</v>
      </c>
      <c r="G53" s="9">
        <f t="shared" si="23"/>
        <v>90.573345076837683</v>
      </c>
      <c r="H53" s="9">
        <f t="shared" si="23"/>
        <v>82.092556076465939</v>
      </c>
      <c r="I53" s="9">
        <f t="shared" si="23"/>
        <v>61.534973825001593</v>
      </c>
      <c r="J53" s="9">
        <f t="shared" si="23"/>
        <v>56.749245296592555</v>
      </c>
      <c r="K53" s="9">
        <f t="shared" si="23"/>
        <v>51.560956191958219</v>
      </c>
      <c r="L53" s="9">
        <f t="shared" si="23"/>
        <v>2.7317768424001555E-2</v>
      </c>
    </row>
    <row r="54" spans="2:12" ht="15" customHeight="1" x14ac:dyDescent="0.25">
      <c r="B54" s="9">
        <f>B45*250</f>
        <v>48.187756151547553</v>
      </c>
      <c r="C54" s="9">
        <f t="shared" ref="C54:L54" si="24">C45*250</f>
        <v>41.981279702629294</v>
      </c>
      <c r="D54" s="9">
        <f t="shared" si="24"/>
        <v>9.5520077970547401E-2</v>
      </c>
      <c r="E54" s="9">
        <f t="shared" si="24"/>
        <v>9.6396285546174021E-2</v>
      </c>
      <c r="F54" s="9">
        <f t="shared" si="24"/>
        <v>34.76156294093326</v>
      </c>
      <c r="G54" s="9">
        <f t="shared" si="24"/>
        <v>54.52615990241091</v>
      </c>
      <c r="H54" s="9">
        <f t="shared" si="24"/>
        <v>54.443241438863907</v>
      </c>
      <c r="I54" s="9">
        <f t="shared" si="24"/>
        <v>31.353617969176447</v>
      </c>
      <c r="J54" s="9">
        <f>J45*250</f>
        <v>171.87667435348473</v>
      </c>
      <c r="K54" s="9">
        <f t="shared" si="24"/>
        <v>171.56307262633962</v>
      </c>
      <c r="L54" s="9">
        <f t="shared" si="24"/>
        <v>9.1730487870604963E-2</v>
      </c>
    </row>
    <row r="55" spans="2:12" ht="15" customHeight="1" x14ac:dyDescent="0.25">
      <c r="B55" s="9">
        <f>B46*1250</f>
        <v>8.8621256767594865</v>
      </c>
      <c r="C55" s="9">
        <f t="shared" ref="C55:L55" si="25">C46*1250</f>
        <v>7.1441244017130314</v>
      </c>
      <c r="D55" s="9">
        <f t="shared" si="25"/>
        <v>0.45476020320453941</v>
      </c>
      <c r="E55" s="9">
        <f t="shared" si="25"/>
        <v>0.4576762682908741</v>
      </c>
      <c r="F55" s="9">
        <f t="shared" si="25"/>
        <v>5.7539164184872114</v>
      </c>
      <c r="G55" s="9">
        <f t="shared" si="25"/>
        <v>12.136341977071671</v>
      </c>
      <c r="H55" s="9">
        <f t="shared" si="25"/>
        <v>6.3638169627058776</v>
      </c>
      <c r="I55" s="9">
        <f t="shared" si="25"/>
        <v>5.2645922331119044</v>
      </c>
      <c r="J55" s="9">
        <f t="shared" si="25"/>
        <v>33.97399581891316</v>
      </c>
      <c r="K55" s="9">
        <f t="shared" si="25"/>
        <v>29.616243583791228</v>
      </c>
      <c r="L55" s="9">
        <f t="shared" si="25"/>
        <v>0.42660214372339866</v>
      </c>
    </row>
    <row r="56" spans="2:12" ht="15" customHeight="1" x14ac:dyDescent="0.25">
      <c r="B56" s="9">
        <f>B47*6250</f>
        <v>5.3043337664139356</v>
      </c>
      <c r="C56" s="9">
        <f t="shared" ref="C56:L56" si="26">C47*6250</f>
        <v>4.6649568542924849</v>
      </c>
      <c r="D56" s="9">
        <f t="shared" si="26"/>
        <v>2.2648216923197122</v>
      </c>
      <c r="E56" s="9">
        <f t="shared" si="26"/>
        <v>2.1565115835414965</v>
      </c>
      <c r="F56" s="9">
        <f t="shared" si="26"/>
        <v>4.1264442845418374</v>
      </c>
      <c r="G56" s="9">
        <f t="shared" si="26"/>
        <v>5.6630604881059803</v>
      </c>
      <c r="H56" s="9">
        <f t="shared" si="26"/>
        <v>4.5086093591401841</v>
      </c>
      <c r="I56" s="9">
        <f t="shared" si="26"/>
        <v>4.0690717806984109</v>
      </c>
      <c r="J56" s="9">
        <f t="shared" si="26"/>
        <v>9.8304935975706247</v>
      </c>
      <c r="K56" s="9">
        <f t="shared" si="26"/>
        <v>8.8021990880309673</v>
      </c>
      <c r="L56" s="9">
        <f t="shared" si="26"/>
        <v>2.1104082118838274</v>
      </c>
    </row>
    <row r="58" spans="2:12" ht="15" customHeight="1" x14ac:dyDescent="0.25">
      <c r="B58" s="9" t="s">
        <v>329</v>
      </c>
      <c r="C58" s="9" t="s">
        <v>282</v>
      </c>
    </row>
    <row r="59" spans="2:12" ht="15" customHeight="1" x14ac:dyDescent="0.25">
      <c r="B59" s="13" t="s">
        <v>330</v>
      </c>
      <c r="C59" s="9">
        <f>AVERAGE(B50:C50)</f>
        <v>42.351389572334952</v>
      </c>
      <c r="D59" s="14" t="s">
        <v>342</v>
      </c>
      <c r="E59" s="9">
        <f>AVERAGE(C59:C62)</f>
        <v>49.187979022633129</v>
      </c>
      <c r="F59" s="9">
        <f>_xlfn.STDEV.P(C59:C62)</f>
        <v>10.389012146047834</v>
      </c>
      <c r="G59" s="14" t="s">
        <v>345</v>
      </c>
    </row>
    <row r="60" spans="2:12" ht="15" customHeight="1" x14ac:dyDescent="0.25">
      <c r="B60" s="13" t="s">
        <v>331</v>
      </c>
      <c r="C60" s="9">
        <f>AVERAGE(D50:E50)</f>
        <v>48.697725466909773</v>
      </c>
      <c r="D60" s="14" t="s">
        <v>343</v>
      </c>
      <c r="E60" s="9">
        <f>AVERAGE(C63:C66)</f>
        <v>33.163016920012083</v>
      </c>
      <c r="F60" s="9">
        <f t="shared" ref="F60:F62" si="27">_xlfn.STDEV.P(C60:C63)</f>
        <v>9.9994779049051665</v>
      </c>
      <c r="G60" s="14" t="s">
        <v>346</v>
      </c>
    </row>
    <row r="61" spans="2:12" ht="15" customHeight="1" x14ac:dyDescent="0.25">
      <c r="B61" s="13" t="s">
        <v>332</v>
      </c>
      <c r="C61" s="9">
        <f>AVERAGE(F50:G50)</f>
        <v>66.228726031974475</v>
      </c>
      <c r="D61" s="14"/>
    </row>
    <row r="62" spans="2:12" ht="15" customHeight="1" x14ac:dyDescent="0.25">
      <c r="B62" s="13" t="s">
        <v>333</v>
      </c>
      <c r="C62" s="9">
        <f>AVERAGE(H50:I50)</f>
        <v>39.474075019313318</v>
      </c>
      <c r="D62" s="14" t="s">
        <v>344</v>
      </c>
      <c r="E62" s="9">
        <f>AVERAGE(C67:C70)</f>
        <v>16.107545155951726</v>
      </c>
      <c r="F62" s="9">
        <f>_xlfn.STDEV.P(C67:C70)</f>
        <v>14.593162468924135</v>
      </c>
      <c r="G62" s="14" t="s">
        <v>347</v>
      </c>
    </row>
    <row r="63" spans="2:12" ht="15" customHeight="1" x14ac:dyDescent="0.25">
      <c r="B63" s="13" t="s">
        <v>334</v>
      </c>
      <c r="C63" s="9">
        <f>AVERAGE(B54:C54)</f>
        <v>45.084517927088427</v>
      </c>
    </row>
    <row r="64" spans="2:12" ht="15" customHeight="1" x14ac:dyDescent="0.25">
      <c r="B64" s="13" t="s">
        <v>335</v>
      </c>
      <c r="C64" s="9">
        <f>AVERAGE(D53:E53)</f>
        <v>2.5258627267640846E-2</v>
      </c>
    </row>
    <row r="65" spans="2:3" ht="15" customHeight="1" x14ac:dyDescent="0.25">
      <c r="B65" s="13" t="s">
        <v>336</v>
      </c>
      <c r="C65" s="9">
        <f>AVERAGE(F54:G54)</f>
        <v>44.643861421672085</v>
      </c>
    </row>
    <row r="66" spans="2:3" ht="15" customHeight="1" x14ac:dyDescent="0.25">
      <c r="B66" s="13" t="s">
        <v>337</v>
      </c>
      <c r="C66" s="9">
        <f>AVERAGE(H54:I54)</f>
        <v>42.898429704020174</v>
      </c>
    </row>
    <row r="67" spans="2:3" ht="15" customHeight="1" x14ac:dyDescent="0.25">
      <c r="B67" s="13" t="s">
        <v>338</v>
      </c>
      <c r="C67" s="9">
        <f>AVERAGE(J50:K50)</f>
        <v>29.476499551913705</v>
      </c>
    </row>
    <row r="68" spans="2:3" ht="15" customHeight="1" x14ac:dyDescent="0.25">
      <c r="B68" s="13" t="s">
        <v>339</v>
      </c>
      <c r="C68" s="9">
        <f>AVERAGE(J55:K55)</f>
        <v>31.795119701352192</v>
      </c>
    </row>
    <row r="69" spans="2:3" ht="15" customHeight="1" x14ac:dyDescent="0.25">
      <c r="B69" s="13" t="s">
        <v>340</v>
      </c>
      <c r="C69" s="9">
        <f>AVERAGE(L49,L53)</f>
        <v>1.8561370541014241E-2</v>
      </c>
    </row>
    <row r="70" spans="2:3" ht="15" customHeight="1" x14ac:dyDescent="0.25">
      <c r="B70" s="13" t="s">
        <v>341</v>
      </c>
      <c r="C70" s="9">
        <v>3.14</v>
      </c>
    </row>
    <row r="71" spans="2:3" ht="15" customHeight="1" x14ac:dyDescent="0.25">
      <c r="B71" s="13"/>
      <c r="C71" s="9">
        <f>AVERAGE(C67:C70)</f>
        <v>16.107545155951726</v>
      </c>
    </row>
    <row r="72" spans="2:3" ht="15" customHeight="1" x14ac:dyDescent="0.25">
      <c r="B72" s="13"/>
    </row>
    <row r="73" spans="2:3" ht="15" customHeight="1" x14ac:dyDescent="0.25">
      <c r="B73" s="13"/>
    </row>
    <row r="74" spans="2:3" ht="15" customHeight="1" x14ac:dyDescent="0.25">
      <c r="B74" s="13"/>
    </row>
  </sheetData>
  <phoneticPr fontId="2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101"/>
  <sheetViews>
    <sheetView workbookViewId="0"/>
  </sheetViews>
  <sheetFormatPr defaultColWidth="9.1796875" defaultRowHeight="15" customHeight="1" x14ac:dyDescent="0.25"/>
  <cols>
    <col min="1" max="1" width="17.1796875" customWidth="1"/>
    <col min="2" max="2" width="5.81640625" customWidth="1"/>
    <col min="3" max="3" width="9.1796875" customWidth="1"/>
    <col min="4" max="4" width="8.81640625" customWidth="1"/>
    <col min="5" max="5" width="22" customWidth="1"/>
  </cols>
  <sheetData>
    <row r="1" spans="1:5" ht="15" customHeight="1" x14ac:dyDescent="0.25">
      <c r="A1" t="s">
        <v>114</v>
      </c>
    </row>
    <row r="3" spans="1:5" ht="15" customHeight="1" x14ac:dyDescent="0.25">
      <c r="A3" t="s">
        <v>115</v>
      </c>
    </row>
    <row r="5" spans="1:5" ht="15" customHeight="1" x14ac:dyDescent="0.25">
      <c r="A5" t="s">
        <v>116</v>
      </c>
      <c r="B5" t="s">
        <v>117</v>
      </c>
      <c r="C5" t="s">
        <v>118</v>
      </c>
      <c r="D5" t="s">
        <v>16</v>
      </c>
      <c r="E5" t="s">
        <v>119</v>
      </c>
    </row>
    <row r="6" spans="1:5" ht="15" customHeight="1" x14ac:dyDescent="0.25">
      <c r="A6" s="1" t="s">
        <v>6</v>
      </c>
      <c r="B6" s="1" t="s">
        <v>120</v>
      </c>
      <c r="C6" s="1" t="s">
        <v>121</v>
      </c>
      <c r="D6" s="1" t="s">
        <v>17</v>
      </c>
      <c r="E6" s="2">
        <v>3.4392999999999998</v>
      </c>
    </row>
    <row r="7" spans="1:5" ht="15" customHeight="1" x14ac:dyDescent="0.25">
      <c r="A7" s="1" t="s">
        <v>6</v>
      </c>
      <c r="B7" s="1" t="s">
        <v>122</v>
      </c>
      <c r="C7" s="1" t="s">
        <v>121</v>
      </c>
      <c r="D7" s="1" t="s">
        <v>29</v>
      </c>
      <c r="E7" s="2">
        <v>2.4691999999999998</v>
      </c>
    </row>
    <row r="8" spans="1:5" ht="15" customHeight="1" x14ac:dyDescent="0.25">
      <c r="A8" s="1" t="s">
        <v>6</v>
      </c>
      <c r="B8" s="1" t="s">
        <v>123</v>
      </c>
      <c r="C8" s="1" t="s">
        <v>121</v>
      </c>
      <c r="D8" s="1" t="s">
        <v>41</v>
      </c>
      <c r="E8" s="2">
        <v>1.3138000000000001</v>
      </c>
    </row>
    <row r="9" spans="1:5" ht="15" customHeight="1" x14ac:dyDescent="0.25">
      <c r="A9" s="1" t="s">
        <v>6</v>
      </c>
      <c r="B9" s="1" t="s">
        <v>124</v>
      </c>
      <c r="C9" s="1" t="s">
        <v>121</v>
      </c>
      <c r="D9" s="1" t="s">
        <v>53</v>
      </c>
      <c r="E9" s="2">
        <v>0.5071</v>
      </c>
    </row>
    <row r="10" spans="1:5" ht="15" customHeight="1" x14ac:dyDescent="0.25">
      <c r="A10" s="1" t="s">
        <v>6</v>
      </c>
      <c r="B10" s="1" t="s">
        <v>125</v>
      </c>
      <c r="C10" s="1" t="s">
        <v>121</v>
      </c>
      <c r="D10" s="1" t="s">
        <v>65</v>
      </c>
      <c r="E10" s="2">
        <v>3.0428999999999999</v>
      </c>
    </row>
    <row r="11" spans="1:5" ht="15" customHeight="1" x14ac:dyDescent="0.25">
      <c r="A11" s="1" t="s">
        <v>6</v>
      </c>
      <c r="B11" s="1" t="s">
        <v>126</v>
      </c>
      <c r="C11" s="1" t="s">
        <v>121</v>
      </c>
      <c r="D11" s="1" t="s">
        <v>77</v>
      </c>
      <c r="E11" s="2">
        <v>2.1242999999999999</v>
      </c>
    </row>
    <row r="12" spans="1:5" ht="15" customHeight="1" x14ac:dyDescent="0.25">
      <c r="A12" s="1" t="s">
        <v>6</v>
      </c>
      <c r="B12" s="1" t="s">
        <v>127</v>
      </c>
      <c r="C12" s="1" t="s">
        <v>121</v>
      </c>
      <c r="D12" s="1" t="s">
        <v>89</v>
      </c>
      <c r="E12" s="2">
        <v>1.0391999999999999</v>
      </c>
    </row>
    <row r="13" spans="1:5" ht="15" customHeight="1" x14ac:dyDescent="0.25">
      <c r="A13" s="1" t="s">
        <v>6</v>
      </c>
      <c r="B13" s="1" t="s">
        <v>128</v>
      </c>
      <c r="C13" s="1" t="s">
        <v>121</v>
      </c>
      <c r="D13" s="1" t="s">
        <v>101</v>
      </c>
      <c r="E13" s="2">
        <v>0.34179999999999999</v>
      </c>
    </row>
    <row r="14" spans="1:5" ht="15" customHeight="1" x14ac:dyDescent="0.25">
      <c r="A14" s="1" t="s">
        <v>6</v>
      </c>
      <c r="B14" s="1" t="s">
        <v>129</v>
      </c>
      <c r="C14" s="1" t="s">
        <v>121</v>
      </c>
      <c r="D14" s="1" t="s">
        <v>18</v>
      </c>
      <c r="E14" s="2">
        <v>3.2402000000000002</v>
      </c>
    </row>
    <row r="15" spans="1:5" ht="15" customHeight="1" x14ac:dyDescent="0.25">
      <c r="A15" s="1" t="s">
        <v>6</v>
      </c>
      <c r="B15" s="1" t="s">
        <v>130</v>
      </c>
      <c r="C15" s="1" t="s">
        <v>121</v>
      </c>
      <c r="D15" s="1" t="s">
        <v>30</v>
      </c>
      <c r="E15" s="2">
        <v>2.2656000000000001</v>
      </c>
    </row>
    <row r="16" spans="1:5" ht="15" customHeight="1" x14ac:dyDescent="0.25">
      <c r="A16" s="1" t="s">
        <v>6</v>
      </c>
      <c r="B16" s="1" t="s">
        <v>131</v>
      </c>
      <c r="C16" s="1" t="s">
        <v>121</v>
      </c>
      <c r="D16" s="1" t="s">
        <v>42</v>
      </c>
      <c r="E16" s="2">
        <v>1.2101999999999999</v>
      </c>
    </row>
    <row r="17" spans="1:5" ht="15" customHeight="1" x14ac:dyDescent="0.25">
      <c r="A17" s="1" t="s">
        <v>6</v>
      </c>
      <c r="B17" s="1" t="s">
        <v>132</v>
      </c>
      <c r="C17" s="1" t="s">
        <v>121</v>
      </c>
      <c r="D17" s="1" t="s">
        <v>54</v>
      </c>
      <c r="E17" s="2">
        <v>0.45619999999999999</v>
      </c>
    </row>
    <row r="18" spans="1:5" ht="15" customHeight="1" x14ac:dyDescent="0.25">
      <c r="A18" s="1" t="s">
        <v>6</v>
      </c>
      <c r="B18" s="1" t="s">
        <v>133</v>
      </c>
      <c r="C18" s="1" t="s">
        <v>121</v>
      </c>
      <c r="D18" s="1" t="s">
        <v>66</v>
      </c>
      <c r="E18" s="2">
        <v>2.9779</v>
      </c>
    </row>
    <row r="19" spans="1:5" ht="15" customHeight="1" x14ac:dyDescent="0.25">
      <c r="A19" s="1" t="s">
        <v>6</v>
      </c>
      <c r="B19" s="1" t="s">
        <v>134</v>
      </c>
      <c r="C19" s="1" t="s">
        <v>121</v>
      </c>
      <c r="D19" s="1" t="s">
        <v>78</v>
      </c>
      <c r="E19" s="3">
        <v>2.0790000000000002</v>
      </c>
    </row>
    <row r="20" spans="1:5" ht="15" customHeight="1" x14ac:dyDescent="0.25">
      <c r="A20" s="1" t="s">
        <v>6</v>
      </c>
      <c r="B20" s="1" t="s">
        <v>135</v>
      </c>
      <c r="C20" s="1" t="s">
        <v>121</v>
      </c>
      <c r="D20" s="1" t="s">
        <v>90</v>
      </c>
      <c r="E20" s="2">
        <v>0.96840000000000004</v>
      </c>
    </row>
    <row r="21" spans="1:5" ht="15" customHeight="1" x14ac:dyDescent="0.25">
      <c r="A21" s="1" t="s">
        <v>6</v>
      </c>
      <c r="B21" s="1" t="s">
        <v>136</v>
      </c>
      <c r="C21" s="1" t="s">
        <v>121</v>
      </c>
      <c r="D21" s="1" t="s">
        <v>102</v>
      </c>
      <c r="E21" s="2">
        <v>0.29959999999999998</v>
      </c>
    </row>
    <row r="22" spans="1:5" ht="15" customHeight="1" x14ac:dyDescent="0.25">
      <c r="A22" s="1" t="s">
        <v>6</v>
      </c>
      <c r="B22" s="1" t="s">
        <v>137</v>
      </c>
      <c r="C22" s="1" t="s">
        <v>121</v>
      </c>
      <c r="D22" s="1" t="s">
        <v>19</v>
      </c>
      <c r="E22" s="2">
        <v>3.1758000000000002</v>
      </c>
    </row>
    <row r="23" spans="1:5" ht="15" customHeight="1" x14ac:dyDescent="0.25">
      <c r="A23" s="1" t="s">
        <v>6</v>
      </c>
      <c r="B23" s="1" t="s">
        <v>138</v>
      </c>
      <c r="C23" s="1" t="s">
        <v>121</v>
      </c>
      <c r="D23" s="1" t="s">
        <v>31</v>
      </c>
      <c r="E23" s="3">
        <v>2.423</v>
      </c>
    </row>
    <row r="24" spans="1:5" ht="15" customHeight="1" x14ac:dyDescent="0.25">
      <c r="A24" s="1" t="s">
        <v>6</v>
      </c>
      <c r="B24" s="1" t="s">
        <v>139</v>
      </c>
      <c r="C24" s="1" t="s">
        <v>121</v>
      </c>
      <c r="D24" s="1" t="s">
        <v>43</v>
      </c>
      <c r="E24" s="2">
        <v>1.3134999999999999</v>
      </c>
    </row>
    <row r="25" spans="1:5" ht="15" customHeight="1" x14ac:dyDescent="0.25">
      <c r="A25" s="1" t="s">
        <v>6</v>
      </c>
      <c r="B25" s="1" t="s">
        <v>140</v>
      </c>
      <c r="C25" s="1" t="s">
        <v>121</v>
      </c>
      <c r="D25" s="1" t="s">
        <v>55</v>
      </c>
      <c r="E25" s="2">
        <v>0.47170000000000001</v>
      </c>
    </row>
    <row r="26" spans="1:5" ht="15" customHeight="1" x14ac:dyDescent="0.25">
      <c r="A26" s="1" t="s">
        <v>6</v>
      </c>
      <c r="B26" s="1" t="s">
        <v>141</v>
      </c>
      <c r="C26" s="1" t="s">
        <v>121</v>
      </c>
      <c r="D26" s="1" t="s">
        <v>67</v>
      </c>
      <c r="E26" s="2">
        <v>0.1812</v>
      </c>
    </row>
    <row r="27" spans="1:5" ht="15" customHeight="1" x14ac:dyDescent="0.25">
      <c r="A27" s="1" t="s">
        <v>6</v>
      </c>
      <c r="B27" s="1" t="s">
        <v>142</v>
      </c>
      <c r="C27" s="1" t="s">
        <v>121</v>
      </c>
      <c r="D27" s="1" t="s">
        <v>79</v>
      </c>
      <c r="E27" s="2">
        <v>7.9600000000000004E-2</v>
      </c>
    </row>
    <row r="28" spans="1:5" ht="15" customHeight="1" x14ac:dyDescent="0.25">
      <c r="A28" s="1" t="s">
        <v>6</v>
      </c>
      <c r="B28" s="1" t="s">
        <v>143</v>
      </c>
      <c r="C28" s="1" t="s">
        <v>121</v>
      </c>
      <c r="D28" s="1" t="s">
        <v>91</v>
      </c>
      <c r="E28" s="2">
        <v>6.3500000000000001E-2</v>
      </c>
    </row>
    <row r="29" spans="1:5" ht="15" customHeight="1" x14ac:dyDescent="0.25">
      <c r="A29" s="1" t="s">
        <v>6</v>
      </c>
      <c r="B29" s="1" t="s">
        <v>144</v>
      </c>
      <c r="C29" s="1" t="s">
        <v>121</v>
      </c>
      <c r="D29" s="1" t="s">
        <v>103</v>
      </c>
      <c r="E29" s="2">
        <v>6.2199999999999998E-2</v>
      </c>
    </row>
    <row r="30" spans="1:5" ht="15" customHeight="1" x14ac:dyDescent="0.25">
      <c r="A30" s="1" t="s">
        <v>6</v>
      </c>
      <c r="B30" s="1" t="s">
        <v>145</v>
      </c>
      <c r="C30" s="1" t="s">
        <v>121</v>
      </c>
      <c r="D30" s="1" t="s">
        <v>20</v>
      </c>
      <c r="E30" s="2">
        <v>3.2782</v>
      </c>
    </row>
    <row r="31" spans="1:5" ht="12.5" x14ac:dyDescent="0.25">
      <c r="A31" s="1" t="s">
        <v>6</v>
      </c>
      <c r="B31" s="1" t="s">
        <v>146</v>
      </c>
      <c r="C31" s="1" t="s">
        <v>121</v>
      </c>
      <c r="D31" s="1" t="s">
        <v>32</v>
      </c>
      <c r="E31" s="2">
        <v>2.4344999999999999</v>
      </c>
    </row>
    <row r="32" spans="1:5" ht="12.5" x14ac:dyDescent="0.25">
      <c r="A32" s="1" t="s">
        <v>6</v>
      </c>
      <c r="B32" s="1" t="s">
        <v>147</v>
      </c>
      <c r="C32" s="1" t="s">
        <v>121</v>
      </c>
      <c r="D32" s="1" t="s">
        <v>44</v>
      </c>
      <c r="E32" s="2">
        <v>1.3274999999999999</v>
      </c>
    </row>
    <row r="33" spans="1:5" ht="12.5" x14ac:dyDescent="0.25">
      <c r="A33" s="1" t="s">
        <v>6</v>
      </c>
      <c r="B33" s="1" t="s">
        <v>148</v>
      </c>
      <c r="C33" s="1" t="s">
        <v>121</v>
      </c>
      <c r="D33" s="1" t="s">
        <v>56</v>
      </c>
      <c r="E33" s="2">
        <v>0.48459999999999998</v>
      </c>
    </row>
    <row r="34" spans="1:5" ht="12.5" x14ac:dyDescent="0.25">
      <c r="A34" s="1" t="s">
        <v>6</v>
      </c>
      <c r="B34" s="1" t="s">
        <v>149</v>
      </c>
      <c r="C34" s="1" t="s">
        <v>121</v>
      </c>
      <c r="D34" s="1" t="s">
        <v>68</v>
      </c>
      <c r="E34" s="2">
        <v>0.16120000000000001</v>
      </c>
    </row>
    <row r="35" spans="1:5" ht="12.5" x14ac:dyDescent="0.25">
      <c r="A35" s="1" t="s">
        <v>6</v>
      </c>
      <c r="B35" s="1" t="s">
        <v>150</v>
      </c>
      <c r="C35" s="1" t="s">
        <v>121</v>
      </c>
      <c r="D35" s="1" t="s">
        <v>80</v>
      </c>
      <c r="E35" s="2">
        <v>8.2600000000000007E-2</v>
      </c>
    </row>
    <row r="36" spans="1:5" ht="12.5" x14ac:dyDescent="0.25">
      <c r="A36" s="1" t="s">
        <v>6</v>
      </c>
      <c r="B36" s="1" t="s">
        <v>151</v>
      </c>
      <c r="C36" s="1" t="s">
        <v>121</v>
      </c>
      <c r="D36" s="1" t="s">
        <v>92</v>
      </c>
      <c r="E36" s="2">
        <v>6.5600000000000006E-2</v>
      </c>
    </row>
    <row r="37" spans="1:5" ht="12.5" x14ac:dyDescent="0.25">
      <c r="A37" s="1" t="s">
        <v>6</v>
      </c>
      <c r="B37" s="1" t="s">
        <v>152</v>
      </c>
      <c r="C37" s="1" t="s">
        <v>121</v>
      </c>
      <c r="D37" s="1" t="s">
        <v>104</v>
      </c>
      <c r="E37" s="2">
        <v>4.6100000000000002E-2</v>
      </c>
    </row>
    <row r="38" spans="1:5" ht="12.5" x14ac:dyDescent="0.25">
      <c r="A38" s="1" t="s">
        <v>6</v>
      </c>
      <c r="B38" s="1" t="s">
        <v>153</v>
      </c>
      <c r="C38" s="1" t="s">
        <v>121</v>
      </c>
      <c r="D38" s="1" t="s">
        <v>21</v>
      </c>
      <c r="E38" s="2">
        <v>3.0255999999999998</v>
      </c>
    </row>
    <row r="39" spans="1:5" ht="12.5" x14ac:dyDescent="0.25">
      <c r="A39" s="1" t="s">
        <v>6</v>
      </c>
      <c r="B39" s="1" t="s">
        <v>154</v>
      </c>
      <c r="C39" s="1" t="s">
        <v>121</v>
      </c>
      <c r="D39" s="1" t="s">
        <v>33</v>
      </c>
      <c r="E39" s="2">
        <v>2.5552999999999999</v>
      </c>
    </row>
    <row r="40" spans="1:5" ht="12.5" x14ac:dyDescent="0.25">
      <c r="A40" s="1" t="s">
        <v>6</v>
      </c>
      <c r="B40" s="1" t="s">
        <v>155</v>
      </c>
      <c r="C40" s="1" t="s">
        <v>121</v>
      </c>
      <c r="D40" s="1" t="s">
        <v>45</v>
      </c>
      <c r="E40" s="2">
        <v>1.4303999999999999</v>
      </c>
    </row>
    <row r="41" spans="1:5" ht="12.5" x14ac:dyDescent="0.25">
      <c r="A41" s="1" t="s">
        <v>6</v>
      </c>
      <c r="B41" s="1" t="s">
        <v>156</v>
      </c>
      <c r="C41" s="1" t="s">
        <v>121</v>
      </c>
      <c r="D41" s="1" t="s">
        <v>57</v>
      </c>
      <c r="E41" s="2">
        <v>0.56340000000000001</v>
      </c>
    </row>
    <row r="42" spans="1:5" ht="12.5" x14ac:dyDescent="0.25">
      <c r="A42" s="1" t="s">
        <v>6</v>
      </c>
      <c r="B42" s="1" t="s">
        <v>157</v>
      </c>
      <c r="C42" s="1" t="s">
        <v>121</v>
      </c>
      <c r="D42" s="1" t="s">
        <v>69</v>
      </c>
      <c r="E42" s="2">
        <v>2.7806999999999999</v>
      </c>
    </row>
    <row r="43" spans="1:5" ht="12.5" x14ac:dyDescent="0.25">
      <c r="A43" s="1" t="s">
        <v>6</v>
      </c>
      <c r="B43" s="1" t="s">
        <v>158</v>
      </c>
      <c r="C43" s="1" t="s">
        <v>121</v>
      </c>
      <c r="D43" s="1" t="s">
        <v>81</v>
      </c>
      <c r="E43" s="3">
        <v>2.0169999999999999</v>
      </c>
    </row>
    <row r="44" spans="1:5" ht="12.5" x14ac:dyDescent="0.25">
      <c r="A44" s="1" t="s">
        <v>6</v>
      </c>
      <c r="B44" s="1" t="s">
        <v>159</v>
      </c>
      <c r="C44" s="1" t="s">
        <v>121</v>
      </c>
      <c r="D44" s="1" t="s">
        <v>93</v>
      </c>
      <c r="E44" s="2">
        <v>0.89729999999999999</v>
      </c>
    </row>
    <row r="45" spans="1:5" ht="12.5" x14ac:dyDescent="0.25">
      <c r="A45" s="1" t="s">
        <v>6</v>
      </c>
      <c r="B45" s="1" t="s">
        <v>160</v>
      </c>
      <c r="C45" s="1" t="s">
        <v>121</v>
      </c>
      <c r="D45" s="1" t="s">
        <v>105</v>
      </c>
      <c r="E45" s="2">
        <v>0.25929999999999997</v>
      </c>
    </row>
    <row r="46" spans="1:5" ht="12.5" x14ac:dyDescent="0.25">
      <c r="A46" s="1" t="s">
        <v>6</v>
      </c>
      <c r="B46" s="1" t="s">
        <v>161</v>
      </c>
      <c r="C46" s="1" t="s">
        <v>121</v>
      </c>
      <c r="D46" s="1" t="s">
        <v>22</v>
      </c>
      <c r="E46" s="2">
        <v>3.1734</v>
      </c>
    </row>
    <row r="47" spans="1:5" ht="12.5" x14ac:dyDescent="0.25">
      <c r="A47" s="1" t="s">
        <v>6</v>
      </c>
      <c r="B47" s="1" t="s">
        <v>162</v>
      </c>
      <c r="C47" s="1" t="s">
        <v>121</v>
      </c>
      <c r="D47" s="1" t="s">
        <v>34</v>
      </c>
      <c r="E47" s="2">
        <v>2.5022000000000002</v>
      </c>
    </row>
    <row r="48" spans="1:5" ht="12.5" x14ac:dyDescent="0.25">
      <c r="A48" s="1" t="s">
        <v>6</v>
      </c>
      <c r="B48" s="1" t="s">
        <v>163</v>
      </c>
      <c r="C48" s="1" t="s">
        <v>121</v>
      </c>
      <c r="D48" s="1" t="s">
        <v>46</v>
      </c>
      <c r="E48" s="2">
        <v>1.4151</v>
      </c>
    </row>
    <row r="49" spans="1:5" ht="12.5" x14ac:dyDescent="0.25">
      <c r="A49" s="1" t="s">
        <v>6</v>
      </c>
      <c r="B49" s="1" t="s">
        <v>164</v>
      </c>
      <c r="C49" s="1" t="s">
        <v>121</v>
      </c>
      <c r="D49" s="1" t="s">
        <v>58</v>
      </c>
      <c r="E49" s="2">
        <v>0.53820000000000001</v>
      </c>
    </row>
    <row r="50" spans="1:5" ht="12.5" x14ac:dyDescent="0.25">
      <c r="A50" s="1" t="s">
        <v>6</v>
      </c>
      <c r="B50" s="1" t="s">
        <v>165</v>
      </c>
      <c r="C50" s="1" t="s">
        <v>121</v>
      </c>
      <c r="D50" s="1" t="s">
        <v>70</v>
      </c>
      <c r="E50" s="2">
        <v>2.8603999999999998</v>
      </c>
    </row>
    <row r="51" spans="1:5" ht="12.5" x14ac:dyDescent="0.25">
      <c r="A51" s="1" t="s">
        <v>6</v>
      </c>
      <c r="B51" s="1" t="s">
        <v>166</v>
      </c>
      <c r="C51" s="1" t="s">
        <v>121</v>
      </c>
      <c r="D51" s="1" t="s">
        <v>82</v>
      </c>
      <c r="E51" s="2">
        <v>2.1648999999999998</v>
      </c>
    </row>
    <row r="52" spans="1:5" ht="12.5" x14ac:dyDescent="0.25">
      <c r="A52" s="1" t="s">
        <v>6</v>
      </c>
      <c r="B52" s="1" t="s">
        <v>167</v>
      </c>
      <c r="C52" s="1" t="s">
        <v>121</v>
      </c>
      <c r="D52" s="1" t="s">
        <v>94</v>
      </c>
      <c r="E52" s="2">
        <v>1.1425000000000001</v>
      </c>
    </row>
    <row r="53" spans="1:5" ht="12.5" x14ac:dyDescent="0.25">
      <c r="A53" s="1" t="s">
        <v>6</v>
      </c>
      <c r="B53" s="1" t="s">
        <v>168</v>
      </c>
      <c r="C53" s="1" t="s">
        <v>121</v>
      </c>
      <c r="D53" s="1" t="s">
        <v>106</v>
      </c>
      <c r="E53" s="2">
        <v>0.36330000000000001</v>
      </c>
    </row>
    <row r="54" spans="1:5" ht="12.5" x14ac:dyDescent="0.25">
      <c r="A54" s="1" t="s">
        <v>6</v>
      </c>
      <c r="B54" s="1" t="s">
        <v>169</v>
      </c>
      <c r="C54" s="1" t="s">
        <v>121</v>
      </c>
      <c r="D54" s="1" t="s">
        <v>23</v>
      </c>
      <c r="E54" s="2">
        <v>3.1678999999999999</v>
      </c>
    </row>
    <row r="55" spans="1:5" ht="12.5" x14ac:dyDescent="0.25">
      <c r="A55" s="1" t="s">
        <v>6</v>
      </c>
      <c r="B55" s="1" t="s">
        <v>170</v>
      </c>
      <c r="C55" s="1" t="s">
        <v>121</v>
      </c>
      <c r="D55" s="1" t="s">
        <v>35</v>
      </c>
      <c r="E55" s="2">
        <v>2.4116</v>
      </c>
    </row>
    <row r="56" spans="1:5" ht="12.5" x14ac:dyDescent="0.25">
      <c r="A56" s="1" t="s">
        <v>6</v>
      </c>
      <c r="B56" s="1" t="s">
        <v>171</v>
      </c>
      <c r="C56" s="1" t="s">
        <v>121</v>
      </c>
      <c r="D56" s="1" t="s">
        <v>47</v>
      </c>
      <c r="E56" s="3">
        <v>1.2010000000000001</v>
      </c>
    </row>
    <row r="57" spans="1:5" ht="12.5" x14ac:dyDescent="0.25">
      <c r="A57" s="1" t="s">
        <v>6</v>
      </c>
      <c r="B57" s="1" t="s">
        <v>172</v>
      </c>
      <c r="C57" s="1" t="s">
        <v>121</v>
      </c>
      <c r="D57" s="1" t="s">
        <v>59</v>
      </c>
      <c r="E57" s="3">
        <v>0.44500000000000001</v>
      </c>
    </row>
    <row r="58" spans="1:5" ht="12.5" x14ac:dyDescent="0.25">
      <c r="A58" s="1" t="s">
        <v>6</v>
      </c>
      <c r="B58" s="1" t="s">
        <v>173</v>
      </c>
      <c r="C58" s="1" t="s">
        <v>121</v>
      </c>
      <c r="D58" s="1" t="s">
        <v>71</v>
      </c>
      <c r="E58" s="2">
        <v>2.8281000000000001</v>
      </c>
    </row>
    <row r="59" spans="1:5" ht="12.5" x14ac:dyDescent="0.25">
      <c r="A59" s="1" t="s">
        <v>6</v>
      </c>
      <c r="B59" s="1" t="s">
        <v>174</v>
      </c>
      <c r="C59" s="1" t="s">
        <v>121</v>
      </c>
      <c r="D59" s="1" t="s">
        <v>83</v>
      </c>
      <c r="E59" s="2">
        <v>2.1644000000000001</v>
      </c>
    </row>
    <row r="60" spans="1:5" ht="12.5" x14ac:dyDescent="0.25">
      <c r="A60" s="1" t="s">
        <v>6</v>
      </c>
      <c r="B60" s="1" t="s">
        <v>175</v>
      </c>
      <c r="C60" s="1" t="s">
        <v>121</v>
      </c>
      <c r="D60" s="1" t="s">
        <v>95</v>
      </c>
      <c r="E60" s="2">
        <v>0.9304</v>
      </c>
    </row>
    <row r="61" spans="1:5" ht="12.5" x14ac:dyDescent="0.25">
      <c r="A61" s="1" t="s">
        <v>6</v>
      </c>
      <c r="B61" s="1" t="s">
        <v>176</v>
      </c>
      <c r="C61" s="1" t="s">
        <v>121</v>
      </c>
      <c r="D61" s="1" t="s">
        <v>107</v>
      </c>
      <c r="E61" s="2">
        <v>0.28839999999999999</v>
      </c>
    </row>
    <row r="62" spans="1:5" ht="12.5" x14ac:dyDescent="0.25">
      <c r="A62" s="1" t="s">
        <v>6</v>
      </c>
      <c r="B62" s="1" t="s">
        <v>177</v>
      </c>
      <c r="C62" s="1" t="s">
        <v>121</v>
      </c>
      <c r="D62" s="1" t="s">
        <v>24</v>
      </c>
      <c r="E62" s="2">
        <v>3.2837999999999998</v>
      </c>
    </row>
    <row r="63" spans="1:5" ht="12.5" x14ac:dyDescent="0.25">
      <c r="A63" s="1" t="s">
        <v>6</v>
      </c>
      <c r="B63" s="1" t="s">
        <v>178</v>
      </c>
      <c r="C63" s="1" t="s">
        <v>121</v>
      </c>
      <c r="D63" s="1" t="s">
        <v>36</v>
      </c>
      <c r="E63" s="2">
        <v>2.2982999999999998</v>
      </c>
    </row>
    <row r="64" spans="1:5" ht="12.5" x14ac:dyDescent="0.25">
      <c r="A64" s="1" t="s">
        <v>6</v>
      </c>
      <c r="B64" s="1" t="s">
        <v>179</v>
      </c>
      <c r="C64" s="1" t="s">
        <v>121</v>
      </c>
      <c r="D64" s="1" t="s">
        <v>48</v>
      </c>
      <c r="E64" s="2">
        <v>1.1402000000000001</v>
      </c>
    </row>
    <row r="65" spans="1:5" ht="12.5" x14ac:dyDescent="0.25">
      <c r="A65" s="1" t="s">
        <v>6</v>
      </c>
      <c r="B65" s="1" t="s">
        <v>180</v>
      </c>
      <c r="C65" s="1" t="s">
        <v>121</v>
      </c>
      <c r="D65" s="1" t="s">
        <v>60</v>
      </c>
      <c r="E65" s="2">
        <v>0.41539999999999999</v>
      </c>
    </row>
    <row r="66" spans="1:5" ht="12.5" x14ac:dyDescent="0.25">
      <c r="A66" s="1" t="s">
        <v>6</v>
      </c>
      <c r="B66" s="1" t="s">
        <v>181</v>
      </c>
      <c r="C66" s="1" t="s">
        <v>121</v>
      </c>
      <c r="D66" s="1" t="s">
        <v>72</v>
      </c>
      <c r="E66" s="2">
        <v>2.7334000000000001</v>
      </c>
    </row>
    <row r="67" spans="1:5" ht="12.5" x14ac:dyDescent="0.25">
      <c r="A67" s="1" t="s">
        <v>6</v>
      </c>
      <c r="B67" s="1" t="s">
        <v>182</v>
      </c>
      <c r="C67" s="1" t="s">
        <v>121</v>
      </c>
      <c r="D67" s="1" t="s">
        <v>84</v>
      </c>
      <c r="E67" s="2">
        <v>1.9831000000000001</v>
      </c>
    </row>
    <row r="68" spans="1:5" ht="12.5" x14ac:dyDescent="0.25">
      <c r="A68" s="1" t="s">
        <v>6</v>
      </c>
      <c r="B68" s="1" t="s">
        <v>183</v>
      </c>
      <c r="C68" s="1" t="s">
        <v>121</v>
      </c>
      <c r="D68" s="1" t="s">
        <v>96</v>
      </c>
      <c r="E68" s="2">
        <v>0.86809999999999998</v>
      </c>
    </row>
    <row r="69" spans="1:5" ht="12.5" x14ac:dyDescent="0.25">
      <c r="A69" s="1" t="s">
        <v>6</v>
      </c>
      <c r="B69" s="1" t="s">
        <v>184</v>
      </c>
      <c r="C69" s="1" t="s">
        <v>121</v>
      </c>
      <c r="D69" s="1" t="s">
        <v>108</v>
      </c>
      <c r="E69" s="2">
        <v>0.25469999999999998</v>
      </c>
    </row>
    <row r="70" spans="1:5" ht="12.5" x14ac:dyDescent="0.25">
      <c r="A70" s="1" t="s">
        <v>6</v>
      </c>
      <c r="B70" s="1" t="s">
        <v>185</v>
      </c>
      <c r="C70" s="1" t="s">
        <v>121</v>
      </c>
      <c r="D70" s="1" t="s">
        <v>25</v>
      </c>
      <c r="E70" s="2">
        <v>3.3283</v>
      </c>
    </row>
    <row r="71" spans="1:5" ht="12.5" x14ac:dyDescent="0.25">
      <c r="A71" s="1" t="s">
        <v>6</v>
      </c>
      <c r="B71" s="1" t="s">
        <v>186</v>
      </c>
      <c r="C71" s="1" t="s">
        <v>121</v>
      </c>
      <c r="D71" s="1" t="s">
        <v>37</v>
      </c>
      <c r="E71" s="2">
        <v>2.3313000000000001</v>
      </c>
    </row>
    <row r="72" spans="1:5" ht="12.5" x14ac:dyDescent="0.25">
      <c r="A72" s="1" t="s">
        <v>6</v>
      </c>
      <c r="B72" s="1" t="s">
        <v>187</v>
      </c>
      <c r="C72" s="1" t="s">
        <v>121</v>
      </c>
      <c r="D72" s="1" t="s">
        <v>49</v>
      </c>
      <c r="E72" s="2">
        <v>1.1380999999999999</v>
      </c>
    </row>
    <row r="73" spans="1:5" ht="12.5" x14ac:dyDescent="0.25">
      <c r="A73" s="1" t="s">
        <v>6</v>
      </c>
      <c r="B73" s="1" t="s">
        <v>188</v>
      </c>
      <c r="C73" s="1" t="s">
        <v>121</v>
      </c>
      <c r="D73" s="1" t="s">
        <v>61</v>
      </c>
      <c r="E73" s="2">
        <v>0.4073</v>
      </c>
    </row>
    <row r="74" spans="1:5" ht="12.5" x14ac:dyDescent="0.25">
      <c r="A74" s="1" t="s">
        <v>6</v>
      </c>
      <c r="B74" s="1" t="s">
        <v>189</v>
      </c>
      <c r="C74" s="1" t="s">
        <v>121</v>
      </c>
      <c r="D74" s="1" t="s">
        <v>73</v>
      </c>
      <c r="E74" s="2">
        <v>2.7067999999999999</v>
      </c>
    </row>
    <row r="75" spans="1:5" ht="12.5" x14ac:dyDescent="0.25">
      <c r="A75" s="1" t="s">
        <v>6</v>
      </c>
      <c r="B75" s="1" t="s">
        <v>190</v>
      </c>
      <c r="C75" s="1" t="s">
        <v>121</v>
      </c>
      <c r="D75" s="1" t="s">
        <v>85</v>
      </c>
      <c r="E75" s="2">
        <v>2.5421</v>
      </c>
    </row>
    <row r="76" spans="1:5" ht="12.5" x14ac:dyDescent="0.25">
      <c r="A76" s="1" t="s">
        <v>6</v>
      </c>
      <c r="B76" s="1" t="s">
        <v>191</v>
      </c>
      <c r="C76" s="1" t="s">
        <v>121</v>
      </c>
      <c r="D76" s="1" t="s">
        <v>97</v>
      </c>
      <c r="E76" s="2">
        <v>1.4806999999999999</v>
      </c>
    </row>
    <row r="77" spans="1:5" ht="12.5" x14ac:dyDescent="0.25">
      <c r="A77" s="1" t="s">
        <v>6</v>
      </c>
      <c r="B77" s="1" t="s">
        <v>192</v>
      </c>
      <c r="C77" s="1" t="s">
        <v>121</v>
      </c>
      <c r="D77" s="1" t="s">
        <v>109</v>
      </c>
      <c r="E77" s="2">
        <v>0.54449999999999998</v>
      </c>
    </row>
    <row r="78" spans="1:5" ht="12.5" x14ac:dyDescent="0.25">
      <c r="A78" s="1" t="s">
        <v>6</v>
      </c>
      <c r="B78" s="1" t="s">
        <v>193</v>
      </c>
      <c r="C78" s="1" t="s">
        <v>121</v>
      </c>
      <c r="D78" s="1" t="s">
        <v>26</v>
      </c>
      <c r="E78" s="2">
        <v>3.2248000000000001</v>
      </c>
    </row>
    <row r="79" spans="1:5" ht="12.5" x14ac:dyDescent="0.25">
      <c r="A79" s="1" t="s">
        <v>6</v>
      </c>
      <c r="B79" s="1" t="s">
        <v>194</v>
      </c>
      <c r="C79" s="1" t="s">
        <v>121</v>
      </c>
      <c r="D79" s="1" t="s">
        <v>38</v>
      </c>
      <c r="E79" s="2">
        <v>2.1789000000000001</v>
      </c>
    </row>
    <row r="80" spans="1:5" ht="12.5" x14ac:dyDescent="0.25">
      <c r="A80" s="1" t="s">
        <v>6</v>
      </c>
      <c r="B80" s="1" t="s">
        <v>195</v>
      </c>
      <c r="C80" s="1" t="s">
        <v>121</v>
      </c>
      <c r="D80" s="1" t="s">
        <v>50</v>
      </c>
      <c r="E80" s="2">
        <v>1.0822000000000001</v>
      </c>
    </row>
    <row r="81" spans="1:5" ht="12.5" x14ac:dyDescent="0.25">
      <c r="A81" s="1" t="s">
        <v>6</v>
      </c>
      <c r="B81" s="1" t="s">
        <v>196</v>
      </c>
      <c r="C81" s="1" t="s">
        <v>121</v>
      </c>
      <c r="D81" s="1" t="s">
        <v>62</v>
      </c>
      <c r="E81" s="2">
        <v>0.37069999999999997</v>
      </c>
    </row>
    <row r="82" spans="1:5" ht="12.5" x14ac:dyDescent="0.25">
      <c r="A82" s="1" t="s">
        <v>6</v>
      </c>
      <c r="B82" s="1" t="s">
        <v>197</v>
      </c>
      <c r="C82" s="1" t="s">
        <v>121</v>
      </c>
      <c r="D82" s="1" t="s">
        <v>74</v>
      </c>
      <c r="E82" s="2">
        <v>2.6753</v>
      </c>
    </row>
    <row r="83" spans="1:5" ht="12.5" x14ac:dyDescent="0.25">
      <c r="A83" s="1" t="s">
        <v>6</v>
      </c>
      <c r="B83" s="1" t="s">
        <v>198</v>
      </c>
      <c r="C83" s="1" t="s">
        <v>121</v>
      </c>
      <c r="D83" s="1" t="s">
        <v>86</v>
      </c>
      <c r="E83" s="2">
        <v>2.5415000000000001</v>
      </c>
    </row>
    <row r="84" spans="1:5" ht="12.5" x14ac:dyDescent="0.25">
      <c r="A84" s="1" t="s">
        <v>6</v>
      </c>
      <c r="B84" s="1" t="s">
        <v>199</v>
      </c>
      <c r="C84" s="1" t="s">
        <v>121</v>
      </c>
      <c r="D84" s="1" t="s">
        <v>98</v>
      </c>
      <c r="E84" s="2">
        <v>1.4356</v>
      </c>
    </row>
    <row r="85" spans="1:5" ht="12.5" x14ac:dyDescent="0.25">
      <c r="A85" s="1" t="s">
        <v>6</v>
      </c>
      <c r="B85" s="1" t="s">
        <v>200</v>
      </c>
      <c r="C85" s="1" t="s">
        <v>121</v>
      </c>
      <c r="D85" s="1" t="s">
        <v>110</v>
      </c>
      <c r="E85" s="2">
        <v>0.50819999999999999</v>
      </c>
    </row>
    <row r="86" spans="1:5" ht="12.5" x14ac:dyDescent="0.25">
      <c r="A86" s="1" t="s">
        <v>6</v>
      </c>
      <c r="B86" s="1" t="s">
        <v>201</v>
      </c>
      <c r="C86" s="1" t="s">
        <v>121</v>
      </c>
      <c r="D86" s="1" t="s">
        <v>27</v>
      </c>
      <c r="E86" s="2">
        <v>0.1615</v>
      </c>
    </row>
    <row r="87" spans="1:5" ht="12.5" x14ac:dyDescent="0.25">
      <c r="A87" s="1" t="s">
        <v>6</v>
      </c>
      <c r="B87" s="1" t="s">
        <v>202</v>
      </c>
      <c r="C87" s="1" t="s">
        <v>121</v>
      </c>
      <c r="D87" s="1" t="s">
        <v>39</v>
      </c>
      <c r="E87" s="2">
        <v>0.1046</v>
      </c>
    </row>
    <row r="88" spans="1:5" ht="12.5" x14ac:dyDescent="0.25">
      <c r="A88" s="1" t="s">
        <v>6</v>
      </c>
      <c r="B88" s="1" t="s">
        <v>203</v>
      </c>
      <c r="C88" s="1" t="s">
        <v>121</v>
      </c>
      <c r="D88" s="1" t="s">
        <v>51</v>
      </c>
      <c r="E88" s="2">
        <v>4.4400000000000002E-2</v>
      </c>
    </row>
    <row r="89" spans="1:5" ht="12.5" x14ac:dyDescent="0.25">
      <c r="A89" s="1" t="s">
        <v>6</v>
      </c>
      <c r="B89" s="1" t="s">
        <v>204</v>
      </c>
      <c r="C89" s="1" t="s">
        <v>121</v>
      </c>
      <c r="D89" s="1" t="s">
        <v>63</v>
      </c>
      <c r="E89" s="2">
        <v>5.96E-2</v>
      </c>
    </row>
    <row r="90" spans="1:5" ht="12.5" x14ac:dyDescent="0.25">
      <c r="A90" s="1" t="s">
        <v>6</v>
      </c>
      <c r="B90" s="1" t="s">
        <v>205</v>
      </c>
      <c r="C90" s="1" t="s">
        <v>121</v>
      </c>
      <c r="D90" s="1" t="s">
        <v>75</v>
      </c>
      <c r="E90" s="2">
        <v>0.1971</v>
      </c>
    </row>
    <row r="91" spans="1:5" ht="12.5" x14ac:dyDescent="0.25">
      <c r="A91" s="1" t="s">
        <v>6</v>
      </c>
      <c r="B91" s="1" t="s">
        <v>206</v>
      </c>
      <c r="C91" s="1" t="s">
        <v>121</v>
      </c>
      <c r="D91" s="1" t="s">
        <v>87</v>
      </c>
      <c r="E91" s="2">
        <v>6.6299999999999998E-2</v>
      </c>
    </row>
    <row r="92" spans="1:5" ht="12.5" x14ac:dyDescent="0.25">
      <c r="A92" s="1" t="s">
        <v>6</v>
      </c>
      <c r="B92" s="1" t="s">
        <v>207</v>
      </c>
      <c r="C92" s="1" t="s">
        <v>121</v>
      </c>
      <c r="D92" s="1" t="s">
        <v>99</v>
      </c>
      <c r="E92" s="2">
        <v>4.2500000000000003E-2</v>
      </c>
    </row>
    <row r="93" spans="1:5" ht="12.5" x14ac:dyDescent="0.25">
      <c r="A93" s="1" t="s">
        <v>6</v>
      </c>
      <c r="B93" s="1" t="s">
        <v>208</v>
      </c>
      <c r="C93" s="1" t="s">
        <v>121</v>
      </c>
      <c r="D93" s="1" t="s">
        <v>111</v>
      </c>
      <c r="E93" s="3">
        <v>3.9E-2</v>
      </c>
    </row>
    <row r="94" spans="1:5" ht="12.5" x14ac:dyDescent="0.25">
      <c r="A94" s="1" t="s">
        <v>6</v>
      </c>
      <c r="B94" s="1" t="s">
        <v>209</v>
      </c>
      <c r="C94" s="1" t="s">
        <v>121</v>
      </c>
      <c r="D94" s="1" t="s">
        <v>28</v>
      </c>
      <c r="E94" s="2">
        <v>3.3734999999999999</v>
      </c>
    </row>
    <row r="95" spans="1:5" ht="12.5" x14ac:dyDescent="0.25">
      <c r="A95" s="1" t="s">
        <v>6</v>
      </c>
      <c r="B95" s="1" t="s">
        <v>210</v>
      </c>
      <c r="C95" s="1" t="s">
        <v>121</v>
      </c>
      <c r="D95" s="1" t="s">
        <v>40</v>
      </c>
      <c r="E95" s="2">
        <v>3.1452</v>
      </c>
    </row>
    <row r="96" spans="1:5" ht="12.5" x14ac:dyDescent="0.25">
      <c r="A96" s="1" t="s">
        <v>6</v>
      </c>
      <c r="B96" s="1" t="s">
        <v>211</v>
      </c>
      <c r="C96" s="1" t="s">
        <v>121</v>
      </c>
      <c r="D96" s="1" t="s">
        <v>52</v>
      </c>
      <c r="E96" s="2">
        <v>2.9445999999999999</v>
      </c>
    </row>
    <row r="97" spans="1:5" ht="12.5" x14ac:dyDescent="0.25">
      <c r="A97" s="1" t="s">
        <v>6</v>
      </c>
      <c r="B97" s="1" t="s">
        <v>212</v>
      </c>
      <c r="C97" s="1" t="s">
        <v>121</v>
      </c>
      <c r="D97" s="1" t="s">
        <v>64</v>
      </c>
      <c r="E97" s="2">
        <v>2.8441000000000001</v>
      </c>
    </row>
    <row r="98" spans="1:5" ht="12.5" x14ac:dyDescent="0.25">
      <c r="A98" s="1" t="s">
        <v>6</v>
      </c>
      <c r="B98" s="1" t="s">
        <v>213</v>
      </c>
      <c r="C98" s="1" t="s">
        <v>121</v>
      </c>
      <c r="D98" s="1" t="s">
        <v>76</v>
      </c>
      <c r="E98" s="2">
        <v>2.6246999999999998</v>
      </c>
    </row>
    <row r="99" spans="1:5" ht="12.5" x14ac:dyDescent="0.25">
      <c r="A99" s="1" t="s">
        <v>6</v>
      </c>
      <c r="B99" s="1" t="s">
        <v>214</v>
      </c>
      <c r="C99" s="1" t="s">
        <v>121</v>
      </c>
      <c r="D99" s="1" t="s">
        <v>88</v>
      </c>
      <c r="E99" s="2">
        <v>2.3016000000000001</v>
      </c>
    </row>
    <row r="100" spans="1:5" ht="12.5" x14ac:dyDescent="0.25">
      <c r="A100" s="1" t="s">
        <v>6</v>
      </c>
      <c r="B100" s="1" t="s">
        <v>215</v>
      </c>
      <c r="C100" s="1" t="s">
        <v>121</v>
      </c>
      <c r="D100" s="1" t="s">
        <v>100</v>
      </c>
      <c r="E100" s="2">
        <v>1.9905999999999999</v>
      </c>
    </row>
    <row r="101" spans="1:5" ht="12.5" x14ac:dyDescent="0.25">
      <c r="A101" s="1" t="s">
        <v>6</v>
      </c>
      <c r="B101" s="1" t="s">
        <v>216</v>
      </c>
      <c r="C101" s="1" t="s">
        <v>121</v>
      </c>
      <c r="D101" s="1" t="s">
        <v>112</v>
      </c>
      <c r="E101" s="2">
        <v>1.7725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796875" defaultRowHeight="15" customHeight="1" x14ac:dyDescent="0.25"/>
  <sheetData>
    <row r="1" spans="1:5" ht="15" customHeight="1" x14ac:dyDescent="0.25">
      <c r="A1" t="s">
        <v>217</v>
      </c>
    </row>
    <row r="3" spans="1:5" ht="15" customHeight="1" x14ac:dyDescent="0.25">
      <c r="B3" t="s">
        <v>218</v>
      </c>
      <c r="E3" t="s">
        <v>219</v>
      </c>
    </row>
    <row r="4" spans="1:5" ht="15" customHeight="1" x14ac:dyDescent="0.25">
      <c r="B4" t="s">
        <v>220</v>
      </c>
      <c r="E4" t="s">
        <v>221</v>
      </c>
    </row>
    <row r="5" spans="1:5" ht="15" customHeight="1" x14ac:dyDescent="0.2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796875" defaultRowHeight="15" customHeight="1" x14ac:dyDescent="0.25"/>
  <cols>
    <col min="1" max="1" width="19.36328125" customWidth="1"/>
    <col min="2" max="2" width="16.453125" customWidth="1"/>
    <col min="4" max="4" width="2" customWidth="1"/>
    <col min="5" max="5" width="50.453125" customWidth="1"/>
  </cols>
  <sheetData>
    <row r="1" spans="1:5" ht="15" customHeight="1" x14ac:dyDescent="0.25">
      <c r="A1" t="s">
        <v>222</v>
      </c>
    </row>
    <row r="3" spans="1:5" ht="15" customHeight="1" x14ac:dyDescent="0.25">
      <c r="B3" t="s">
        <v>223</v>
      </c>
      <c r="E3" t="s">
        <v>1</v>
      </c>
    </row>
    <row r="4" spans="1:5" ht="15" customHeight="1" x14ac:dyDescent="0.25">
      <c r="B4" t="s">
        <v>224</v>
      </c>
    </row>
    <row r="5" spans="1:5" ht="15" customHeight="1" x14ac:dyDescent="0.25">
      <c r="B5" t="s">
        <v>218</v>
      </c>
      <c r="E5" t="s">
        <v>225</v>
      </c>
    </row>
    <row r="6" spans="1:5" ht="15" customHeight="1" x14ac:dyDescent="0.25">
      <c r="B6" t="s">
        <v>226</v>
      </c>
      <c r="E6" t="s">
        <v>2</v>
      </c>
    </row>
    <row r="7" spans="1:5" ht="15" customHeight="1" x14ac:dyDescent="0.25">
      <c r="B7" t="s">
        <v>227</v>
      </c>
      <c r="E7" t="s">
        <v>228</v>
      </c>
    </row>
    <row r="8" spans="1:5" ht="15" customHeight="1" x14ac:dyDescent="0.2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796875" defaultRowHeight="15" customHeight="1" x14ac:dyDescent="0.25"/>
  <cols>
    <col min="1" max="1" width="21.453125" customWidth="1"/>
    <col min="2" max="2" width="19.36328125" customWidth="1"/>
    <col min="3" max="3" width="22.36328125" customWidth="1"/>
    <col min="4" max="4" width="2" customWidth="1"/>
    <col min="5" max="5" width="32.36328125" customWidth="1"/>
  </cols>
  <sheetData>
    <row r="1" spans="1:5" ht="15" customHeight="1" x14ac:dyDescent="0.25">
      <c r="A1" t="s">
        <v>229</v>
      </c>
    </row>
    <row r="3" spans="1:5" ht="15" customHeight="1" x14ac:dyDescent="0.25">
      <c r="B3" t="s">
        <v>230</v>
      </c>
      <c r="E3" t="s">
        <v>231</v>
      </c>
    </row>
    <row r="4" spans="1:5" ht="15" customHeight="1" x14ac:dyDescent="0.25">
      <c r="B4" t="s">
        <v>232</v>
      </c>
      <c r="E4" t="s">
        <v>233</v>
      </c>
    </row>
    <row r="5" spans="1:5" ht="15" customHeight="1" x14ac:dyDescent="0.25">
      <c r="B5" t="s">
        <v>234</v>
      </c>
      <c r="E5" t="s">
        <v>235</v>
      </c>
    </row>
    <row r="7" spans="1:5" ht="15" customHeight="1" x14ac:dyDescent="0.25">
      <c r="B7" t="s">
        <v>236</v>
      </c>
    </row>
    <row r="9" spans="1:5" ht="15" customHeight="1" x14ac:dyDescent="0.25">
      <c r="C9" t="s">
        <v>237</v>
      </c>
      <c r="E9" t="s">
        <v>238</v>
      </c>
    </row>
    <row r="10" spans="1:5" ht="15" customHeight="1" x14ac:dyDescent="0.25">
      <c r="C10" t="s">
        <v>239</v>
      </c>
      <c r="E10" t="s">
        <v>240</v>
      </c>
    </row>
    <row r="11" spans="1:5" ht="15" customHeight="1" x14ac:dyDescent="0.25">
      <c r="C11" t="s">
        <v>241</v>
      </c>
      <c r="E11" t="s">
        <v>242</v>
      </c>
    </row>
    <row r="12" spans="1:5" ht="15" customHeight="1" x14ac:dyDescent="0.25">
      <c r="C12" t="s">
        <v>243</v>
      </c>
      <c r="E12" t="s">
        <v>244</v>
      </c>
    </row>
    <row r="14" spans="1:5" ht="15" customHeight="1" x14ac:dyDescent="0.25">
      <c r="C14" t="s">
        <v>245</v>
      </c>
      <c r="E14" t="s">
        <v>221</v>
      </c>
    </row>
    <row r="15" spans="1:5" ht="15" customHeight="1" x14ac:dyDescent="0.25">
      <c r="C15" t="s">
        <v>246</v>
      </c>
      <c r="E15" t="s">
        <v>247</v>
      </c>
    </row>
    <row r="16" spans="1:5" ht="15" customHeight="1" x14ac:dyDescent="0.25">
      <c r="C16" t="s">
        <v>248</v>
      </c>
      <c r="E16" t="s">
        <v>221</v>
      </c>
    </row>
    <row r="17" spans="3:5" ht="15" customHeight="1" x14ac:dyDescent="0.25">
      <c r="C17" t="s">
        <v>249</v>
      </c>
      <c r="E17" t="s">
        <v>221</v>
      </c>
    </row>
    <row r="18" spans="3:5" ht="15" customHeight="1" x14ac:dyDescent="0.25">
      <c r="C18" t="s">
        <v>250</v>
      </c>
      <c r="E18" t="s">
        <v>221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796875" defaultRowHeight="15" customHeight="1" x14ac:dyDescent="0.25"/>
  <cols>
    <col min="1" max="1" width="19.6328125" customWidth="1"/>
    <col min="2" max="2" width="29.1796875" customWidth="1"/>
    <col min="4" max="4" width="2" customWidth="1"/>
    <col min="5" max="5" width="5.36328125" customWidth="1"/>
  </cols>
  <sheetData>
    <row r="1" spans="1:5" ht="15" customHeight="1" x14ac:dyDescent="0.25">
      <c r="A1" t="s">
        <v>251</v>
      </c>
    </row>
    <row r="3" spans="1:5" ht="15" customHeight="1" x14ac:dyDescent="0.25">
      <c r="B3" t="s">
        <v>252</v>
      </c>
      <c r="E3" t="s">
        <v>253</v>
      </c>
    </row>
    <row r="4" spans="1:5" ht="15" customHeight="1" x14ac:dyDescent="0.25">
      <c r="B4" t="s">
        <v>254</v>
      </c>
      <c r="E4" t="s">
        <v>247</v>
      </c>
    </row>
    <row r="5" spans="1:5" ht="15" customHeight="1" x14ac:dyDescent="0.25">
      <c r="B5" t="s">
        <v>255</v>
      </c>
      <c r="E5" t="s">
        <v>247</v>
      </c>
    </row>
    <row r="7" spans="1:5" ht="15" customHeight="1" x14ac:dyDescent="0.25">
      <c r="A7" t="s">
        <v>4</v>
      </c>
    </row>
    <row r="9" spans="1:5" ht="15" customHeight="1" x14ac:dyDescent="0.25">
      <c r="B9" t="s">
        <v>256</v>
      </c>
      <c r="E9" t="s">
        <v>257</v>
      </c>
    </row>
    <row r="10" spans="1:5" ht="15" customHeight="1" x14ac:dyDescent="0.25">
      <c r="B10" t="s">
        <v>258</v>
      </c>
      <c r="E10" t="s">
        <v>247</v>
      </c>
    </row>
    <row r="11" spans="1:5" ht="15" customHeight="1" x14ac:dyDescent="0.25">
      <c r="B11" t="s">
        <v>259</v>
      </c>
      <c r="E11" t="s">
        <v>247</v>
      </c>
    </row>
    <row r="12" spans="1:5" ht="15" customHeight="1" x14ac:dyDescent="0.25">
      <c r="B12" t="s">
        <v>260</v>
      </c>
      <c r="E12" t="s">
        <v>261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2"/>
  <sheetViews>
    <sheetView workbookViewId="0"/>
  </sheetViews>
  <sheetFormatPr defaultColWidth="9.1796875" defaultRowHeight="15" customHeight="1" x14ac:dyDescent="0.25"/>
  <cols>
    <col min="1" max="1" width="8.6328125" customWidth="1"/>
    <col min="2" max="2" width="21.36328125" customWidth="1"/>
    <col min="3" max="3" width="49.6328125" customWidth="1"/>
    <col min="4" max="4" width="21.6328125" customWidth="1"/>
  </cols>
  <sheetData>
    <row r="1" spans="1:5" ht="15" customHeight="1" x14ac:dyDescent="0.25">
      <c r="A1" t="s">
        <v>262</v>
      </c>
    </row>
    <row r="3" spans="1:5" ht="15" customHeight="1" x14ac:dyDescent="0.25">
      <c r="B3" s="4" t="s">
        <v>263</v>
      </c>
      <c r="C3" s="4" t="s">
        <v>264</v>
      </c>
      <c r="D3" s="4" t="s">
        <v>265</v>
      </c>
      <c r="E3" s="4"/>
    </row>
    <row r="4" spans="1:5" ht="15" customHeight="1" x14ac:dyDescent="0.25">
      <c r="B4" t="s">
        <v>2</v>
      </c>
      <c r="C4" t="s">
        <v>266</v>
      </c>
    </row>
    <row r="5" spans="1:5" ht="15" customHeight="1" x14ac:dyDescent="0.25">
      <c r="B5" t="s">
        <v>2</v>
      </c>
      <c r="C5" t="s">
        <v>267</v>
      </c>
      <c r="D5" t="s">
        <v>268</v>
      </c>
    </row>
    <row r="6" spans="1:5" ht="15" customHeight="1" x14ac:dyDescent="0.25">
      <c r="B6" t="s">
        <v>2</v>
      </c>
      <c r="C6" t="s">
        <v>269</v>
      </c>
    </row>
    <row r="7" spans="1:5" ht="15" customHeight="1" x14ac:dyDescent="0.25">
      <c r="B7" t="s">
        <v>270</v>
      </c>
      <c r="C7" t="s">
        <v>271</v>
      </c>
      <c r="D7" t="s">
        <v>272</v>
      </c>
    </row>
    <row r="8" spans="1:5" ht="15" customHeight="1" x14ac:dyDescent="0.25">
      <c r="B8" t="s">
        <v>273</v>
      </c>
      <c r="C8" t="s">
        <v>267</v>
      </c>
      <c r="D8" t="s">
        <v>268</v>
      </c>
    </row>
    <row r="9" spans="1:5" ht="15" customHeight="1" x14ac:dyDescent="0.25">
      <c r="B9" t="s">
        <v>274</v>
      </c>
      <c r="C9" t="s">
        <v>275</v>
      </c>
    </row>
    <row r="10" spans="1:5" ht="15" customHeight="1" x14ac:dyDescent="0.25">
      <c r="B10" t="s">
        <v>274</v>
      </c>
      <c r="C10" t="s">
        <v>267</v>
      </c>
      <c r="D10" t="s">
        <v>268</v>
      </c>
    </row>
    <row r="11" spans="1:5" ht="15" customHeight="1" x14ac:dyDescent="0.25">
      <c r="B11" t="s">
        <v>276</v>
      </c>
      <c r="C11" t="s">
        <v>277</v>
      </c>
    </row>
    <row r="12" spans="1:5" ht="15" customHeight="1" x14ac:dyDescent="0.2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/>
  </sheetViews>
  <sheetFormatPr defaultColWidth="9.1796875" defaultRowHeight="15" customHeight="1" x14ac:dyDescent="0.25"/>
  <sheetData>
    <row r="1" spans="1:13" ht="15" customHeight="1" x14ac:dyDescent="0.25">
      <c r="A1" t="s">
        <v>230</v>
      </c>
      <c r="B1" t="s">
        <v>6</v>
      </c>
    </row>
    <row r="2" spans="1:13" ht="15" customHeight="1" x14ac:dyDescent="0.25">
      <c r="A2" t="s">
        <v>278</v>
      </c>
      <c r="B2" t="s">
        <v>279</v>
      </c>
    </row>
    <row r="4" spans="1:13" ht="15" customHeight="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  <c r="L4" s="5">
        <v>11</v>
      </c>
      <c r="M4" s="5">
        <v>12</v>
      </c>
    </row>
    <row r="5" spans="1:13" ht="15" customHeight="1" x14ac:dyDescent="0.25">
      <c r="A5" s="10" t="s">
        <v>8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</row>
    <row r="6" spans="1:13" ht="15" customHeight="1" x14ac:dyDescent="0.25">
      <c r="A6" s="11"/>
      <c r="B6" s="7" t="s">
        <v>121</v>
      </c>
      <c r="C6" s="7" t="s">
        <v>121</v>
      </c>
      <c r="D6" s="7" t="s">
        <v>121</v>
      </c>
      <c r="E6" s="7" t="s">
        <v>121</v>
      </c>
      <c r="F6" s="7" t="s">
        <v>121</v>
      </c>
      <c r="G6" s="7" t="s">
        <v>121</v>
      </c>
      <c r="H6" s="7" t="s">
        <v>121</v>
      </c>
      <c r="I6" s="7" t="s">
        <v>121</v>
      </c>
      <c r="J6" s="7" t="s">
        <v>121</v>
      </c>
      <c r="K6" s="7" t="s">
        <v>121</v>
      </c>
      <c r="L6" s="7" t="s">
        <v>121</v>
      </c>
      <c r="M6" s="7" t="s">
        <v>121</v>
      </c>
    </row>
    <row r="7" spans="1:13" ht="15" customHeight="1" x14ac:dyDescent="0.25">
      <c r="A7" s="11"/>
      <c r="B7" s="8" t="s">
        <v>280</v>
      </c>
      <c r="C7" s="8" t="s">
        <v>280</v>
      </c>
      <c r="D7" s="8" t="s">
        <v>280</v>
      </c>
      <c r="E7" s="8" t="s">
        <v>280</v>
      </c>
      <c r="F7" s="8" t="s">
        <v>280</v>
      </c>
      <c r="G7" s="8" t="s">
        <v>280</v>
      </c>
      <c r="H7" s="8" t="s">
        <v>280</v>
      </c>
      <c r="I7" s="8" t="s">
        <v>280</v>
      </c>
      <c r="J7" s="8" t="s">
        <v>280</v>
      </c>
      <c r="K7" s="8" t="s">
        <v>280</v>
      </c>
      <c r="L7" s="8" t="s">
        <v>280</v>
      </c>
      <c r="M7" s="8" t="s">
        <v>280</v>
      </c>
    </row>
    <row r="8" spans="1:13" ht="15" customHeight="1" x14ac:dyDescent="0.25">
      <c r="A8" s="10" t="s">
        <v>9</v>
      </c>
      <c r="B8" s="6" t="s">
        <v>29</v>
      </c>
      <c r="C8" s="6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6" t="s">
        <v>35</v>
      </c>
      <c r="I8" s="6" t="s">
        <v>36</v>
      </c>
      <c r="J8" s="6" t="s">
        <v>37</v>
      </c>
      <c r="K8" s="6" t="s">
        <v>38</v>
      </c>
      <c r="L8" s="6" t="s">
        <v>39</v>
      </c>
      <c r="M8" s="6" t="s">
        <v>40</v>
      </c>
    </row>
    <row r="9" spans="1:13" ht="15" customHeight="1" x14ac:dyDescent="0.25">
      <c r="A9" s="11"/>
      <c r="B9" s="7" t="s">
        <v>121</v>
      </c>
      <c r="C9" s="7" t="s">
        <v>121</v>
      </c>
      <c r="D9" s="7" t="s">
        <v>121</v>
      </c>
      <c r="E9" s="7" t="s">
        <v>121</v>
      </c>
      <c r="F9" s="7" t="s">
        <v>121</v>
      </c>
      <c r="G9" s="7" t="s">
        <v>121</v>
      </c>
      <c r="H9" s="7" t="s">
        <v>121</v>
      </c>
      <c r="I9" s="7" t="s">
        <v>121</v>
      </c>
      <c r="J9" s="7" t="s">
        <v>121</v>
      </c>
      <c r="K9" s="7" t="s">
        <v>121</v>
      </c>
      <c r="L9" s="7" t="s">
        <v>121</v>
      </c>
      <c r="M9" s="7" t="s">
        <v>121</v>
      </c>
    </row>
    <row r="10" spans="1:13" ht="15" customHeight="1" x14ac:dyDescent="0.25">
      <c r="A10" s="11"/>
      <c r="B10" s="8" t="s">
        <v>280</v>
      </c>
      <c r="C10" s="8" t="s">
        <v>280</v>
      </c>
      <c r="D10" s="8" t="s">
        <v>280</v>
      </c>
      <c r="E10" s="8" t="s">
        <v>280</v>
      </c>
      <c r="F10" s="8" t="s">
        <v>280</v>
      </c>
      <c r="G10" s="8" t="s">
        <v>280</v>
      </c>
      <c r="H10" s="8" t="s">
        <v>280</v>
      </c>
      <c r="I10" s="8" t="s">
        <v>280</v>
      </c>
      <c r="J10" s="8" t="s">
        <v>280</v>
      </c>
      <c r="K10" s="8" t="s">
        <v>280</v>
      </c>
      <c r="L10" s="8" t="s">
        <v>280</v>
      </c>
      <c r="M10" s="8" t="s">
        <v>280</v>
      </c>
    </row>
    <row r="11" spans="1:13" ht="15" customHeight="1" x14ac:dyDescent="0.25">
      <c r="A11" s="10" t="s">
        <v>10</v>
      </c>
      <c r="B11" s="6" t="s">
        <v>41</v>
      </c>
      <c r="C11" s="6" t="s">
        <v>42</v>
      </c>
      <c r="D11" s="6" t="s">
        <v>43</v>
      </c>
      <c r="E11" s="6" t="s">
        <v>44</v>
      </c>
      <c r="F11" s="6" t="s">
        <v>45</v>
      </c>
      <c r="G11" s="6" t="s">
        <v>46</v>
      </c>
      <c r="H11" s="6" t="s">
        <v>47</v>
      </c>
      <c r="I11" s="6" t="s">
        <v>48</v>
      </c>
      <c r="J11" s="6" t="s">
        <v>49</v>
      </c>
      <c r="K11" s="6" t="s">
        <v>50</v>
      </c>
      <c r="L11" s="6" t="s">
        <v>51</v>
      </c>
      <c r="M11" s="6" t="s">
        <v>52</v>
      </c>
    </row>
    <row r="12" spans="1:13" ht="15" customHeight="1" x14ac:dyDescent="0.25">
      <c r="A12" s="11"/>
      <c r="B12" s="7" t="s">
        <v>121</v>
      </c>
      <c r="C12" s="7" t="s">
        <v>121</v>
      </c>
      <c r="D12" s="7" t="s">
        <v>121</v>
      </c>
      <c r="E12" s="7" t="s">
        <v>121</v>
      </c>
      <c r="F12" s="7" t="s">
        <v>121</v>
      </c>
      <c r="G12" s="7" t="s">
        <v>121</v>
      </c>
      <c r="H12" s="7" t="s">
        <v>121</v>
      </c>
      <c r="I12" s="7" t="s">
        <v>121</v>
      </c>
      <c r="J12" s="7" t="s">
        <v>121</v>
      </c>
      <c r="K12" s="7" t="s">
        <v>121</v>
      </c>
      <c r="L12" s="7" t="s">
        <v>121</v>
      </c>
      <c r="M12" s="7" t="s">
        <v>121</v>
      </c>
    </row>
    <row r="13" spans="1:13" ht="15" customHeight="1" x14ac:dyDescent="0.25">
      <c r="A13" s="11"/>
      <c r="B13" s="8" t="s">
        <v>280</v>
      </c>
      <c r="C13" s="8" t="s">
        <v>280</v>
      </c>
      <c r="D13" s="8" t="s">
        <v>280</v>
      </c>
      <c r="E13" s="8" t="s">
        <v>280</v>
      </c>
      <c r="F13" s="8" t="s">
        <v>280</v>
      </c>
      <c r="G13" s="8" t="s">
        <v>280</v>
      </c>
      <c r="H13" s="8" t="s">
        <v>280</v>
      </c>
      <c r="I13" s="8" t="s">
        <v>280</v>
      </c>
      <c r="J13" s="8" t="s">
        <v>280</v>
      </c>
      <c r="K13" s="8" t="s">
        <v>280</v>
      </c>
      <c r="L13" s="8" t="s">
        <v>280</v>
      </c>
      <c r="M13" s="8" t="s">
        <v>280</v>
      </c>
    </row>
    <row r="14" spans="1:13" ht="15" customHeight="1" x14ac:dyDescent="0.25">
      <c r="A14" s="10" t="s">
        <v>11</v>
      </c>
      <c r="B14" s="6" t="s">
        <v>53</v>
      </c>
      <c r="C14" s="6" t="s">
        <v>54</v>
      </c>
      <c r="D14" s="6" t="s">
        <v>55</v>
      </c>
      <c r="E14" s="6" t="s">
        <v>56</v>
      </c>
      <c r="F14" s="6" t="s">
        <v>57</v>
      </c>
      <c r="G14" s="6" t="s">
        <v>58</v>
      </c>
      <c r="H14" s="6" t="s">
        <v>59</v>
      </c>
      <c r="I14" s="6" t="s">
        <v>60</v>
      </c>
      <c r="J14" s="6" t="s">
        <v>61</v>
      </c>
      <c r="K14" s="6" t="s">
        <v>62</v>
      </c>
      <c r="L14" s="6" t="s">
        <v>63</v>
      </c>
      <c r="M14" s="6" t="s">
        <v>64</v>
      </c>
    </row>
    <row r="15" spans="1:13" ht="15" customHeight="1" x14ac:dyDescent="0.25">
      <c r="A15" s="11"/>
      <c r="B15" s="7" t="s">
        <v>121</v>
      </c>
      <c r="C15" s="7" t="s">
        <v>121</v>
      </c>
      <c r="D15" s="7" t="s">
        <v>121</v>
      </c>
      <c r="E15" s="7" t="s">
        <v>121</v>
      </c>
      <c r="F15" s="7" t="s">
        <v>121</v>
      </c>
      <c r="G15" s="7" t="s">
        <v>121</v>
      </c>
      <c r="H15" s="7" t="s">
        <v>121</v>
      </c>
      <c r="I15" s="7" t="s">
        <v>121</v>
      </c>
      <c r="J15" s="7" t="s">
        <v>121</v>
      </c>
      <c r="K15" s="7" t="s">
        <v>121</v>
      </c>
      <c r="L15" s="7" t="s">
        <v>121</v>
      </c>
      <c r="M15" s="7" t="s">
        <v>121</v>
      </c>
    </row>
    <row r="16" spans="1:13" ht="15" customHeight="1" x14ac:dyDescent="0.25">
      <c r="A16" s="11"/>
      <c r="B16" s="8" t="s">
        <v>280</v>
      </c>
      <c r="C16" s="8" t="s">
        <v>280</v>
      </c>
      <c r="D16" s="8" t="s">
        <v>280</v>
      </c>
      <c r="E16" s="8" t="s">
        <v>280</v>
      </c>
      <c r="F16" s="8" t="s">
        <v>280</v>
      </c>
      <c r="G16" s="8" t="s">
        <v>280</v>
      </c>
      <c r="H16" s="8" t="s">
        <v>280</v>
      </c>
      <c r="I16" s="8" t="s">
        <v>280</v>
      </c>
      <c r="J16" s="8" t="s">
        <v>280</v>
      </c>
      <c r="K16" s="8" t="s">
        <v>280</v>
      </c>
      <c r="L16" s="8" t="s">
        <v>280</v>
      </c>
      <c r="M16" s="8" t="s">
        <v>280</v>
      </c>
    </row>
    <row r="17" spans="1:13" ht="15" customHeight="1" x14ac:dyDescent="0.25">
      <c r="A17" s="10" t="s">
        <v>12</v>
      </c>
      <c r="B17" s="6" t="s">
        <v>65</v>
      </c>
      <c r="C17" s="6" t="s">
        <v>66</v>
      </c>
      <c r="D17" s="6" t="s">
        <v>67</v>
      </c>
      <c r="E17" s="6" t="s">
        <v>68</v>
      </c>
      <c r="F17" s="6" t="s">
        <v>69</v>
      </c>
      <c r="G17" s="6" t="s">
        <v>70</v>
      </c>
      <c r="H17" s="6" t="s">
        <v>71</v>
      </c>
      <c r="I17" s="6" t="s">
        <v>72</v>
      </c>
      <c r="J17" s="6" t="s">
        <v>73</v>
      </c>
      <c r="K17" s="6" t="s">
        <v>74</v>
      </c>
      <c r="L17" s="6" t="s">
        <v>75</v>
      </c>
      <c r="M17" s="6" t="s">
        <v>76</v>
      </c>
    </row>
    <row r="18" spans="1:13" ht="15" customHeight="1" x14ac:dyDescent="0.25">
      <c r="A18" s="11"/>
      <c r="B18" s="7" t="s">
        <v>121</v>
      </c>
      <c r="C18" s="7" t="s">
        <v>121</v>
      </c>
      <c r="D18" s="7" t="s">
        <v>121</v>
      </c>
      <c r="E18" s="7" t="s">
        <v>121</v>
      </c>
      <c r="F18" s="7" t="s">
        <v>121</v>
      </c>
      <c r="G18" s="7" t="s">
        <v>121</v>
      </c>
      <c r="H18" s="7" t="s">
        <v>121</v>
      </c>
      <c r="I18" s="7" t="s">
        <v>121</v>
      </c>
      <c r="J18" s="7" t="s">
        <v>121</v>
      </c>
      <c r="K18" s="7" t="s">
        <v>121</v>
      </c>
      <c r="L18" s="7" t="s">
        <v>121</v>
      </c>
      <c r="M18" s="7" t="s">
        <v>121</v>
      </c>
    </row>
    <row r="19" spans="1:13" ht="15" customHeight="1" x14ac:dyDescent="0.25">
      <c r="A19" s="11"/>
      <c r="B19" s="8" t="s">
        <v>280</v>
      </c>
      <c r="C19" s="8" t="s">
        <v>280</v>
      </c>
      <c r="D19" s="8" t="s">
        <v>280</v>
      </c>
      <c r="E19" s="8" t="s">
        <v>280</v>
      </c>
      <c r="F19" s="8" t="s">
        <v>280</v>
      </c>
      <c r="G19" s="8" t="s">
        <v>280</v>
      </c>
      <c r="H19" s="8" t="s">
        <v>280</v>
      </c>
      <c r="I19" s="8" t="s">
        <v>280</v>
      </c>
      <c r="J19" s="8" t="s">
        <v>280</v>
      </c>
      <c r="K19" s="8" t="s">
        <v>280</v>
      </c>
      <c r="L19" s="8" t="s">
        <v>280</v>
      </c>
      <c r="M19" s="8" t="s">
        <v>280</v>
      </c>
    </row>
    <row r="20" spans="1:13" ht="15" customHeight="1" x14ac:dyDescent="0.25">
      <c r="A20" s="10" t="s">
        <v>13</v>
      </c>
      <c r="B20" s="6" t="s">
        <v>77</v>
      </c>
      <c r="C20" s="6" t="s">
        <v>78</v>
      </c>
      <c r="D20" s="6" t="s">
        <v>79</v>
      </c>
      <c r="E20" s="6" t="s">
        <v>80</v>
      </c>
      <c r="F20" s="6" t="s">
        <v>81</v>
      </c>
      <c r="G20" s="6" t="s">
        <v>82</v>
      </c>
      <c r="H20" s="6" t="s">
        <v>83</v>
      </c>
      <c r="I20" s="6" t="s">
        <v>84</v>
      </c>
      <c r="J20" s="6" t="s">
        <v>85</v>
      </c>
      <c r="K20" s="6" t="s">
        <v>86</v>
      </c>
      <c r="L20" s="6" t="s">
        <v>87</v>
      </c>
      <c r="M20" s="6" t="s">
        <v>88</v>
      </c>
    </row>
    <row r="21" spans="1:13" ht="15" customHeight="1" x14ac:dyDescent="0.25">
      <c r="A21" s="11"/>
      <c r="B21" s="7" t="s">
        <v>121</v>
      </c>
      <c r="C21" s="7" t="s">
        <v>121</v>
      </c>
      <c r="D21" s="7" t="s">
        <v>121</v>
      </c>
      <c r="E21" s="7" t="s">
        <v>121</v>
      </c>
      <c r="F21" s="7" t="s">
        <v>121</v>
      </c>
      <c r="G21" s="7" t="s">
        <v>121</v>
      </c>
      <c r="H21" s="7" t="s">
        <v>121</v>
      </c>
      <c r="I21" s="7" t="s">
        <v>121</v>
      </c>
      <c r="J21" s="7" t="s">
        <v>121</v>
      </c>
      <c r="K21" s="7" t="s">
        <v>121</v>
      </c>
      <c r="L21" s="7" t="s">
        <v>121</v>
      </c>
      <c r="M21" s="7" t="s">
        <v>121</v>
      </c>
    </row>
    <row r="22" spans="1:13" ht="15" customHeight="1" x14ac:dyDescent="0.25">
      <c r="A22" s="11"/>
      <c r="B22" s="8" t="s">
        <v>280</v>
      </c>
      <c r="C22" s="8" t="s">
        <v>280</v>
      </c>
      <c r="D22" s="8" t="s">
        <v>280</v>
      </c>
      <c r="E22" s="8" t="s">
        <v>280</v>
      </c>
      <c r="F22" s="8" t="s">
        <v>280</v>
      </c>
      <c r="G22" s="8" t="s">
        <v>280</v>
      </c>
      <c r="H22" s="8" t="s">
        <v>280</v>
      </c>
      <c r="I22" s="8" t="s">
        <v>280</v>
      </c>
      <c r="J22" s="8" t="s">
        <v>280</v>
      </c>
      <c r="K22" s="8" t="s">
        <v>280</v>
      </c>
      <c r="L22" s="8" t="s">
        <v>280</v>
      </c>
      <c r="M22" s="8" t="s">
        <v>280</v>
      </c>
    </row>
    <row r="23" spans="1:13" ht="15" customHeight="1" x14ac:dyDescent="0.25">
      <c r="A23" s="10" t="s">
        <v>14</v>
      </c>
      <c r="B23" s="6" t="s">
        <v>89</v>
      </c>
      <c r="C23" s="6" t="s">
        <v>90</v>
      </c>
      <c r="D23" s="6" t="s">
        <v>91</v>
      </c>
      <c r="E23" s="6" t="s">
        <v>92</v>
      </c>
      <c r="F23" s="6" t="s">
        <v>93</v>
      </c>
      <c r="G23" s="6" t="s">
        <v>94</v>
      </c>
      <c r="H23" s="6" t="s">
        <v>95</v>
      </c>
      <c r="I23" s="6" t="s">
        <v>96</v>
      </c>
      <c r="J23" s="6" t="s">
        <v>97</v>
      </c>
      <c r="K23" s="6" t="s">
        <v>98</v>
      </c>
      <c r="L23" s="6" t="s">
        <v>99</v>
      </c>
      <c r="M23" s="6" t="s">
        <v>100</v>
      </c>
    </row>
    <row r="24" spans="1:13" ht="15" customHeight="1" x14ac:dyDescent="0.25">
      <c r="A24" s="11"/>
      <c r="B24" s="7" t="s">
        <v>121</v>
      </c>
      <c r="C24" s="7" t="s">
        <v>121</v>
      </c>
      <c r="D24" s="7" t="s">
        <v>121</v>
      </c>
      <c r="E24" s="7" t="s">
        <v>121</v>
      </c>
      <c r="F24" s="7" t="s">
        <v>121</v>
      </c>
      <c r="G24" s="7" t="s">
        <v>121</v>
      </c>
      <c r="H24" s="7" t="s">
        <v>121</v>
      </c>
      <c r="I24" s="7" t="s">
        <v>121</v>
      </c>
      <c r="J24" s="7" t="s">
        <v>121</v>
      </c>
      <c r="K24" s="7" t="s">
        <v>121</v>
      </c>
      <c r="L24" s="7" t="s">
        <v>121</v>
      </c>
      <c r="M24" s="7" t="s">
        <v>121</v>
      </c>
    </row>
    <row r="25" spans="1:13" ht="15" customHeight="1" x14ac:dyDescent="0.25">
      <c r="A25" s="11"/>
      <c r="B25" s="8" t="s">
        <v>280</v>
      </c>
      <c r="C25" s="8" t="s">
        <v>280</v>
      </c>
      <c r="D25" s="8" t="s">
        <v>280</v>
      </c>
      <c r="E25" s="8" t="s">
        <v>280</v>
      </c>
      <c r="F25" s="8" t="s">
        <v>280</v>
      </c>
      <c r="G25" s="8" t="s">
        <v>280</v>
      </c>
      <c r="H25" s="8" t="s">
        <v>280</v>
      </c>
      <c r="I25" s="8" t="s">
        <v>280</v>
      </c>
      <c r="J25" s="8" t="s">
        <v>280</v>
      </c>
      <c r="K25" s="8" t="s">
        <v>280</v>
      </c>
      <c r="L25" s="8" t="s">
        <v>280</v>
      </c>
      <c r="M25" s="8" t="s">
        <v>280</v>
      </c>
    </row>
    <row r="26" spans="1:13" ht="15" customHeight="1" x14ac:dyDescent="0.25">
      <c r="A26" s="10" t="s">
        <v>15</v>
      </c>
      <c r="B26" s="6" t="s">
        <v>101</v>
      </c>
      <c r="C26" s="6" t="s">
        <v>102</v>
      </c>
      <c r="D26" s="6" t="s">
        <v>103</v>
      </c>
      <c r="E26" s="6" t="s">
        <v>104</v>
      </c>
      <c r="F26" s="6" t="s">
        <v>105</v>
      </c>
      <c r="G26" s="6" t="s">
        <v>106</v>
      </c>
      <c r="H26" s="6" t="s">
        <v>107</v>
      </c>
      <c r="I26" s="6" t="s">
        <v>108</v>
      </c>
      <c r="J26" s="6" t="s">
        <v>109</v>
      </c>
      <c r="K26" s="6" t="s">
        <v>110</v>
      </c>
      <c r="L26" s="6" t="s">
        <v>111</v>
      </c>
      <c r="M26" s="6" t="s">
        <v>112</v>
      </c>
    </row>
    <row r="27" spans="1:13" ht="15" customHeight="1" x14ac:dyDescent="0.25">
      <c r="A27" s="11"/>
      <c r="B27" s="7" t="s">
        <v>121</v>
      </c>
      <c r="C27" s="7" t="s">
        <v>121</v>
      </c>
      <c r="D27" s="7" t="s">
        <v>121</v>
      </c>
      <c r="E27" s="7" t="s">
        <v>121</v>
      </c>
      <c r="F27" s="7" t="s">
        <v>121</v>
      </c>
      <c r="G27" s="7" t="s">
        <v>121</v>
      </c>
      <c r="H27" s="7" t="s">
        <v>121</v>
      </c>
      <c r="I27" s="7" t="s">
        <v>121</v>
      </c>
      <c r="J27" s="7" t="s">
        <v>121</v>
      </c>
      <c r="K27" s="7" t="s">
        <v>121</v>
      </c>
      <c r="L27" s="7" t="s">
        <v>121</v>
      </c>
      <c r="M27" s="7" t="s">
        <v>121</v>
      </c>
    </row>
    <row r="28" spans="1:13" ht="15" customHeight="1" x14ac:dyDescent="0.25">
      <c r="A28" s="11"/>
      <c r="B28" s="8" t="s">
        <v>280</v>
      </c>
      <c r="C28" s="8" t="s">
        <v>280</v>
      </c>
      <c r="D28" s="8" t="s">
        <v>280</v>
      </c>
      <c r="E28" s="8" t="s">
        <v>280</v>
      </c>
      <c r="F28" s="8" t="s">
        <v>280</v>
      </c>
      <c r="G28" s="8" t="s">
        <v>280</v>
      </c>
      <c r="H28" s="8" t="s">
        <v>280</v>
      </c>
      <c r="I28" s="8" t="s">
        <v>280</v>
      </c>
      <c r="J28" s="8" t="s">
        <v>280</v>
      </c>
      <c r="K28" s="8" t="s">
        <v>280</v>
      </c>
      <c r="L28" s="8" t="s">
        <v>280</v>
      </c>
      <c r="M28" s="8" t="s">
        <v>280</v>
      </c>
    </row>
    <row r="33" spans="1:1" ht="12.5" x14ac:dyDescent="0.2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Dongyan Zhou</cp:lastModifiedBy>
  <dcterms:created xsi:type="dcterms:W3CDTF">2020-08-29T11:53:50Z</dcterms:created>
  <dcterms:modified xsi:type="dcterms:W3CDTF">2021-01-17T12:56:42Z</dcterms:modified>
</cp:coreProperties>
</file>