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/>
  <mc:AlternateContent xmlns:mc="http://schemas.openxmlformats.org/markup-compatibility/2006">
    <mc:Choice Requires="x15">
      <x15ac:absPath xmlns:x15ac="http://schemas.microsoft.com/office/spreadsheetml/2010/11/ac" url="D:\2019-nCov\thesis\data set\In vivo data of HuNAbs tested in hamsters\"/>
    </mc:Choice>
  </mc:AlternateContent>
  <xr:revisionPtr revIDLastSave="0" documentId="13_ncr:1_{B2B60707-2C58-4D09-8A24-2BA1A3C5F129}" xr6:coauthVersionLast="36" xr6:coauthVersionMax="36" xr10:uidLastSave="{00000000-0000-0000-0000-000000000000}"/>
  <bookViews>
    <workbookView xWindow="7515" yWindow="2895" windowWidth="27585" windowHeight="20445" xr2:uid="{00000000-000D-0000-FFFF-FFFF00000000}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1" i="1" l="1"/>
  <c r="L40" i="1"/>
  <c r="L49" i="1"/>
  <c r="L35" i="1"/>
  <c r="L44" i="1"/>
  <c r="L53" i="1"/>
  <c r="C65" i="1"/>
  <c r="J37" i="1"/>
  <c r="J46" i="1"/>
  <c r="J55" i="1"/>
  <c r="K37" i="1"/>
  <c r="K46" i="1"/>
  <c r="K55" i="1"/>
  <c r="C64" i="1"/>
  <c r="J33" i="1"/>
  <c r="J42" i="1"/>
  <c r="J51" i="1"/>
  <c r="K33" i="1"/>
  <c r="K42" i="1"/>
  <c r="K51" i="1"/>
  <c r="K31" i="1"/>
  <c r="K40" i="1"/>
  <c r="K49" i="1"/>
  <c r="C63" i="1"/>
  <c r="H53" i="1"/>
  <c r="I35" i="1"/>
  <c r="I44" i="1"/>
  <c r="I53" i="1"/>
  <c r="F53" i="1"/>
  <c r="G53" i="1"/>
  <c r="D53" i="1"/>
  <c r="E53" i="1"/>
  <c r="B53" i="1"/>
  <c r="C53" i="1"/>
  <c r="H32" i="1"/>
  <c r="H41" i="1"/>
  <c r="H50" i="1"/>
  <c r="I32" i="1"/>
  <c r="I41" i="1"/>
  <c r="I50" i="1"/>
  <c r="C62" i="1"/>
  <c r="F31" i="1"/>
  <c r="F40" i="1"/>
  <c r="F49" i="1"/>
  <c r="G31" i="1"/>
  <c r="G40" i="1"/>
  <c r="G49" i="1"/>
  <c r="C61" i="1"/>
  <c r="D32" i="1"/>
  <c r="D41" i="1"/>
  <c r="D50" i="1"/>
  <c r="E32" i="1"/>
  <c r="E41" i="1"/>
  <c r="E50" i="1"/>
  <c r="C60" i="1"/>
  <c r="B31" i="1"/>
  <c r="B40" i="1"/>
  <c r="B49" i="1"/>
  <c r="C31" i="1"/>
  <c r="C40" i="1"/>
  <c r="C49" i="1"/>
  <c r="C59" i="1"/>
  <c r="C34" i="1"/>
  <c r="C43" i="1"/>
  <c r="C52" i="1"/>
  <c r="D34" i="1"/>
  <c r="D43" i="1"/>
  <c r="D52" i="1"/>
  <c r="E34" i="1"/>
  <c r="E43" i="1"/>
  <c r="E52" i="1"/>
  <c r="F34" i="1"/>
  <c r="F43" i="1"/>
  <c r="F52" i="1"/>
  <c r="G34" i="1"/>
  <c r="G43" i="1"/>
  <c r="G52" i="1"/>
  <c r="H34" i="1"/>
  <c r="H43" i="1"/>
  <c r="H52" i="1"/>
  <c r="I34" i="1"/>
  <c r="I43" i="1"/>
  <c r="I52" i="1"/>
  <c r="B34" i="1"/>
  <c r="B43" i="1"/>
  <c r="B52" i="1"/>
  <c r="C33" i="1"/>
  <c r="C42" i="1"/>
  <c r="C51" i="1"/>
  <c r="D33" i="1"/>
  <c r="D42" i="1"/>
  <c r="D51" i="1"/>
  <c r="E33" i="1"/>
  <c r="E42" i="1"/>
  <c r="E51" i="1"/>
  <c r="F33" i="1"/>
  <c r="F42" i="1"/>
  <c r="F51" i="1"/>
  <c r="G33" i="1"/>
  <c r="G42" i="1"/>
  <c r="G51" i="1"/>
  <c r="H33" i="1"/>
  <c r="H42" i="1"/>
  <c r="H51" i="1"/>
  <c r="I33" i="1"/>
  <c r="I42" i="1"/>
  <c r="I51" i="1"/>
  <c r="B33" i="1"/>
  <c r="B42" i="1"/>
  <c r="B51" i="1"/>
  <c r="C32" i="1"/>
  <c r="C41" i="1"/>
  <c r="C50" i="1"/>
  <c r="F32" i="1"/>
  <c r="F41" i="1"/>
  <c r="F50" i="1"/>
  <c r="G32" i="1"/>
  <c r="G41" i="1"/>
  <c r="G50" i="1"/>
  <c r="B32" i="1"/>
  <c r="B41" i="1"/>
  <c r="B50" i="1"/>
  <c r="K38" i="1"/>
  <c r="K47" i="1"/>
  <c r="K56" i="1"/>
  <c r="L38" i="1"/>
  <c r="L47" i="1"/>
  <c r="L56" i="1"/>
  <c r="J38" i="1"/>
  <c r="J47" i="1"/>
  <c r="J56" i="1"/>
  <c r="L37" i="1"/>
  <c r="L46" i="1"/>
  <c r="L55" i="1"/>
  <c r="K36" i="1"/>
  <c r="K45" i="1"/>
  <c r="K54" i="1"/>
  <c r="L36" i="1"/>
  <c r="L45" i="1"/>
  <c r="L54" i="1"/>
  <c r="J36" i="1"/>
  <c r="J45" i="1"/>
  <c r="J54" i="1"/>
  <c r="K35" i="1"/>
  <c r="K44" i="1"/>
  <c r="K53" i="1"/>
  <c r="J35" i="1"/>
  <c r="J44" i="1"/>
  <c r="J53" i="1"/>
  <c r="K34" i="1"/>
  <c r="K43" i="1"/>
  <c r="K52" i="1"/>
  <c r="L34" i="1"/>
  <c r="L43" i="1"/>
  <c r="L52" i="1"/>
  <c r="J34" i="1"/>
  <c r="J43" i="1"/>
  <c r="J52" i="1"/>
  <c r="L33" i="1"/>
  <c r="L42" i="1"/>
  <c r="L51" i="1"/>
  <c r="K32" i="1"/>
  <c r="K41" i="1"/>
  <c r="K50" i="1"/>
  <c r="L32" i="1"/>
  <c r="L41" i="1"/>
  <c r="L50" i="1"/>
  <c r="J32" i="1"/>
  <c r="J41" i="1"/>
  <c r="J50" i="1"/>
  <c r="J31" i="1"/>
  <c r="J40" i="1"/>
  <c r="J49" i="1"/>
  <c r="D31" i="1"/>
  <c r="D40" i="1"/>
  <c r="D49" i="1"/>
  <c r="E31" i="1"/>
  <c r="E40" i="1"/>
  <c r="E49" i="1"/>
  <c r="H31" i="1"/>
  <c r="H40" i="1"/>
  <c r="H49" i="1"/>
  <c r="I31" i="1"/>
  <c r="I40" i="1"/>
  <c r="I49" i="1"/>
  <c r="I36" i="1"/>
  <c r="I45" i="1"/>
  <c r="I37" i="1"/>
  <c r="I46" i="1"/>
  <c r="I38" i="1"/>
  <c r="I47" i="1"/>
  <c r="M22" i="1"/>
  <c r="O22" i="1"/>
  <c r="M23" i="1"/>
  <c r="O23" i="1"/>
  <c r="M24" i="1"/>
  <c r="O24" i="1"/>
  <c r="M25" i="1"/>
  <c r="O25" i="1"/>
  <c r="M26" i="1"/>
  <c r="O26" i="1"/>
  <c r="M27" i="1"/>
  <c r="O27" i="1"/>
  <c r="M28" i="1"/>
  <c r="O28" i="1"/>
  <c r="O21" i="1"/>
</calcChain>
</file>

<file path=xl/sharedStrings.xml><?xml version="1.0" encoding="utf-8"?>
<sst xmlns="http://schemas.openxmlformats.org/spreadsheetml/2006/main" count="870" uniqueCount="319">
  <si>
    <t>Measurement results</t>
  </si>
  <si>
    <t>20200829 hamster plasma plate3.skax</t>
  </si>
  <si>
    <t>8/29/2020 7:55:00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</si>
  <si>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</si>
  <si>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</si>
  <si>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</si>
  <si>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</si>
  <si>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</si>
  <si>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</si>
  <si>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</si>
  <si>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</si>
  <si>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</si>
  <si>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</si>
  <si>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</si>
  <si>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</si>
  <si>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</si>
  <si>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</si>
  <si>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</si>
  <si>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</si>
  <si>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</si>
  <si>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</si>
  <si>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</si>
  <si>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</si>
  <si>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</si>
  <si>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</si>
  <si>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</si>
  <si>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</si>
  <si>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</si>
  <si>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</si>
  <si>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</si>
  <si>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</si>
  <si>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</si>
  <si>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</si>
  <si>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</si>
  <si>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</si>
  <si>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</si>
  <si>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</si>
  <si>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</si>
  <si>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</si>
  <si>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</si>
  <si>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</si>
  <si>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</si>
  <si>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</si>
  <si>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</si>
  <si>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</si>
  <si>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</si>
  <si>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</si>
  <si>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</si>
  <si>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</si>
  <si>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</si>
  <si>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</si>
  <si>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</si>
  <si>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</si>
  <si>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</si>
  <si>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</si>
  <si>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</si>
  <si>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</si>
  <si>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</si>
  <si>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</si>
  <si>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</si>
  <si>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</si>
  <si>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</si>
  <si>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</si>
  <si>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</si>
  <si>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</si>
  <si>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</si>
  <si>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</si>
  <si>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</si>
  <si>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</si>
  <si>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</si>
  <si>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</si>
  <si>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</si>
  <si>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</si>
  <si>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</si>
  <si>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</si>
  <si>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</si>
  <si>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</si>
  <si>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</si>
  <si>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</si>
  <si>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</si>
  <si>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</si>
  <si>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</si>
  <si>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</si>
  <si>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</si>
  <si>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</si>
  <si>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</si>
  <si>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</si>
  <si>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</si>
  <si>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</si>
  <si>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</si>
  <si>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</si>
  <si>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</si>
  <si>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</si>
  <si>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</si>
  <si>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</si>
  <si>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</si>
  <si>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</si>
  <si>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</si>
  <si>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</si>
  <si>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</si>
  <si>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</si>
  <si>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</si>
  <si>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</si>
  <si>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</si>
  <si>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</si>
  <si>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</si>
  <si>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</si>
  <si>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</si>
  <si>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</si>
  <si>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</si>
  <si>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</si>
  <si>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</si>
  <si>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</si>
  <si>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</si>
  <si>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</si>
  <si>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</si>
  <si>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</si>
  <si>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</si>
  <si>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</si>
  <si>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</si>
  <si>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</si>
  <si>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</si>
  <si>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</si>
  <si>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</si>
  <si>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</si>
  <si>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</si>
  <si>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</si>
  <si>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</si>
  <si>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</si>
  <si>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</si>
  <si>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</si>
  <si>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</si>
  <si>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</si>
  <si>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</si>
  <si>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</si>
  <si>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</si>
  <si>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</si>
  <si>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</si>
  <si>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</si>
  <si>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</si>
  <si>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</si>
  <si>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</si>
  <si>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</si>
  <si>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</si>
  <si>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</si>
  <si>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</si>
  <si>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</si>
  <si>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</si>
  <si>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</si>
  <si>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</si>
  <si>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</si>
  <si>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</si>
  <si>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</si>
  <si>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</si>
  <si>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</si>
  <si>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</si>
  <si>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</si>
  <si>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</si>
  <si>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</si>
  <si>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</si>
  <si>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</si>
  <si>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</si>
  <si>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</si>
  <si>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</si>
  <si>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</si>
  <si>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</si>
  <si>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</si>
  <si>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</si>
  <si>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</si>
  <si>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</si>
  <si>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</si>
  <si>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</si>
  <si>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</si>
  <si>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</si>
  <si>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</si>
  <si>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</si>
  <si>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</si>
  <si>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</si>
  <si>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</si>
  <si>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</si>
  <si>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</si>
  <si>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</si>
  <si>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</si>
  <si>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</si>
  <si>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</si>
  <si>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</si>
  <si>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</si>
  <si>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</si>
  <si>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</si>
  <si>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</si>
  <si>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</si>
  <si>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</si>
  <si>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</si>
  <si>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</si>
  <si>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</si>
  <si>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</si>
  <si>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</si>
  <si>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</si>
  <si>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</si>
  <si>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</si>
  <si>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</si>
  <si>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</si>
  <si>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</si>
  <si>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</si>
  <si>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</si>
  <si>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</si>
  <si>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</si>
  <si>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</si>
  <si>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</si>
  <si>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</si>
  <si>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</si>
  <si>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</si>
  <si>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</si>
  <si>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</si>
  <si>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</si>
  <si>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</si>
  <si>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</si>
  <si>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</si>
  <si>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</si>
  <si>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</si>
  <si>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</si>
  <si>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</si>
  <si>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</si>
  <si>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</si>
  <si>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</si>
  <si>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</si>
  <si>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</si>
  <si>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</si>
  <si>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</si>
  <si>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</si>
  <si>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</si>
  <si>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</si>
  <si>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</si>
  <si>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</si>
  <si>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</si>
  <si>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</si>
  <si>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</si>
  <si>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</si>
  <si>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</si>
  <si>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</si>
  <si>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</si>
  <si>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</si>
  <si>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</si>
  <si>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</si>
  <si>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</si>
  <si>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</si>
  <si>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</si>
  <si>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</si>
  <si>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</si>
  <si>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</si>
  <si>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</si>
  <si>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</si>
  <si>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</si>
  <si>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</si>
  <si>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</si>
  <si>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</si>
  <si>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</si>
  <si>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</si>
  <si>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</si>
  <si>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</si>
  <si>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</si>
  <si>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</si>
  <si>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</si>
  <si>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</si>
  <si>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</si>
  <si>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</si>
  <si>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20200829 hamster plasma plate3.skax started</t>
  </si>
  <si>
    <t>Temperature</t>
  </si>
  <si>
    <t>23.2°C</t>
  </si>
  <si>
    <t>Step Absorbance 1 started</t>
  </si>
  <si>
    <t>8/29/2020 7:55:09 PM</t>
  </si>
  <si>
    <t>23.1°C</t>
  </si>
  <si>
    <t>8/29/2020 7:55:27 PM</t>
  </si>
  <si>
    <t>Step Absorbance 1 ended</t>
  </si>
  <si>
    <t>8/29/2020 7:55:38 PM</t>
  </si>
  <si>
    <t>Session 20200829 hamster plasma plate3.skax ended</t>
  </si>
  <si>
    <t>Plate template</t>
  </si>
  <si>
    <t>ANSI/SBS Standard, 96-well</t>
  </si>
  <si>
    <t>1:1</t>
  </si>
  <si>
    <t>4-1 D4 1:100</t>
  </si>
  <si>
    <t>4-1 D4 1:500</t>
  </si>
  <si>
    <t>4-1 D4 1:2500</t>
  </si>
  <si>
    <t>4-1 D4 1:12500</t>
  </si>
  <si>
    <t>4-2 D4 1:100</t>
  </si>
  <si>
    <t>4-2 D4 1:500</t>
  </si>
  <si>
    <t>4-2 D4 1:2500</t>
  </si>
  <si>
    <t>4-2 D4 1:12500</t>
  </si>
  <si>
    <t>4-3 D4 1:100</t>
  </si>
  <si>
    <t>4-3 D4 1:500</t>
  </si>
  <si>
    <t>4-3 D4 1:2500</t>
  </si>
  <si>
    <t>4-3 D4 1:12500</t>
  </si>
  <si>
    <t>4-4 D4 1:100</t>
  </si>
  <si>
    <t>4-4 D4 1:500</t>
  </si>
  <si>
    <t>4-4 D4 1:2500</t>
  </si>
  <si>
    <t>4-4 D4 1:12500</t>
  </si>
  <si>
    <t>7-1 D4 1:20</t>
  </si>
  <si>
    <t>7-1 D4 1:100</t>
  </si>
  <si>
    <t>7-1 D4 1:500</t>
  </si>
  <si>
    <t>7-1 D4 1:2500</t>
  </si>
  <si>
    <t>7-2 D4 1:20</t>
  </si>
  <si>
    <t>7-2 D4 1:100</t>
  </si>
  <si>
    <t>7-2 D4 1:500</t>
  </si>
  <si>
    <t>7-2 D4 1:2500</t>
  </si>
  <si>
    <t>7-3 D4 1:20</t>
  </si>
  <si>
    <t>7-3 D4 1:100</t>
  </si>
  <si>
    <t>7-3 D4 1:500</t>
  </si>
  <si>
    <t>7-3 D4 1:2500</t>
  </si>
  <si>
    <t>standard</t>
  </si>
  <si>
    <t>ug/ml</t>
  </si>
  <si>
    <t>log conc.</t>
  </si>
  <si>
    <t>OD450</t>
  </si>
  <si>
    <t>Day4</t>
  </si>
  <si>
    <t>4-1</t>
  </si>
  <si>
    <t>4-2</t>
  </si>
  <si>
    <t>4-3</t>
  </si>
  <si>
    <t>4-4</t>
  </si>
  <si>
    <t>7-1</t>
  </si>
  <si>
    <t>7-2</t>
  </si>
  <si>
    <t>7-3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</si>
</sst>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5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5126403578250898"/>
                  <c:y val="0.1112587412587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1_01'!$O$21:$O$24</c:f>
              <c:numCache>
                <c:formatCode>General</c:formatCode>
                <c:ptCount val="4"/>
                <c:pt idx="0">
                  <c:v>1</c:v>
                </c:pt>
                <c:pt idx="1">
                  <c:v>0.69897000433601886</c:v>
                </c:pt>
                <c:pt idx="2">
                  <c:v>0.3979400086720376</c:v>
                </c:pt>
                <c:pt idx="3">
                  <c:v>9.691001300805642E-2</c:v>
                </c:pt>
              </c:numCache>
            </c:numRef>
          </c:xVal>
          <c:yVal>
            <c:numRef>
              <c:f>'Absorbance 1_01'!$P$21:$P$24</c:f>
              <c:numCache>
                <c:formatCode>0.0000</c:formatCode>
                <c:ptCount val="4"/>
                <c:pt idx="0">
                  <c:v>3.1471</c:v>
                </c:pt>
                <c:pt idx="1">
                  <c:v>3.0362</c:v>
                </c:pt>
                <c:pt idx="2">
                  <c:v>2.8595000000000002</c:v>
                </c:pt>
                <c:pt idx="3">
                  <c:v>2.6705999999999999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30-430E-9702-6BAFE74DD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82908192"/>
        <c:axId val="-282910432"/>
      </c:scatterChart>
      <c:valAx>
        <c:axId val="-28290819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2910432"/>
        <c:crosses val="autoZero"/>
        <c:crossBetween val="midCat"/>
      </c:valAx>
      <c:valAx>
        <c:axId val="-282910432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2908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464180474373197E-2"/>
                  <c:y val="0.213270440251571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1_01'!$O$25:$O$28</c:f>
              <c:numCache>
                <c:formatCode>General</c:formatCode>
                <c:ptCount val="4"/>
                <c:pt idx="0">
                  <c:v>-0.20411998265592479</c:v>
                </c:pt>
                <c:pt idx="1">
                  <c:v>-0.50514997831990593</c:v>
                </c:pt>
                <c:pt idx="2">
                  <c:v>-0.80617997398388719</c:v>
                </c:pt>
                <c:pt idx="3">
                  <c:v>-1.1072099696478683</c:v>
                </c:pt>
              </c:numCache>
            </c:numRef>
          </c:xVal>
          <c:yVal>
            <c:numRef>
              <c:f>'Absorbance 1_01'!$P$25:$P$28</c:f>
              <c:numCache>
                <c:formatCode>0.0000</c:formatCode>
                <c:ptCount val="4"/>
                <c:pt idx="0">
                  <c:v>2.5108000000000001</c:v>
                </c:pt>
                <c:pt idx="1">
                  <c:v>2.2555000000000001</c:v>
                </c:pt>
                <c:pt idx="2">
                  <c:v>1.7138</c:v>
                </c:pt>
                <c:pt idx="3">
                  <c:v>1.0063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C4-4625-AA57-3F023D2A2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12391808"/>
        <c:axId val="-312394128"/>
      </c:scatterChart>
      <c:valAx>
        <c:axId val="-31239180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2394128"/>
        <c:crosses val="autoZero"/>
        <c:crossBetween val="midCat"/>
      </c:valAx>
      <c:valAx>
        <c:axId val="-312394128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239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88900</xdr:colOff>
      <xdr:row>7</xdr:row>
      <xdr:rowOff>63500</xdr:rowOff>
    </xdr:from>
    <xdr:to>
      <xdr:col>16</xdr:col>
      <xdr:colOff>139700</xdr:colOff>
      <xdr:row>16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139700</xdr:colOff>
      <xdr:row>7</xdr:row>
      <xdr:rowOff>76200</xdr:rowOff>
    </xdr:from>
    <xdr:to>
      <xdr:col>19</xdr:col>
      <xdr:colOff>114300</xdr:colOff>
      <xdr:row>18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P67"/>
  <sheetViews>
    <sheetView tabSelected="1" workbookViewId="0">
      <selection activeCell="E69" sqref="E69"/>
    </sheetView>
  </sheetViews>
  <sheetFormatPr defaultColWidth="9.140625" defaultRowHeight="15" customHeight="1" x14ac:dyDescent="0.2"/>
  <cols>
    <col min="1" max="1" width="5" customWidth="1"/>
    <col min="2" max="9" width="13.7109375" bestFit="1" customWidth="1"/>
    <col min="10" max="12" width="12.42578125" bestFit="1" customWidth="1"/>
    <col min="13" max="13" width="8.85546875" customWidth="1"/>
  </cols>
  <sheetData>
    <row r="1" spans="1:13" ht="15" customHeight="1" x14ac:dyDescent="0.2">
      <c r="A1" t="s">
        <v>0</v>
      </c>
    </row>
    <row r="2" spans="1:13" ht="15" customHeight="1" x14ac:dyDescent="0.2">
      <c r="A2" t="s">
        <v>1</v>
      </c>
    </row>
    <row r="3" spans="1:13" ht="15" customHeight="1" x14ac:dyDescent="0.2">
      <c r="A3" t="s">
        <v>2</v>
      </c>
    </row>
    <row r="4" spans="1:13" ht="15" customHeight="1" x14ac:dyDescent="0.2">
      <c r="A4" t="s">
        <v>3</v>
      </c>
    </row>
    <row r="5" spans="1:13" ht="15" customHeight="1" x14ac:dyDescent="0.2">
      <c r="A5" t="s">
        <v>4</v>
      </c>
    </row>
    <row r="6" spans="1:13" ht="15" customHeight="1" x14ac:dyDescent="0.2">
      <c r="A6" t="s">
        <v>5</v>
      </c>
    </row>
    <row r="7" spans="1:13" ht="15" customHeight="1" x14ac:dyDescent="0.2">
      <c r="A7" t="s">
        <v>3</v>
      </c>
    </row>
    <row r="8" spans="1:13" ht="15" customHeight="1" x14ac:dyDescent="0.2">
      <c r="A8" t="s">
        <v>6</v>
      </c>
    </row>
    <row r="9" spans="1:13" ht="15" customHeight="1" x14ac:dyDescent="0.2">
      <c r="A9" t="s">
        <v>3</v>
      </c>
    </row>
    <row r="10" spans="1:13" ht="15" customHeight="1" x14ac:dyDescent="0.2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">
      <c r="A11" t="s">
        <v>8</v>
      </c>
      <c r="B11" s="2">
        <v>0.247</v>
      </c>
      <c r="C11" s="2">
        <v>0.21079999999999999</v>
      </c>
      <c r="D11" s="2">
        <v>2.7170000000000001</v>
      </c>
      <c r="E11" s="2">
        <v>2.7170000000000001</v>
      </c>
      <c r="F11" s="2">
        <v>7.1300000000000002E-2</v>
      </c>
      <c r="G11" s="2">
        <v>6.8599999999999994E-2</v>
      </c>
      <c r="H11" s="2">
        <v>2.6101000000000001</v>
      </c>
      <c r="I11" s="2">
        <v>2.7408999999999999</v>
      </c>
      <c r="J11" s="2">
        <v>2.8128000000000002</v>
      </c>
      <c r="K11" s="2">
        <v>2.6040999999999999</v>
      </c>
      <c r="L11" s="2">
        <v>7.7700000000000005E-2</v>
      </c>
      <c r="M11" s="2">
        <v>3.1471</v>
      </c>
    </row>
    <row r="12" spans="1:13" ht="15" customHeight="1" x14ac:dyDescent="0.2">
      <c r="A12" t="s">
        <v>9</v>
      </c>
      <c r="B12" s="2">
        <v>8.1500000000000003E-2</v>
      </c>
      <c r="C12" s="2">
        <v>7.4499999999999997E-2</v>
      </c>
      <c r="D12" s="2">
        <v>1.8212999999999999</v>
      </c>
      <c r="E12" s="2">
        <v>1.665</v>
      </c>
      <c r="F12" s="2">
        <v>4.9599999999999998E-2</v>
      </c>
      <c r="G12" s="2">
        <v>5.2400000000000002E-2</v>
      </c>
      <c r="H12" s="2">
        <v>1.6041000000000001</v>
      </c>
      <c r="I12" s="2">
        <v>1.6244000000000001</v>
      </c>
      <c r="J12" s="2">
        <v>1.536</v>
      </c>
      <c r="K12" s="2">
        <v>1.4728000000000001</v>
      </c>
      <c r="L12" s="2">
        <v>4.3700000000000003E-2</v>
      </c>
      <c r="M12" s="2">
        <v>3.0362</v>
      </c>
    </row>
    <row r="13" spans="1:13" ht="15" customHeight="1" x14ac:dyDescent="0.2">
      <c r="A13" t="s">
        <v>10</v>
      </c>
      <c r="B13" s="2">
        <v>5.0099999999999999E-2</v>
      </c>
      <c r="C13" s="2">
        <v>5.2499999999999998E-2</v>
      </c>
      <c r="D13" s="2">
        <v>0.80400000000000005</v>
      </c>
      <c r="E13" s="2">
        <v>0.65449999999999997</v>
      </c>
      <c r="F13" s="2">
        <v>5.1499999999999997E-2</v>
      </c>
      <c r="G13" s="2">
        <v>4.7800000000000002E-2</v>
      </c>
      <c r="H13" s="2">
        <v>0.62709999999999999</v>
      </c>
      <c r="I13" s="2">
        <v>0.65620000000000001</v>
      </c>
      <c r="J13" s="2">
        <v>0.60619999999999996</v>
      </c>
      <c r="K13" s="2">
        <v>0.55659999999999998</v>
      </c>
      <c r="L13" s="2">
        <v>4.3900000000000002E-2</v>
      </c>
      <c r="M13" s="2">
        <v>2.8595000000000002</v>
      </c>
    </row>
    <row r="14" spans="1:13" ht="15" customHeight="1" x14ac:dyDescent="0.2">
      <c r="A14" t="s">
        <v>11</v>
      </c>
      <c r="B14" s="2">
        <v>4.8099999999999997E-2</v>
      </c>
      <c r="C14" s="2">
        <v>4.5400000000000003E-2</v>
      </c>
      <c r="D14" s="2">
        <v>0.26350000000000001</v>
      </c>
      <c r="E14" s="2">
        <v>0.20760000000000001</v>
      </c>
      <c r="F14" s="2">
        <v>4.2000000000000003E-2</v>
      </c>
      <c r="G14" s="2">
        <v>3.7699999999999997E-2</v>
      </c>
      <c r="H14" s="2">
        <v>0.19420000000000001</v>
      </c>
      <c r="I14" s="2">
        <v>0.1983</v>
      </c>
      <c r="J14" s="2">
        <v>0.19009999999999999</v>
      </c>
      <c r="K14" s="2">
        <v>0.17030000000000001</v>
      </c>
      <c r="L14" s="2">
        <v>3.6499999999999998E-2</v>
      </c>
      <c r="M14" s="2">
        <v>2.6705999999999999</v>
      </c>
    </row>
    <row r="15" spans="1:13" ht="15" customHeight="1" x14ac:dyDescent="0.2">
      <c r="A15" t="s">
        <v>12</v>
      </c>
      <c r="B15" s="2"/>
      <c r="C15" s="2"/>
      <c r="D15" s="2"/>
      <c r="E15" s="2"/>
      <c r="F15" s="2"/>
      <c r="G15" s="2"/>
      <c r="H15" s="2"/>
      <c r="I15" s="2"/>
      <c r="J15" s="2">
        <v>2.8393999999999999</v>
      </c>
      <c r="K15" s="2">
        <v>2.6113</v>
      </c>
      <c r="L15" s="2">
        <v>8.5599999999999996E-2</v>
      </c>
      <c r="M15" s="2">
        <v>2.5108000000000001</v>
      </c>
    </row>
    <row r="16" spans="1:13" ht="15" customHeight="1" x14ac:dyDescent="0.2">
      <c r="A16" t="s">
        <v>13</v>
      </c>
      <c r="B16" s="2"/>
      <c r="C16" s="2"/>
      <c r="D16" s="2"/>
      <c r="E16" s="2"/>
      <c r="F16" s="2"/>
      <c r="G16" s="2"/>
      <c r="H16" s="2"/>
      <c r="I16" s="2"/>
      <c r="J16" s="2">
        <v>1.7695000000000001</v>
      </c>
      <c r="K16" s="2">
        <v>1.6358999999999999</v>
      </c>
      <c r="L16" s="2">
        <v>4.2299999999999997E-2</v>
      </c>
      <c r="M16" s="2">
        <v>2.2555000000000001</v>
      </c>
    </row>
    <row r="17" spans="1:16" ht="15" customHeight="1" x14ac:dyDescent="0.2">
      <c r="A17" t="s">
        <v>14</v>
      </c>
      <c r="B17" s="2"/>
      <c r="C17" s="2"/>
      <c r="D17" s="2"/>
      <c r="E17" s="2"/>
      <c r="F17" s="2"/>
      <c r="G17" s="2"/>
      <c r="H17" s="2"/>
      <c r="I17" s="2"/>
      <c r="J17" s="2">
        <v>0.65610000000000002</v>
      </c>
      <c r="K17" s="2">
        <v>0.61299999999999999</v>
      </c>
      <c r="L17" s="2">
        <v>3.3599999999999998E-2</v>
      </c>
      <c r="M17" s="2">
        <v>1.7138</v>
      </c>
    </row>
    <row r="18" spans="1:16" ht="15" customHeight="1" x14ac:dyDescent="0.2">
      <c r="A18" t="s">
        <v>15</v>
      </c>
      <c r="B18" s="2"/>
      <c r="C18" s="2"/>
      <c r="D18" s="2"/>
      <c r="E18" s="2"/>
      <c r="F18" s="2"/>
      <c r="G18" s="2"/>
      <c r="H18" s="2"/>
      <c r="I18" s="2"/>
      <c r="J18" s="2">
        <v>0.17419999999999999</v>
      </c>
      <c r="K18" s="2">
        <v>0.1454</v>
      </c>
      <c r="L18" s="2">
        <v>3.4500000000000003E-2</v>
      </c>
      <c r="M18" s="2">
        <v>1.0063</v>
      </c>
    </row>
    <row r="20" spans="1:16" ht="15" customHeight="1" x14ac:dyDescent="0.2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 t="s">
        <v>307</v>
      </c>
      <c r="O20" s="12" t="s">
        <v>309</v>
      </c>
      <c r="P20" s="12" t="s">
        <v>310</v>
      </c>
    </row>
    <row r="21" spans="1:16" ht="15" customHeight="1" x14ac:dyDescent="0.2">
      <c r="A21" t="s">
        <v>8</v>
      </c>
      <c r="B21" s="3" t="s">
        <v>279</v>
      </c>
      <c r="C21" s="3" t="s">
        <v>279</v>
      </c>
      <c r="D21" s="3" t="s">
        <v>283</v>
      </c>
      <c r="E21" s="3" t="s">
        <v>283</v>
      </c>
      <c r="F21" s="3" t="s">
        <v>287</v>
      </c>
      <c r="G21" s="3" t="s">
        <v>287</v>
      </c>
      <c r="H21" s="3" t="s">
        <v>291</v>
      </c>
      <c r="I21" s="3" t="s">
        <v>291</v>
      </c>
      <c r="J21" s="3" t="s">
        <v>295</v>
      </c>
      <c r="K21" s="3" t="s">
        <v>295</v>
      </c>
      <c r="L21" s="3" t="s">
        <v>303</v>
      </c>
      <c r="M21" s="3">
        <v>10</v>
      </c>
      <c r="N21" s="3" t="s">
        <v>308</v>
      </c>
      <c r="O21">
        <f>LOG10(M21)</f>
        <v>1</v>
      </c>
      <c r="P21" s="2">
        <v>3.1471</v>
      </c>
    </row>
    <row r="22" spans="1:16" ht="15" customHeight="1" x14ac:dyDescent="0.2">
      <c r="A22" t="s">
        <v>9</v>
      </c>
      <c r="B22" s="3" t="s">
        <v>280</v>
      </c>
      <c r="C22" s="3" t="s">
        <v>280</v>
      </c>
      <c r="D22" s="3" t="s">
        <v>284</v>
      </c>
      <c r="E22" s="3" t="s">
        <v>284</v>
      </c>
      <c r="F22" s="3" t="s">
        <v>288</v>
      </c>
      <c r="G22" s="3" t="s">
        <v>288</v>
      </c>
      <c r="H22" s="3" t="s">
        <v>292</v>
      </c>
      <c r="I22" s="3" t="s">
        <v>292</v>
      </c>
      <c r="J22" s="3" t="s">
        <v>296</v>
      </c>
      <c r="K22" s="3" t="s">
        <v>296</v>
      </c>
      <c r="L22" s="3" t="s">
        <v>304</v>
      </c>
      <c r="M22" s="3">
        <f>M21/2</f>
        <v>5</v>
      </c>
      <c r="O22" s="12">
        <f t="shared" ref="O22:O28" si="0">LOG10(M22)</f>
        <v>0.69897000433601886</v>
      </c>
      <c r="P22" s="2">
        <v>3.0362</v>
      </c>
    </row>
    <row r="23" spans="1:16" ht="15" customHeight="1" x14ac:dyDescent="0.2">
      <c r="A23" t="s">
        <v>10</v>
      </c>
      <c r="B23" s="3" t="s">
        <v>281</v>
      </c>
      <c r="C23" s="3" t="s">
        <v>281</v>
      </c>
      <c r="D23" s="3" t="s">
        <v>285</v>
      </c>
      <c r="E23" s="3" t="s">
        <v>285</v>
      </c>
      <c r="F23" s="3" t="s">
        <v>289</v>
      </c>
      <c r="G23" s="3" t="s">
        <v>289</v>
      </c>
      <c r="H23" s="3" t="s">
        <v>293</v>
      </c>
      <c r="I23" s="3" t="s">
        <v>293</v>
      </c>
      <c r="J23" s="3" t="s">
        <v>297</v>
      </c>
      <c r="K23" s="3" t="s">
        <v>297</v>
      </c>
      <c r="L23" s="3" t="s">
        <v>305</v>
      </c>
      <c r="M23" s="3">
        <f t="shared" ref="M23:M28" si="1">M22/2</f>
        <v>2.5</v>
      </c>
      <c r="O23" s="12">
        <f t="shared" si="0"/>
        <v>0.3979400086720376</v>
      </c>
      <c r="P23" s="2">
        <v>2.8595000000000002</v>
      </c>
    </row>
    <row r="24" spans="1:16" ht="15" customHeight="1" x14ac:dyDescent="0.2">
      <c r="A24" t="s">
        <v>11</v>
      </c>
      <c r="B24" s="3" t="s">
        <v>282</v>
      </c>
      <c r="C24" s="3" t="s">
        <v>282</v>
      </c>
      <c r="D24" s="3" t="s">
        <v>286</v>
      </c>
      <c r="E24" s="3" t="s">
        <v>286</v>
      </c>
      <c r="F24" s="3" t="s">
        <v>290</v>
      </c>
      <c r="G24" s="3" t="s">
        <v>290</v>
      </c>
      <c r="H24" s="3" t="s">
        <v>294</v>
      </c>
      <c r="I24" s="3" t="s">
        <v>294</v>
      </c>
      <c r="J24" s="3" t="s">
        <v>298</v>
      </c>
      <c r="K24" s="3" t="s">
        <v>298</v>
      </c>
      <c r="L24" s="3" t="s">
        <v>306</v>
      </c>
      <c r="M24" s="3">
        <f t="shared" si="1"/>
        <v>1.25</v>
      </c>
      <c r="O24" s="12">
        <f t="shared" si="0"/>
        <v>9.691001300805642E-2</v>
      </c>
      <c r="P24" s="2">
        <v>2.6705999999999999</v>
      </c>
    </row>
    <row r="25" spans="1:16" ht="15" customHeight="1" x14ac:dyDescent="0.2">
      <c r="A25" t="s">
        <v>12</v>
      </c>
      <c r="B25" s="3"/>
      <c r="C25" s="3"/>
      <c r="D25" s="3"/>
      <c r="E25" s="3"/>
      <c r="F25" s="3"/>
      <c r="G25" s="3"/>
      <c r="H25" s="3"/>
      <c r="I25" s="3"/>
      <c r="J25" s="3" t="s">
        <v>299</v>
      </c>
      <c r="K25" s="3" t="s">
        <v>299</v>
      </c>
      <c r="L25" s="3" t="s">
        <v>303</v>
      </c>
      <c r="M25" s="3">
        <f t="shared" si="1"/>
        <v>0.625</v>
      </c>
      <c r="O25" s="12">
        <f t="shared" si="0"/>
        <v>-0.20411998265592479</v>
      </c>
      <c r="P25" s="2">
        <v>2.5108000000000001</v>
      </c>
    </row>
    <row r="26" spans="1:16" ht="15" customHeight="1" x14ac:dyDescent="0.2">
      <c r="A26" t="s">
        <v>13</v>
      </c>
      <c r="B26" s="3"/>
      <c r="C26" s="3"/>
      <c r="D26" s="3"/>
      <c r="E26" s="3"/>
      <c r="F26" s="3"/>
      <c r="G26" s="3"/>
      <c r="H26" s="3"/>
      <c r="I26" s="3"/>
      <c r="J26" s="3" t="s">
        <v>300</v>
      </c>
      <c r="K26" s="3" t="s">
        <v>300</v>
      </c>
      <c r="L26" s="3" t="s">
        <v>304</v>
      </c>
      <c r="M26" s="3">
        <f t="shared" si="1"/>
        <v>0.3125</v>
      </c>
      <c r="O26" s="12">
        <f t="shared" si="0"/>
        <v>-0.50514997831990593</v>
      </c>
      <c r="P26" s="2">
        <v>2.2555000000000001</v>
      </c>
    </row>
    <row r="27" spans="1:16" ht="15" customHeight="1" x14ac:dyDescent="0.2">
      <c r="A27" t="s">
        <v>14</v>
      </c>
      <c r="B27" s="3"/>
      <c r="C27" s="3"/>
      <c r="D27" s="3"/>
      <c r="E27" s="3"/>
      <c r="F27" s="3"/>
      <c r="G27" s="3"/>
      <c r="H27" s="3"/>
      <c r="I27" s="3"/>
      <c r="J27" s="3" t="s">
        <v>301</v>
      </c>
      <c r="K27" s="3" t="s">
        <v>301</v>
      </c>
      <c r="L27" s="3" t="s">
        <v>305</v>
      </c>
      <c r="M27" s="3">
        <f t="shared" si="1"/>
        <v>0.15625</v>
      </c>
      <c r="O27" s="12">
        <f t="shared" si="0"/>
        <v>-0.80617997398388719</v>
      </c>
      <c r="P27" s="2">
        <v>1.7138</v>
      </c>
    </row>
    <row r="28" spans="1:16" ht="15" customHeight="1" x14ac:dyDescent="0.2">
      <c r="A28" t="s">
        <v>15</v>
      </c>
      <c r="B28" s="3"/>
      <c r="C28" s="3"/>
      <c r="D28" s="3"/>
      <c r="E28" s="3"/>
      <c r="F28" s="3"/>
      <c r="G28" s="3"/>
      <c r="H28" s="3"/>
      <c r="I28" s="3"/>
      <c r="J28" s="3" t="s">
        <v>302</v>
      </c>
      <c r="K28" s="3" t="s">
        <v>302</v>
      </c>
      <c r="L28" s="3" t="s">
        <v>306</v>
      </c>
      <c r="M28" s="3">
        <f t="shared" si="1"/>
        <v>7.8125E-2</v>
      </c>
      <c r="O28" s="12">
        <f t="shared" si="0"/>
        <v>-1.1072099696478683</v>
      </c>
      <c r="P28" s="2">
        <v>1.0063</v>
      </c>
    </row>
    <row r="30" spans="1:16" ht="15" customHeight="1" x14ac:dyDescent="0.2">
      <c r="A30" t="s">
        <v>113</v>
      </c>
    </row>
    <row r="31" spans="1:16" ht="15" customHeight="1" x14ac:dyDescent="0.2">
      <c r="B31">
        <f>(B11-2.9727)/1.6793</f>
        <v>-1.6231167748466624</v>
      </c>
      <c r="C31" s="12">
        <f>(C11-2.9727)/1.6793</f>
        <v>-1.6446733758113501</v>
      </c>
      <c r="D31">
        <f>(D11-2.6357)/0.5336</f>
        <v>0.15236131934033012</v>
      </c>
      <c r="E31" s="12">
        <f>(E11-2.6357)/0.5336</f>
        <v>0.15236131934033012</v>
      </c>
      <c r="F31" s="12">
        <f t="shared" ref="F31:G31" si="2">(F11-2.9727)/1.6793</f>
        <v>-1.7277437027332818</v>
      </c>
      <c r="G31" s="12">
        <f t="shared" si="2"/>
        <v>-1.7293515155124159</v>
      </c>
      <c r="H31">
        <f t="shared" ref="H31:K32" si="3">(H11-2.6357)/0.5336</f>
        <v>-4.7976011994002712E-2</v>
      </c>
      <c r="I31" s="12">
        <f t="shared" si="3"/>
        <v>0.19715142428785601</v>
      </c>
      <c r="J31" s="12">
        <f t="shared" si="3"/>
        <v>0.33189655172413846</v>
      </c>
      <c r="K31" s="12">
        <f t="shared" si="3"/>
        <v>-5.9220389805097591E-2</v>
      </c>
      <c r="L31" s="12">
        <f t="shared" ref="L31" si="4">(L11-2.9727)/1.6793</f>
        <v>-1.7239325909605192</v>
      </c>
    </row>
    <row r="32" spans="1:16" ht="15" customHeight="1" x14ac:dyDescent="0.2">
      <c r="B32" s="12">
        <f t="shared" ref="B32:C32" si="5">(B12-2.9727)/1.6793</f>
        <v>-1.7216697433454415</v>
      </c>
      <c r="C32" s="12">
        <f t="shared" si="5"/>
        <v>-1.7258381468469006</v>
      </c>
      <c r="D32" s="12">
        <f t="shared" ref="D32:E32" si="6">(D12-2.6357)/0.5336</f>
        <v>-1.5262368815592204</v>
      </c>
      <c r="E32" s="12">
        <f t="shared" si="6"/>
        <v>-1.8191529235382309</v>
      </c>
      <c r="F32" s="12">
        <f t="shared" ref="F32:G32" si="7">(F12-2.9727)/1.6793</f>
        <v>-1.7406657535878045</v>
      </c>
      <c r="G32" s="12">
        <f t="shared" si="7"/>
        <v>-1.738998392187221</v>
      </c>
      <c r="H32" s="12">
        <f t="shared" si="3"/>
        <v>-1.9332833583208395</v>
      </c>
      <c r="I32" s="12">
        <f t="shared" si="3"/>
        <v>-1.8952398800599699</v>
      </c>
      <c r="J32" s="12">
        <f t="shared" si="3"/>
        <v>-2.0609070464767614</v>
      </c>
      <c r="K32" s="12">
        <f t="shared" si="3"/>
        <v>-2.1793478260869565</v>
      </c>
      <c r="L32" s="12">
        <f t="shared" ref="L32" si="8">(L12-2.9727)/1.6793</f>
        <v>-1.7441791222533201</v>
      </c>
    </row>
    <row r="33" spans="2:12" ht="15" customHeight="1" x14ac:dyDescent="0.2">
      <c r="B33" s="12">
        <f t="shared" ref="B33:L33" si="9">(B13-2.9727)/1.6793</f>
        <v>-1.7403680104805574</v>
      </c>
      <c r="C33" s="12">
        <f t="shared" si="9"/>
        <v>-1.7389388435657713</v>
      </c>
      <c r="D33" s="12">
        <f t="shared" si="9"/>
        <v>-1.2914309533734296</v>
      </c>
      <c r="E33" s="12">
        <f t="shared" si="9"/>
        <v>-1.3804561424403026</v>
      </c>
      <c r="F33" s="12">
        <f t="shared" si="9"/>
        <v>-1.7395343297802657</v>
      </c>
      <c r="G33" s="12">
        <f t="shared" si="9"/>
        <v>-1.7417376287738939</v>
      </c>
      <c r="H33" s="12">
        <f t="shared" si="9"/>
        <v>-1.3967724647174418</v>
      </c>
      <c r="I33" s="12">
        <f t="shared" si="9"/>
        <v>-1.3794438158756626</v>
      </c>
      <c r="J33" s="12">
        <f t="shared" si="9"/>
        <v>-1.4092181266003694</v>
      </c>
      <c r="K33" s="12">
        <f t="shared" si="9"/>
        <v>-1.4387542428392783</v>
      </c>
      <c r="L33" s="12">
        <f t="shared" si="9"/>
        <v>-1.7440600250104212</v>
      </c>
    </row>
    <row r="34" spans="2:12" ht="15" customHeight="1" x14ac:dyDescent="0.2">
      <c r="B34" s="12">
        <f t="shared" ref="B34:L34" si="10">(B14-2.9727)/1.6793</f>
        <v>-1.7415589829095459</v>
      </c>
      <c r="C34" s="12">
        <f t="shared" si="10"/>
        <v>-1.7431667956886798</v>
      </c>
      <c r="D34" s="12">
        <f t="shared" si="10"/>
        <v>-1.6132912523075091</v>
      </c>
      <c r="E34" s="12">
        <f t="shared" si="10"/>
        <v>-1.6465789316977313</v>
      </c>
      <c r="F34" s="12">
        <f t="shared" si="10"/>
        <v>-1.7451914488179601</v>
      </c>
      <c r="G34" s="12">
        <f t="shared" si="10"/>
        <v>-1.7477520395402846</v>
      </c>
      <c r="H34" s="12">
        <f t="shared" si="10"/>
        <v>-1.6545584469719528</v>
      </c>
      <c r="I34" s="12">
        <f t="shared" si="10"/>
        <v>-1.6521169534925266</v>
      </c>
      <c r="J34" s="12">
        <f t="shared" si="10"/>
        <v>-1.6569999404513784</v>
      </c>
      <c r="K34" s="12">
        <f t="shared" si="10"/>
        <v>-1.6687905674983623</v>
      </c>
      <c r="L34" s="12">
        <f t="shared" si="10"/>
        <v>-1.7484666229976775</v>
      </c>
    </row>
    <row r="35" spans="2:12" ht="15" customHeight="1" x14ac:dyDescent="0.2">
      <c r="B35" s="12"/>
      <c r="C35" s="12"/>
      <c r="D35" s="12"/>
      <c r="E35" s="12"/>
      <c r="F35" s="12"/>
      <c r="G35" s="12"/>
      <c r="H35" s="12"/>
      <c r="I35" s="12">
        <f t="shared" ref="I35" si="11">(I15-2.9727)/1.6793</f>
        <v>-1.7702018698267135</v>
      </c>
      <c r="J35">
        <f>(J15-2.6357)/0.5336</f>
        <v>0.38174662668665671</v>
      </c>
      <c r="K35" s="12">
        <f>(K15-2.6357)/0.5336</f>
        <v>-4.5727136431784068E-2</v>
      </c>
      <c r="L35" s="12">
        <f t="shared" ref="L35" si="12">(L15-2.9727)/1.6793</f>
        <v>-1.7192282498660156</v>
      </c>
    </row>
    <row r="36" spans="2:12" ht="15" customHeight="1" x14ac:dyDescent="0.2">
      <c r="B36" s="12"/>
      <c r="C36" s="12"/>
      <c r="D36" s="12"/>
      <c r="E36" s="12"/>
      <c r="I36" s="12">
        <f t="shared" ref="I36" si="13">(I16-2.9727)/1.6793</f>
        <v>-1.7702018698267135</v>
      </c>
      <c r="J36" s="12">
        <f>(J16-2.6357)/0.5336</f>
        <v>-1.6233133433283358</v>
      </c>
      <c r="K36" s="12">
        <f>(K16-2.6357)/0.5336</f>
        <v>-1.8736881559220391</v>
      </c>
      <c r="L36" s="12">
        <f t="shared" ref="L36" si="14">(L16-2.9727)/1.6793</f>
        <v>-1.7450128029536116</v>
      </c>
    </row>
    <row r="37" spans="2:12" ht="15" customHeight="1" x14ac:dyDescent="0.2">
      <c r="B37" s="12"/>
      <c r="C37" s="12"/>
      <c r="D37" s="12"/>
      <c r="E37" s="12"/>
      <c r="I37" s="12">
        <f t="shared" ref="I37:L37" si="15">(I17-2.9727)/1.6793</f>
        <v>-1.7702018698267135</v>
      </c>
      <c r="J37" s="12">
        <f t="shared" si="15"/>
        <v>-1.379503364497112</v>
      </c>
      <c r="K37" s="12">
        <f t="shared" si="15"/>
        <v>-1.4051688203418091</v>
      </c>
      <c r="L37" s="12">
        <f t="shared" si="15"/>
        <v>-1.7501935330197107</v>
      </c>
    </row>
    <row r="38" spans="2:12" ht="15" customHeight="1" x14ac:dyDescent="0.2">
      <c r="B38" s="12"/>
      <c r="C38" s="12"/>
      <c r="D38" s="12"/>
      <c r="E38" s="12"/>
      <c r="I38" s="12">
        <f t="shared" ref="I38:L38" si="16">(I18-2.9727)/1.6793</f>
        <v>-1.7702018698267135</v>
      </c>
      <c r="J38" s="12">
        <f t="shared" si="16"/>
        <v>-1.6664681712618354</v>
      </c>
      <c r="K38" s="12">
        <f t="shared" si="16"/>
        <v>-1.6836181742392664</v>
      </c>
      <c r="L38" s="12">
        <f t="shared" si="16"/>
        <v>-1.749657595426666</v>
      </c>
    </row>
    <row r="40" spans="2:12" ht="15" customHeight="1" x14ac:dyDescent="0.2">
      <c r="B40">
        <f>POWER(10,B31)</f>
        <v>2.3816789878315606E-2</v>
      </c>
      <c r="C40" s="12">
        <f t="shared" ref="C40:L40" si="17">POWER(10,C31)</f>
        <v>2.2663481418858027E-2</v>
      </c>
      <c r="D40" s="12">
        <f t="shared" si="17"/>
        <v>1.4202386241368383</v>
      </c>
      <c r="E40" s="12">
        <f t="shared" si="17"/>
        <v>1.4202386241368383</v>
      </c>
      <c r="F40" s="12">
        <f t="shared" si="17"/>
        <v>1.8717864422630574E-2</v>
      </c>
      <c r="G40" s="12">
        <f t="shared" si="17"/>
        <v>1.8648696647898505E-2</v>
      </c>
      <c r="H40" s="12">
        <f t="shared" si="17"/>
        <v>0.89541422187343533</v>
      </c>
      <c r="I40" s="12">
        <f t="shared" si="17"/>
        <v>1.5745317565191046</v>
      </c>
      <c r="J40" s="12">
        <f t="shared" si="17"/>
        <v>2.1473189251512848</v>
      </c>
      <c r="K40" s="12">
        <f t="shared" si="17"/>
        <v>0.87252847724103244</v>
      </c>
      <c r="L40" s="12">
        <f t="shared" si="17"/>
        <v>1.8882844165105363E-2</v>
      </c>
    </row>
    <row r="41" spans="2:12" ht="15" customHeight="1" x14ac:dyDescent="0.2">
      <c r="B41" s="12">
        <f t="shared" ref="B41:L41" si="18">POWER(10,B32)</f>
        <v>1.8981488084908547E-2</v>
      </c>
      <c r="C41" s="12">
        <f t="shared" si="18"/>
        <v>1.8800173323565469E-2</v>
      </c>
      <c r="D41" s="12">
        <f t="shared" si="18"/>
        <v>2.9768922705664135E-2</v>
      </c>
      <c r="E41" s="12">
        <f t="shared" si="18"/>
        <v>1.5165162785409841E-2</v>
      </c>
      <c r="F41" s="12">
        <f t="shared" si="18"/>
        <v>1.8169134773877736E-2</v>
      </c>
      <c r="G41" s="12">
        <f t="shared" si="18"/>
        <v>1.8239024546233582E-2</v>
      </c>
      <c r="H41" s="12">
        <f t="shared" si="18"/>
        <v>1.1660485726734619E-2</v>
      </c>
      <c r="I41" s="12">
        <f t="shared" si="18"/>
        <v>1.2727998631393128E-2</v>
      </c>
      <c r="J41" s="12">
        <f t="shared" si="18"/>
        <v>8.6914643574388419E-3</v>
      </c>
      <c r="K41" s="12">
        <f t="shared" si="18"/>
        <v>6.6168634738758003E-3</v>
      </c>
      <c r="L41" s="12">
        <f t="shared" si="18"/>
        <v>1.8022742499300012E-2</v>
      </c>
    </row>
    <row r="42" spans="2:12" ht="15" customHeight="1" x14ac:dyDescent="0.2">
      <c r="B42" s="12">
        <f t="shared" ref="B42:L42" si="19">POWER(10,B33)</f>
        <v>1.8181595419114353E-2</v>
      </c>
      <c r="C42" s="12">
        <f t="shared" si="19"/>
        <v>1.8241525575554224E-2</v>
      </c>
      <c r="D42" s="12">
        <f t="shared" si="19"/>
        <v>5.1117434200487977E-2</v>
      </c>
      <c r="E42" s="12">
        <f t="shared" si="19"/>
        <v>4.164317725821879E-2</v>
      </c>
      <c r="F42" s="12">
        <f t="shared" si="19"/>
        <v>1.8216530707524499E-2</v>
      </c>
      <c r="G42" s="12">
        <f t="shared" si="19"/>
        <v>1.8124347118805985E-2</v>
      </c>
      <c r="H42" s="12">
        <f t="shared" si="19"/>
        <v>4.0107679448419774E-2</v>
      </c>
      <c r="I42" s="12">
        <f t="shared" si="19"/>
        <v>4.1740359394424012E-2</v>
      </c>
      <c r="J42" s="12">
        <f t="shared" si="19"/>
        <v>3.8974618551643171E-2</v>
      </c>
      <c r="K42" s="12">
        <f t="shared" si="19"/>
        <v>3.6412102547093844E-2</v>
      </c>
      <c r="L42" s="12">
        <f t="shared" si="19"/>
        <v>1.8027685581404131E-2</v>
      </c>
    </row>
    <row r="43" spans="2:12" ht="15" customHeight="1" x14ac:dyDescent="0.2">
      <c r="B43" s="12">
        <f t="shared" ref="B43:L43" si="20">POWER(10,B34)</f>
        <v>1.8131804053723086E-2</v>
      </c>
      <c r="C43" s="12">
        <f t="shared" si="20"/>
        <v>1.8064801936924051E-2</v>
      </c>
      <c r="D43" s="12">
        <f t="shared" si="20"/>
        <v>2.4361764895249105E-2</v>
      </c>
      <c r="E43" s="12">
        <f t="shared" si="20"/>
        <v>2.2564258597087213E-2</v>
      </c>
      <c r="F43" s="12">
        <f t="shared" si="20"/>
        <v>1.7980780986707186E-2</v>
      </c>
      <c r="G43" s="12">
        <f t="shared" si="20"/>
        <v>1.787507861275452E-2</v>
      </c>
      <c r="H43" s="12">
        <f t="shared" si="20"/>
        <v>2.2153459369295418E-2</v>
      </c>
      <c r="I43" s="12">
        <f t="shared" si="20"/>
        <v>2.2278351228014793E-2</v>
      </c>
      <c r="J43" s="12">
        <f t="shared" si="20"/>
        <v>2.2029267651094302E-2</v>
      </c>
      <c r="K43" s="12">
        <f t="shared" si="20"/>
        <v>2.1439242296533208E-2</v>
      </c>
      <c r="L43" s="12">
        <f t="shared" si="20"/>
        <v>1.7845691334542915E-2</v>
      </c>
    </row>
    <row r="44" spans="2:12" ht="15" customHeight="1" x14ac:dyDescent="0.2">
      <c r="B44" s="12"/>
      <c r="C44" s="12"/>
      <c r="D44" s="12"/>
      <c r="E44" s="12"/>
      <c r="F44" s="12"/>
      <c r="G44" s="12"/>
      <c r="H44" s="12"/>
      <c r="I44" s="12">
        <f t="shared" ref="I44" si="21">POWER(10,I35)</f>
        <v>1.697454454112966E-2</v>
      </c>
      <c r="J44" s="12">
        <f t="shared" ref="J44:L44" si="22">POWER(10,J35)</f>
        <v>2.4084998671021536</v>
      </c>
      <c r="K44" s="12">
        <f t="shared" si="22"/>
        <v>0.90006290586653892</v>
      </c>
      <c r="L44" s="12">
        <f t="shared" si="22"/>
        <v>1.9088497707589393E-2</v>
      </c>
    </row>
    <row r="45" spans="2:12" ht="15" customHeight="1" x14ac:dyDescent="0.2">
      <c r="B45" s="12"/>
      <c r="C45" s="12"/>
      <c r="D45" s="12"/>
      <c r="E45" s="12"/>
      <c r="I45" s="12">
        <f t="shared" ref="I45:L45" si="23">POWER(10,I36)</f>
        <v>1.697454454112966E-2</v>
      </c>
      <c r="J45" s="12">
        <f t="shared" si="23"/>
        <v>2.3806012465546127E-2</v>
      </c>
      <c r="K45" s="12">
        <f t="shared" si="23"/>
        <v>1.3375556003009912E-2</v>
      </c>
      <c r="L45" s="12">
        <f t="shared" si="23"/>
        <v>1.7988178853935059E-2</v>
      </c>
    </row>
    <row r="46" spans="2:12" ht="15" customHeight="1" x14ac:dyDescent="0.2">
      <c r="B46" s="12"/>
      <c r="C46" s="12"/>
      <c r="D46" s="12"/>
      <c r="E46" s="12"/>
      <c r="I46" s="12">
        <f t="shared" ref="I46:L46" si="24">POWER(10,I37)</f>
        <v>1.697454454112966E-2</v>
      </c>
      <c r="J46" s="12">
        <f t="shared" si="24"/>
        <v>4.1734636525343392E-2</v>
      </c>
      <c r="K46" s="12">
        <f t="shared" si="24"/>
        <v>3.9339712314010712E-2</v>
      </c>
      <c r="L46" s="12">
        <f t="shared" si="24"/>
        <v>1.7774871386023371E-2</v>
      </c>
    </row>
    <row r="47" spans="2:12" ht="15" customHeight="1" x14ac:dyDescent="0.2">
      <c r="B47" s="12"/>
      <c r="C47" s="12"/>
      <c r="D47" s="12"/>
      <c r="E47" s="12"/>
      <c r="I47" s="12">
        <f t="shared" ref="I47:L47" si="25">POWER(10,I38)</f>
        <v>1.697454454112966E-2</v>
      </c>
      <c r="J47" s="12">
        <f t="shared" si="25"/>
        <v>2.1554196049845337E-2</v>
      </c>
      <c r="K47" s="12">
        <f t="shared" si="25"/>
        <v>2.0719621890254815E-2</v>
      </c>
      <c r="L47" s="12">
        <f t="shared" si="25"/>
        <v>1.7796819862187754E-2</v>
      </c>
    </row>
    <row r="49" spans="2:12" ht="15" customHeight="1" x14ac:dyDescent="0.2">
      <c r="B49">
        <f>B40*100</f>
        <v>2.3816789878315605</v>
      </c>
      <c r="C49" s="12">
        <f t="shared" ref="C49:I49" si="26">C40*100</f>
        <v>2.2663481418858029</v>
      </c>
      <c r="D49" s="12">
        <f t="shared" si="26"/>
        <v>142.02386241368384</v>
      </c>
      <c r="E49" s="12">
        <f t="shared" si="26"/>
        <v>142.02386241368384</v>
      </c>
      <c r="F49" s="12">
        <f t="shared" si="26"/>
        <v>1.8717864422630575</v>
      </c>
      <c r="G49" s="12">
        <f t="shared" si="26"/>
        <v>1.8648696647898504</v>
      </c>
      <c r="H49" s="12">
        <f t="shared" si="26"/>
        <v>89.541422187343528</v>
      </c>
      <c r="I49" s="12">
        <f t="shared" si="26"/>
        <v>157.45317565191047</v>
      </c>
      <c r="J49">
        <f>J40*20</f>
        <v>42.946378503025699</v>
      </c>
      <c r="K49" s="12">
        <f t="shared" ref="K49:L49" si="27">K40*20</f>
        <v>17.450569544820649</v>
      </c>
      <c r="L49" s="12">
        <f t="shared" si="27"/>
        <v>0.37765688330210723</v>
      </c>
    </row>
    <row r="50" spans="2:12" ht="15" customHeight="1" x14ac:dyDescent="0.2">
      <c r="B50">
        <f>B41*500</f>
        <v>9.4907440424542742</v>
      </c>
      <c r="C50" s="12">
        <f t="shared" ref="C50:I50" si="28">C41*500</f>
        <v>9.4000866617827352</v>
      </c>
      <c r="D50" s="12">
        <f t="shared" si="28"/>
        <v>14.884461352832068</v>
      </c>
      <c r="E50" s="12">
        <f t="shared" si="28"/>
        <v>7.5825813927049204</v>
      </c>
      <c r="F50" s="12">
        <f t="shared" si="28"/>
        <v>9.0845673869388683</v>
      </c>
      <c r="G50" s="12">
        <f t="shared" si="28"/>
        <v>9.1195122731167917</v>
      </c>
      <c r="H50" s="12">
        <f t="shared" si="28"/>
        <v>5.8302428633673093</v>
      </c>
      <c r="I50" s="12">
        <f t="shared" si="28"/>
        <v>6.3639993156965637</v>
      </c>
      <c r="J50">
        <f>J41*100</f>
        <v>0.86914643574388417</v>
      </c>
      <c r="K50" s="12">
        <f t="shared" ref="K50:L50" si="29">K41*100</f>
        <v>0.66168634738758003</v>
      </c>
      <c r="L50" s="12">
        <f t="shared" si="29"/>
        <v>1.8022742499300013</v>
      </c>
    </row>
    <row r="51" spans="2:12" ht="15" customHeight="1" x14ac:dyDescent="0.2">
      <c r="B51">
        <f>B42*2500</f>
        <v>45.453988547785883</v>
      </c>
      <c r="C51" s="12">
        <f t="shared" ref="C51:I51" si="30">C42*2500</f>
        <v>45.603813938885558</v>
      </c>
      <c r="D51" s="12">
        <f t="shared" si="30"/>
        <v>127.79358550121994</v>
      </c>
      <c r="E51" s="12">
        <f t="shared" si="30"/>
        <v>104.10794314554697</v>
      </c>
      <c r="F51" s="12">
        <f t="shared" si="30"/>
        <v>45.541326768811246</v>
      </c>
      <c r="G51" s="12">
        <f t="shared" si="30"/>
        <v>45.310867797014964</v>
      </c>
      <c r="H51" s="12">
        <f t="shared" si="30"/>
        <v>100.26919862104944</v>
      </c>
      <c r="I51" s="12">
        <f t="shared" si="30"/>
        <v>104.35089848606003</v>
      </c>
      <c r="J51">
        <f>J42*500</f>
        <v>19.487309275821584</v>
      </c>
      <c r="K51" s="12">
        <f t="shared" ref="K51:L51" si="31">K42*500</f>
        <v>18.206051273546922</v>
      </c>
      <c r="L51" s="12">
        <f t="shared" si="31"/>
        <v>9.013842790702066</v>
      </c>
    </row>
    <row r="52" spans="2:12" ht="15" customHeight="1" x14ac:dyDescent="0.2">
      <c r="B52">
        <f>B43*12500</f>
        <v>226.64755067153857</v>
      </c>
      <c r="C52" s="12">
        <f t="shared" ref="C52:I52" si="32">C43*12500</f>
        <v>225.81002421155063</v>
      </c>
      <c r="D52" s="12">
        <f t="shared" si="32"/>
        <v>304.52206119061384</v>
      </c>
      <c r="E52" s="12">
        <f t="shared" si="32"/>
        <v>282.05323246359018</v>
      </c>
      <c r="F52" s="12">
        <f t="shared" si="32"/>
        <v>224.75976233383983</v>
      </c>
      <c r="G52" s="12">
        <f t="shared" si="32"/>
        <v>223.43848265943149</v>
      </c>
      <c r="H52" s="12">
        <f t="shared" si="32"/>
        <v>276.91824211619274</v>
      </c>
      <c r="I52" s="12">
        <f t="shared" si="32"/>
        <v>278.47939035018493</v>
      </c>
      <c r="J52">
        <f>J43*2500</f>
        <v>55.073169127735753</v>
      </c>
      <c r="K52" s="12">
        <f t="shared" ref="K52:L52" si="33">K43*2500</f>
        <v>53.598105741333022</v>
      </c>
      <c r="L52" s="12">
        <f t="shared" si="33"/>
        <v>44.614228336357286</v>
      </c>
    </row>
    <row r="53" spans="2:12" ht="15" customHeight="1" x14ac:dyDescent="0.2">
      <c r="B53">
        <f>B44*50</f>
        <v>0</v>
      </c>
      <c r="C53" s="12">
        <f t="shared" ref="C53:I53" si="34">C44*50</f>
        <v>0</v>
      </c>
      <c r="D53" s="12">
        <f t="shared" si="34"/>
        <v>0</v>
      </c>
      <c r="E53" s="12">
        <f t="shared" si="34"/>
        <v>0</v>
      </c>
      <c r="F53" s="12">
        <f t="shared" si="34"/>
        <v>0</v>
      </c>
      <c r="G53" s="12">
        <f t="shared" si="34"/>
        <v>0</v>
      </c>
      <c r="H53" s="12">
        <f t="shared" si="34"/>
        <v>0</v>
      </c>
      <c r="I53" s="12">
        <f t="shared" si="34"/>
        <v>0.84872722705648296</v>
      </c>
      <c r="J53">
        <f>J44*20</f>
        <v>48.169997342043075</v>
      </c>
      <c r="K53" s="12">
        <f t="shared" ref="K53:L53" si="35">K44*20</f>
        <v>18.001258117330778</v>
      </c>
      <c r="L53" s="12">
        <f t="shared" si="35"/>
        <v>0.38176995415178783</v>
      </c>
    </row>
    <row r="54" spans="2:12" ht="15" customHeight="1" x14ac:dyDescent="0.2">
      <c r="J54">
        <f>J45*100</f>
        <v>2.3806012465546127</v>
      </c>
      <c r="K54" s="12">
        <f t="shared" ref="K54:L54" si="36">K45*100</f>
        <v>1.3375556003009912</v>
      </c>
      <c r="L54" s="12">
        <f t="shared" si="36"/>
        <v>1.798817885393506</v>
      </c>
    </row>
    <row r="55" spans="2:12" ht="15" customHeight="1" x14ac:dyDescent="0.2">
      <c r="J55">
        <f>J46*500</f>
        <v>20.867318262671695</v>
      </c>
      <c r="K55" s="12">
        <f t="shared" ref="K55:L55" si="37">K46*500</f>
        <v>19.669856157005356</v>
      </c>
      <c r="L55" s="12">
        <f t="shared" si="37"/>
        <v>8.8874356930116853</v>
      </c>
    </row>
    <row r="56" spans="2:12" ht="15" customHeight="1" x14ac:dyDescent="0.2">
      <c r="J56">
        <f>J47*2500</f>
        <v>53.885490124613341</v>
      </c>
      <c r="K56" s="12">
        <f t="shared" ref="K56:L56" si="38">K47*2500</f>
        <v>51.799054725637035</v>
      </c>
      <c r="L56" s="12">
        <f t="shared" si="38"/>
        <v>44.492049655469387</v>
      </c>
    </row>
    <row r="58" spans="2:12" ht="15" customHeight="1" x14ac:dyDescent="0.2">
      <c r="B58" s="13" t="s">
        <v>311</v>
      </c>
      <c r="C58" t="s">
        <v>308</v>
      </c>
    </row>
    <row r="59" spans="2:12" ht="15" customHeight="1" x14ac:dyDescent="0.2">
      <c r="B59" s="13" t="s">
        <v>312</v>
      </c>
      <c r="C59">
        <f>AVERAGE(B49:C49)</f>
        <v>2.3240135648586815</v>
      </c>
    </row>
    <row r="60" spans="2:12" ht="15" customHeight="1" x14ac:dyDescent="0.2">
      <c r="B60" s="13" t="s">
        <v>313</v>
      </c>
      <c r="C60">
        <f>AVERAGE(D50:E50)</f>
        <v>11.233521372768493</v>
      </c>
    </row>
    <row r="61" spans="2:12" ht="15" customHeight="1" x14ac:dyDescent="0.2">
      <c r="B61" s="13" t="s">
        <v>314</v>
      </c>
      <c r="C61">
        <f>AVERAGE(F49:G49)</f>
        <v>1.8683280535264539</v>
      </c>
    </row>
    <row r="62" spans="2:12" ht="15" customHeight="1" x14ac:dyDescent="0.2">
      <c r="B62" s="13" t="s">
        <v>315</v>
      </c>
      <c r="C62">
        <f>AVERAGE(H50:I50)</f>
        <v>6.097121089531937</v>
      </c>
    </row>
    <row r="63" spans="2:12" ht="15" customHeight="1" x14ac:dyDescent="0.2">
      <c r="B63" s="13" t="s">
        <v>316</v>
      </c>
      <c r="C63">
        <f>AVERAGE(J51:K51,K49)</f>
        <v>18.381310031396385</v>
      </c>
    </row>
    <row r="64" spans="2:12" ht="15" customHeight="1" x14ac:dyDescent="0.2">
      <c r="B64" s="13" t="s">
        <v>317</v>
      </c>
      <c r="C64">
        <f>AVERAGE(J55:K55)</f>
        <v>20.268587209838525</v>
      </c>
    </row>
    <row r="65" spans="2:3" ht="15" customHeight="1" x14ac:dyDescent="0.2">
      <c r="B65" s="13" t="s">
        <v>318</v>
      </c>
      <c r="C65">
        <f>AVERAGE(L49,L53)</f>
        <v>0.37971341872694753</v>
      </c>
    </row>
    <row r="66" spans="2:3" ht="15" customHeight="1" x14ac:dyDescent="0.2">
      <c r="B66" s="13"/>
    </row>
    <row r="67" spans="2:3" ht="15" customHeight="1" x14ac:dyDescent="0.2">
      <c r="B67" s="13"/>
    </row>
  </sheetData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101"/>
  <sheetViews>
    <sheetView workbookViewId="0"/>
  </sheetViews>
  <sheetFormatPr defaultColWidth="9.140625" defaultRowHeight="15" customHeight="1" x14ac:dyDescent="0.2"/>
  <cols>
    <col min="1" max="1" width="17.140625" customWidth="1"/>
    <col min="2" max="2" width="5.85546875" customWidth="1"/>
    <col min="3" max="3" width="9.140625" customWidth="1"/>
    <col min="4" max="4" width="8.85546875" customWidth="1"/>
    <col min="5" max="5" width="22" customWidth="1"/>
  </cols>
  <sheetData>
    <row r="1" spans="1:5" ht="15" customHeight="1" x14ac:dyDescent="0.2">
      <c r="A1" t="s">
        <v>114</v>
      </c>
    </row>
    <row r="3" spans="1:5" ht="15" customHeight="1" x14ac:dyDescent="0.2">
      <c r="A3" t="s">
        <v>115</v>
      </c>
    </row>
    <row r="5" spans="1:5" ht="15" customHeight="1" x14ac:dyDescent="0.2">
      <c r="A5" t="s">
        <v>116</v>
      </c>
      <c r="B5" t="s">
        <v>117</v>
      </c>
      <c r="C5" t="s">
        <v>118</v>
      </c>
      <c r="D5" t="s">
        <v>16</v>
      </c>
      <c r="E5" t="s">
        <v>119</v>
      </c>
    </row>
    <row r="6" spans="1:5" ht="15" customHeight="1" x14ac:dyDescent="0.2">
      <c r="A6" s="3" t="s">
        <v>6</v>
      </c>
      <c r="B6" s="3" t="s">
        <v>120</v>
      </c>
      <c r="C6" s="3" t="s">
        <v>121</v>
      </c>
      <c r="D6" s="3" t="s">
        <v>17</v>
      </c>
      <c r="E6" s="4">
        <v>0.247</v>
      </c>
    </row>
    <row r="7" spans="1:5" ht="15" customHeight="1" x14ac:dyDescent="0.2">
      <c r="A7" s="3" t="s">
        <v>6</v>
      </c>
      <c r="B7" s="3" t="s">
        <v>122</v>
      </c>
      <c r="C7" s="3" t="s">
        <v>121</v>
      </c>
      <c r="D7" s="3" t="s">
        <v>29</v>
      </c>
      <c r="E7" s="5">
        <v>8.1500000000000003E-2</v>
      </c>
    </row>
    <row r="8" spans="1:5" ht="15" customHeight="1" x14ac:dyDescent="0.2">
      <c r="A8" s="3" t="s">
        <v>6</v>
      </c>
      <c r="B8" s="3" t="s">
        <v>123</v>
      </c>
      <c r="C8" s="3" t="s">
        <v>121</v>
      </c>
      <c r="D8" s="3" t="s">
        <v>41</v>
      </c>
      <c r="E8" s="5">
        <v>5.0099999999999999E-2</v>
      </c>
    </row>
    <row r="9" spans="1:5" ht="15" customHeight="1" x14ac:dyDescent="0.2">
      <c r="A9" s="3" t="s">
        <v>6</v>
      </c>
      <c r="B9" s="3" t="s">
        <v>124</v>
      </c>
      <c r="C9" s="3" t="s">
        <v>121</v>
      </c>
      <c r="D9" s="3" t="s">
        <v>53</v>
      </c>
      <c r="E9" s="5">
        <v>4.8099999999999997E-2</v>
      </c>
    </row>
    <row r="10" spans="1:5" ht="15" customHeight="1" x14ac:dyDescent="0.2">
      <c r="A10" s="3" t="s">
        <v>6</v>
      </c>
      <c r="B10" s="3" t="s">
        <v>125</v>
      </c>
      <c r="C10" s="3" t="s">
        <v>121</v>
      </c>
      <c r="D10" s="3" t="s">
        <v>65</v>
      </c>
      <c r="E10" s="5">
        <v>4.3200000000000002E-2</v>
      </c>
    </row>
    <row r="11" spans="1:5" ht="15" customHeight="1" x14ac:dyDescent="0.2">
      <c r="A11" s="3" t="s">
        <v>6</v>
      </c>
      <c r="B11" s="3" t="s">
        <v>126</v>
      </c>
      <c r="C11" s="3" t="s">
        <v>121</v>
      </c>
      <c r="D11" s="3" t="s">
        <v>77</v>
      </c>
      <c r="E11" s="5">
        <v>4.48E-2</v>
      </c>
    </row>
    <row r="12" spans="1:5" ht="15" customHeight="1" x14ac:dyDescent="0.2">
      <c r="A12" s="3" t="s">
        <v>6</v>
      </c>
      <c r="B12" s="3" t="s">
        <v>127</v>
      </c>
      <c r="C12" s="3" t="s">
        <v>121</v>
      </c>
      <c r="D12" s="3" t="s">
        <v>89</v>
      </c>
      <c r="E12" s="5">
        <v>4.2500000000000003E-2</v>
      </c>
    </row>
    <row r="13" spans="1:5" ht="15" customHeight="1" x14ac:dyDescent="0.2">
      <c r="A13" s="3" t="s">
        <v>6</v>
      </c>
      <c r="B13" s="3" t="s">
        <v>128</v>
      </c>
      <c r="C13" s="3" t="s">
        <v>121</v>
      </c>
      <c r="D13" s="3" t="s">
        <v>101</v>
      </c>
      <c r="E13" s="5">
        <v>4.6199999999999998E-2</v>
      </c>
    </row>
    <row r="14" spans="1:5" ht="15" customHeight="1" x14ac:dyDescent="0.2">
      <c r="A14" s="3" t="s">
        <v>6</v>
      </c>
      <c r="B14" s="3" t="s">
        <v>129</v>
      </c>
      <c r="C14" s="3" t="s">
        <v>121</v>
      </c>
      <c r="D14" s="3" t="s">
        <v>18</v>
      </c>
      <c r="E14" s="5">
        <v>0.21079999999999999</v>
      </c>
    </row>
    <row r="15" spans="1:5" ht="15" customHeight="1" x14ac:dyDescent="0.2">
      <c r="A15" s="3" t="s">
        <v>6</v>
      </c>
      <c r="B15" s="3" t="s">
        <v>130</v>
      </c>
      <c r="C15" s="3" t="s">
        <v>121</v>
      </c>
      <c r="D15" s="3" t="s">
        <v>30</v>
      </c>
      <c r="E15" s="5">
        <v>7.4499999999999997E-2</v>
      </c>
    </row>
    <row r="16" spans="1:5" ht="15" customHeight="1" x14ac:dyDescent="0.2">
      <c r="A16" s="3" t="s">
        <v>6</v>
      </c>
      <c r="B16" s="3" t="s">
        <v>131</v>
      </c>
      <c r="C16" s="3" t="s">
        <v>121</v>
      </c>
      <c r="D16" s="3" t="s">
        <v>42</v>
      </c>
      <c r="E16" s="5">
        <v>5.2499999999999998E-2</v>
      </c>
    </row>
    <row r="17" spans="1:5" ht="15" customHeight="1" x14ac:dyDescent="0.2">
      <c r="A17" s="3" t="s">
        <v>6</v>
      </c>
      <c r="B17" s="3" t="s">
        <v>132</v>
      </c>
      <c r="C17" s="3" t="s">
        <v>121</v>
      </c>
      <c r="D17" s="3" t="s">
        <v>54</v>
      </c>
      <c r="E17" s="5">
        <v>4.5400000000000003E-2</v>
      </c>
    </row>
    <row r="18" spans="1:5" ht="15" customHeight="1" x14ac:dyDescent="0.2">
      <c r="A18" s="3" t="s">
        <v>6</v>
      </c>
      <c r="B18" s="3" t="s">
        <v>133</v>
      </c>
      <c r="C18" s="3" t="s">
        <v>121</v>
      </c>
      <c r="D18" s="3" t="s">
        <v>66</v>
      </c>
      <c r="E18" s="5">
        <v>4.36E-2</v>
      </c>
    </row>
    <row r="19" spans="1:5" ht="15" customHeight="1" x14ac:dyDescent="0.2">
      <c r="A19" s="3" t="s">
        <v>6</v>
      </c>
      <c r="B19" s="3" t="s">
        <v>134</v>
      </c>
      <c r="C19" s="3" t="s">
        <v>121</v>
      </c>
      <c r="D19" s="3" t="s">
        <v>78</v>
      </c>
      <c r="E19" s="5">
        <v>4.2700000000000002E-2</v>
      </c>
    </row>
    <row r="20" spans="1:5" ht="15" customHeight="1" x14ac:dyDescent="0.2">
      <c r="A20" s="3" t="s">
        <v>6</v>
      </c>
      <c r="B20" s="3" t="s">
        <v>135</v>
      </c>
      <c r="C20" s="3" t="s">
        <v>121</v>
      </c>
      <c r="D20" s="3" t="s">
        <v>90</v>
      </c>
      <c r="E20" s="5">
        <v>5.16E-2</v>
      </c>
    </row>
    <row r="21" spans="1:5" ht="15" customHeight="1" x14ac:dyDescent="0.2">
      <c r="A21" s="3" t="s">
        <v>6</v>
      </c>
      <c r="B21" s="3" t="s">
        <v>136</v>
      </c>
      <c r="C21" s="3" t="s">
        <v>121</v>
      </c>
      <c r="D21" s="3" t="s">
        <v>102</v>
      </c>
      <c r="E21" s="5">
        <v>4.3299999999999998E-2</v>
      </c>
    </row>
    <row r="22" spans="1:5" ht="15" customHeight="1" x14ac:dyDescent="0.2">
      <c r="A22" s="3" t="s">
        <v>6</v>
      </c>
      <c r="B22" s="3" t="s">
        <v>137</v>
      </c>
      <c r="C22" s="3" t="s">
        <v>121</v>
      </c>
      <c r="D22" s="3" t="s">
        <v>19</v>
      </c>
      <c r="E22" s="4">
        <v>2.7170000000000001</v>
      </c>
    </row>
    <row r="23" spans="1:5" ht="15" customHeight="1" x14ac:dyDescent="0.2">
      <c r="A23" s="3" t="s">
        <v>6</v>
      </c>
      <c r="B23" s="3" t="s">
        <v>138</v>
      </c>
      <c r="C23" s="3" t="s">
        <v>121</v>
      </c>
      <c r="D23" s="3" t="s">
        <v>31</v>
      </c>
      <c r="E23" s="5">
        <v>1.8212999999999999</v>
      </c>
    </row>
    <row r="24" spans="1:5" ht="15" customHeight="1" x14ac:dyDescent="0.2">
      <c r="A24" s="3" t="s">
        <v>6</v>
      </c>
      <c r="B24" s="3" t="s">
        <v>139</v>
      </c>
      <c r="C24" s="3" t="s">
        <v>121</v>
      </c>
      <c r="D24" s="3" t="s">
        <v>43</v>
      </c>
      <c r="E24" s="4">
        <v>0.80400000000000005</v>
      </c>
    </row>
    <row r="25" spans="1:5" ht="15" customHeight="1" x14ac:dyDescent="0.2">
      <c r="A25" s="3" t="s">
        <v>6</v>
      </c>
      <c r="B25" s="3" t="s">
        <v>140</v>
      </c>
      <c r="C25" s="3" t="s">
        <v>121</v>
      </c>
      <c r="D25" s="3" t="s">
        <v>55</v>
      </c>
      <c r="E25" s="5">
        <v>0.26350000000000001</v>
      </c>
    </row>
    <row r="26" spans="1:5" ht="15" customHeight="1" x14ac:dyDescent="0.2">
      <c r="A26" s="3" t="s">
        <v>6</v>
      </c>
      <c r="B26" s="3" t="s">
        <v>141</v>
      </c>
      <c r="C26" s="3" t="s">
        <v>121</v>
      </c>
      <c r="D26" s="3" t="s">
        <v>67</v>
      </c>
      <c r="E26" s="5">
        <v>4.1599999999999998E-2</v>
      </c>
    </row>
    <row r="27" spans="1:5" ht="15" customHeight="1" x14ac:dyDescent="0.2">
      <c r="A27" s="3" t="s">
        <v>6</v>
      </c>
      <c r="B27" s="3" t="s">
        <v>142</v>
      </c>
      <c r="C27" s="3" t="s">
        <v>121</v>
      </c>
      <c r="D27" s="3" t="s">
        <v>79</v>
      </c>
      <c r="E27" s="5">
        <v>4.4499999999999998E-2</v>
      </c>
    </row>
    <row r="28" spans="1:5" ht="15" customHeight="1" x14ac:dyDescent="0.2">
      <c r="A28" s="3" t="s">
        <v>6</v>
      </c>
      <c r="B28" s="3" t="s">
        <v>143</v>
      </c>
      <c r="C28" s="3" t="s">
        <v>121</v>
      </c>
      <c r="D28" s="3" t="s">
        <v>91</v>
      </c>
      <c r="E28" s="5">
        <v>4.4900000000000002E-2</v>
      </c>
    </row>
    <row r="29" spans="1:5" ht="15" customHeight="1" x14ac:dyDescent="0.2">
      <c r="A29" s="3" t="s">
        <v>6</v>
      </c>
      <c r="B29" s="3" t="s">
        <v>144</v>
      </c>
      <c r="C29" s="3" t="s">
        <v>121</v>
      </c>
      <c r="D29" s="3" t="s">
        <v>103</v>
      </c>
      <c r="E29" s="5">
        <v>4.2799999999999998E-2</v>
      </c>
    </row>
    <row r="30" spans="1:5" ht="15" customHeight="1" x14ac:dyDescent="0.2">
      <c r="A30" s="3" t="s">
        <v>6</v>
      </c>
      <c r="B30" s="3" t="s">
        <v>145</v>
      </c>
      <c r="C30" s="3" t="s">
        <v>121</v>
      </c>
      <c r="D30" s="3" t="s">
        <v>20</v>
      </c>
      <c r="E30" s="4">
        <v>2.7170000000000001</v>
      </c>
    </row>
    <row r="31" spans="1:5" ht="12.75" x14ac:dyDescent="0.2">
      <c r="A31" s="3" t="s">
        <v>6</v>
      </c>
      <c r="B31" s="3" t="s">
        <v>146</v>
      </c>
      <c r="C31" s="3" t="s">
        <v>121</v>
      </c>
      <c r="D31" s="3" t="s">
        <v>32</v>
      </c>
      <c r="E31" s="4">
        <v>1.665</v>
      </c>
    </row>
    <row r="32" spans="1:5" ht="12.75" x14ac:dyDescent="0.2">
      <c r="A32" s="3" t="s">
        <v>6</v>
      </c>
      <c r="B32" s="3" t="s">
        <v>147</v>
      </c>
      <c r="C32" s="3" t="s">
        <v>121</v>
      </c>
      <c r="D32" s="3" t="s">
        <v>44</v>
      </c>
      <c r="E32" s="5">
        <v>0.65449999999999997</v>
      </c>
    </row>
    <row r="33" spans="1:5" ht="12.75" x14ac:dyDescent="0.2">
      <c r="A33" s="3" t="s">
        <v>6</v>
      </c>
      <c r="B33" s="3" t="s">
        <v>148</v>
      </c>
      <c r="C33" s="3" t="s">
        <v>121</v>
      </c>
      <c r="D33" s="3" t="s">
        <v>56</v>
      </c>
      <c r="E33" s="5">
        <v>0.20760000000000001</v>
      </c>
    </row>
    <row r="34" spans="1:5" ht="12.75" x14ac:dyDescent="0.2">
      <c r="A34" s="3" t="s">
        <v>6</v>
      </c>
      <c r="B34" s="3" t="s">
        <v>149</v>
      </c>
      <c r="C34" s="3" t="s">
        <v>121</v>
      </c>
      <c r="D34" s="3" t="s">
        <v>68</v>
      </c>
      <c r="E34" s="5">
        <v>4.1200000000000001E-2</v>
      </c>
    </row>
    <row r="35" spans="1:5" ht="12.75" x14ac:dyDescent="0.2">
      <c r="A35" s="3" t="s">
        <v>6</v>
      </c>
      <c r="B35" s="3" t="s">
        <v>150</v>
      </c>
      <c r="C35" s="3" t="s">
        <v>121</v>
      </c>
      <c r="D35" s="3" t="s">
        <v>80</v>
      </c>
      <c r="E35" s="4">
        <v>3.6999999999999998E-2</v>
      </c>
    </row>
    <row r="36" spans="1:5" ht="12.75" x14ac:dyDescent="0.2">
      <c r="A36" s="3" t="s">
        <v>6</v>
      </c>
      <c r="B36" s="3" t="s">
        <v>151</v>
      </c>
      <c r="C36" s="3" t="s">
        <v>121</v>
      </c>
      <c r="D36" s="3" t="s">
        <v>92</v>
      </c>
      <c r="E36" s="5">
        <v>3.6900000000000002E-2</v>
      </c>
    </row>
    <row r="37" spans="1:5" ht="12.75" x14ac:dyDescent="0.2">
      <c r="A37" s="3" t="s">
        <v>6</v>
      </c>
      <c r="B37" s="3" t="s">
        <v>152</v>
      </c>
      <c r="C37" s="3" t="s">
        <v>121</v>
      </c>
      <c r="D37" s="3" t="s">
        <v>104</v>
      </c>
      <c r="E37" s="5">
        <v>3.7699999999999997E-2</v>
      </c>
    </row>
    <row r="38" spans="1:5" ht="12.75" x14ac:dyDescent="0.2">
      <c r="A38" s="3" t="s">
        <v>6</v>
      </c>
      <c r="B38" s="3" t="s">
        <v>153</v>
      </c>
      <c r="C38" s="3" t="s">
        <v>121</v>
      </c>
      <c r="D38" s="3" t="s">
        <v>21</v>
      </c>
      <c r="E38" s="5">
        <v>7.1300000000000002E-2</v>
      </c>
    </row>
    <row r="39" spans="1:5" ht="12.75" x14ac:dyDescent="0.2">
      <c r="A39" s="3" t="s">
        <v>6</v>
      </c>
      <c r="B39" s="3" t="s">
        <v>154</v>
      </c>
      <c r="C39" s="3" t="s">
        <v>121</v>
      </c>
      <c r="D39" s="3" t="s">
        <v>33</v>
      </c>
      <c r="E39" s="5">
        <v>4.9599999999999998E-2</v>
      </c>
    </row>
    <row r="40" spans="1:5" ht="12.75" x14ac:dyDescent="0.2">
      <c r="A40" s="3" t="s">
        <v>6</v>
      </c>
      <c r="B40" s="3" t="s">
        <v>155</v>
      </c>
      <c r="C40" s="3" t="s">
        <v>121</v>
      </c>
      <c r="D40" s="3" t="s">
        <v>45</v>
      </c>
      <c r="E40" s="5">
        <v>5.1499999999999997E-2</v>
      </c>
    </row>
    <row r="41" spans="1:5" ht="12.75" x14ac:dyDescent="0.2">
      <c r="A41" s="3" t="s">
        <v>6</v>
      </c>
      <c r="B41" s="3" t="s">
        <v>156</v>
      </c>
      <c r="C41" s="3" t="s">
        <v>121</v>
      </c>
      <c r="D41" s="3" t="s">
        <v>57</v>
      </c>
      <c r="E41" s="4">
        <v>4.2000000000000003E-2</v>
      </c>
    </row>
    <row r="42" spans="1:5" ht="12.75" x14ac:dyDescent="0.2">
      <c r="A42" s="3" t="s">
        <v>6</v>
      </c>
      <c r="B42" s="3" t="s">
        <v>157</v>
      </c>
      <c r="C42" s="3" t="s">
        <v>121</v>
      </c>
      <c r="D42" s="3" t="s">
        <v>69</v>
      </c>
      <c r="E42" s="5">
        <v>4.4400000000000002E-2</v>
      </c>
    </row>
    <row r="43" spans="1:5" ht="12.75" x14ac:dyDescent="0.2">
      <c r="A43" s="3" t="s">
        <v>6</v>
      </c>
      <c r="B43" s="3" t="s">
        <v>158</v>
      </c>
      <c r="C43" s="3" t="s">
        <v>121</v>
      </c>
      <c r="D43" s="3" t="s">
        <v>81</v>
      </c>
      <c r="E43" s="5">
        <v>3.56E-2</v>
      </c>
    </row>
    <row r="44" spans="1:5" ht="12.75" x14ac:dyDescent="0.2">
      <c r="A44" s="3" t="s">
        <v>6</v>
      </c>
      <c r="B44" s="3" t="s">
        <v>159</v>
      </c>
      <c r="C44" s="3" t="s">
        <v>121</v>
      </c>
      <c r="D44" s="3" t="s">
        <v>93</v>
      </c>
      <c r="E44" s="5">
        <v>3.3700000000000001E-2</v>
      </c>
    </row>
    <row r="45" spans="1:5" ht="12.75" x14ac:dyDescent="0.2">
      <c r="A45" s="3" t="s">
        <v>6</v>
      </c>
      <c r="B45" s="3" t="s">
        <v>160</v>
      </c>
      <c r="C45" s="3" t="s">
        <v>121</v>
      </c>
      <c r="D45" s="3" t="s">
        <v>105</v>
      </c>
      <c r="E45" s="5">
        <v>3.56E-2</v>
      </c>
    </row>
    <row r="46" spans="1:5" ht="12.75" x14ac:dyDescent="0.2">
      <c r="A46" s="3" t="s">
        <v>6</v>
      </c>
      <c r="B46" s="3" t="s">
        <v>161</v>
      </c>
      <c r="C46" s="3" t="s">
        <v>121</v>
      </c>
      <c r="D46" s="3" t="s">
        <v>22</v>
      </c>
      <c r="E46" s="5">
        <v>6.8599999999999994E-2</v>
      </c>
    </row>
    <row r="47" spans="1:5" ht="12.75" x14ac:dyDescent="0.2">
      <c r="A47" s="3" t="s">
        <v>6</v>
      </c>
      <c r="B47" s="3" t="s">
        <v>162</v>
      </c>
      <c r="C47" s="3" t="s">
        <v>121</v>
      </c>
      <c r="D47" s="3" t="s">
        <v>34</v>
      </c>
      <c r="E47" s="5">
        <v>5.2400000000000002E-2</v>
      </c>
    </row>
    <row r="48" spans="1:5" ht="12.75" x14ac:dyDescent="0.2">
      <c r="A48" s="3" t="s">
        <v>6</v>
      </c>
      <c r="B48" s="3" t="s">
        <v>163</v>
      </c>
      <c r="C48" s="3" t="s">
        <v>121</v>
      </c>
      <c r="D48" s="3" t="s">
        <v>46</v>
      </c>
      <c r="E48" s="5">
        <v>4.7800000000000002E-2</v>
      </c>
    </row>
    <row r="49" spans="1:5" ht="12.75" x14ac:dyDescent="0.2">
      <c r="A49" s="3" t="s">
        <v>6</v>
      </c>
      <c r="B49" s="3" t="s">
        <v>164</v>
      </c>
      <c r="C49" s="3" t="s">
        <v>121</v>
      </c>
      <c r="D49" s="3" t="s">
        <v>58</v>
      </c>
      <c r="E49" s="5">
        <v>3.7699999999999997E-2</v>
      </c>
    </row>
    <row r="50" spans="1:5" ht="12.75" x14ac:dyDescent="0.2">
      <c r="A50" s="3" t="s">
        <v>6</v>
      </c>
      <c r="B50" s="3" t="s">
        <v>165</v>
      </c>
      <c r="C50" s="3" t="s">
        <v>121</v>
      </c>
      <c r="D50" s="3" t="s">
        <v>70</v>
      </c>
      <c r="E50" s="5">
        <v>3.6600000000000001E-2</v>
      </c>
    </row>
    <row r="51" spans="1:5" ht="12.75" x14ac:dyDescent="0.2">
      <c r="A51" s="3" t="s">
        <v>6</v>
      </c>
      <c r="B51" s="3" t="s">
        <v>166</v>
      </c>
      <c r="C51" s="3" t="s">
        <v>121</v>
      </c>
      <c r="D51" s="3" t="s">
        <v>82</v>
      </c>
      <c r="E51" s="5">
        <v>3.0499999999999999E-2</v>
      </c>
    </row>
    <row r="52" spans="1:5" ht="12.75" x14ac:dyDescent="0.2">
      <c r="A52" s="3" t="s">
        <v>6</v>
      </c>
      <c r="B52" s="3" t="s">
        <v>167</v>
      </c>
      <c r="C52" s="3" t="s">
        <v>121</v>
      </c>
      <c r="D52" s="3" t="s">
        <v>94</v>
      </c>
      <c r="E52" s="5">
        <v>3.3399999999999999E-2</v>
      </c>
    </row>
    <row r="53" spans="1:5" ht="12.75" x14ac:dyDescent="0.2">
      <c r="A53" s="3" t="s">
        <v>6</v>
      </c>
      <c r="B53" s="3" t="s">
        <v>168</v>
      </c>
      <c r="C53" s="3" t="s">
        <v>121</v>
      </c>
      <c r="D53" s="3" t="s">
        <v>106</v>
      </c>
      <c r="E53" s="5">
        <v>3.8399999999999997E-2</v>
      </c>
    </row>
    <row r="54" spans="1:5" ht="12.75" x14ac:dyDescent="0.2">
      <c r="A54" s="3" t="s">
        <v>6</v>
      </c>
      <c r="B54" s="3" t="s">
        <v>169</v>
      </c>
      <c r="C54" s="3" t="s">
        <v>121</v>
      </c>
      <c r="D54" s="3" t="s">
        <v>23</v>
      </c>
      <c r="E54" s="5">
        <v>2.6101000000000001</v>
      </c>
    </row>
    <row r="55" spans="1:5" ht="12.75" x14ac:dyDescent="0.2">
      <c r="A55" s="3" t="s">
        <v>6</v>
      </c>
      <c r="B55" s="3" t="s">
        <v>170</v>
      </c>
      <c r="C55" s="3" t="s">
        <v>121</v>
      </c>
      <c r="D55" s="3" t="s">
        <v>35</v>
      </c>
      <c r="E55" s="5">
        <v>1.6041000000000001</v>
      </c>
    </row>
    <row r="56" spans="1:5" ht="12.75" x14ac:dyDescent="0.2">
      <c r="A56" s="3" t="s">
        <v>6</v>
      </c>
      <c r="B56" s="3" t="s">
        <v>171</v>
      </c>
      <c r="C56" s="3" t="s">
        <v>121</v>
      </c>
      <c r="D56" s="3" t="s">
        <v>47</v>
      </c>
      <c r="E56" s="5">
        <v>0.62709999999999999</v>
      </c>
    </row>
    <row r="57" spans="1:5" ht="12.75" x14ac:dyDescent="0.2">
      <c r="A57" s="3" t="s">
        <v>6</v>
      </c>
      <c r="B57" s="3" t="s">
        <v>172</v>
      </c>
      <c r="C57" s="3" t="s">
        <v>121</v>
      </c>
      <c r="D57" s="3" t="s">
        <v>59</v>
      </c>
      <c r="E57" s="5">
        <v>0.19420000000000001</v>
      </c>
    </row>
    <row r="58" spans="1:5" ht="12.75" x14ac:dyDescent="0.2">
      <c r="A58" s="3" t="s">
        <v>6</v>
      </c>
      <c r="B58" s="3" t="s">
        <v>173</v>
      </c>
      <c r="C58" s="3" t="s">
        <v>121</v>
      </c>
      <c r="D58" s="3" t="s">
        <v>71</v>
      </c>
      <c r="E58" s="5">
        <v>3.3399999999999999E-2</v>
      </c>
    </row>
    <row r="59" spans="1:5" ht="12.75" x14ac:dyDescent="0.2">
      <c r="A59" s="3" t="s">
        <v>6</v>
      </c>
      <c r="B59" s="3" t="s">
        <v>174</v>
      </c>
      <c r="C59" s="3" t="s">
        <v>121</v>
      </c>
      <c r="D59" s="3" t="s">
        <v>83</v>
      </c>
      <c r="E59" s="5">
        <v>3.2099999999999997E-2</v>
      </c>
    </row>
    <row r="60" spans="1:5" ht="12.75" x14ac:dyDescent="0.2">
      <c r="A60" s="3" t="s">
        <v>6</v>
      </c>
      <c r="B60" s="3" t="s">
        <v>175</v>
      </c>
      <c r="C60" s="3" t="s">
        <v>121</v>
      </c>
      <c r="D60" s="3" t="s">
        <v>95</v>
      </c>
      <c r="E60" s="5">
        <v>3.2899999999999999E-2</v>
      </c>
    </row>
    <row r="61" spans="1:5" ht="12.75" x14ac:dyDescent="0.2">
      <c r="A61" s="3" t="s">
        <v>6</v>
      </c>
      <c r="B61" s="3" t="s">
        <v>176</v>
      </c>
      <c r="C61" s="3" t="s">
        <v>121</v>
      </c>
      <c r="D61" s="3" t="s">
        <v>107</v>
      </c>
      <c r="E61" s="5">
        <v>4.1599999999999998E-2</v>
      </c>
    </row>
    <row r="62" spans="1:5" ht="12.75" x14ac:dyDescent="0.2">
      <c r="A62" s="3" t="s">
        <v>6</v>
      </c>
      <c r="B62" s="3" t="s">
        <v>177</v>
      </c>
      <c r="C62" s="3" t="s">
        <v>121</v>
      </c>
      <c r="D62" s="3" t="s">
        <v>24</v>
      </c>
      <c r="E62" s="5">
        <v>2.7408999999999999</v>
      </c>
    </row>
    <row r="63" spans="1:5" ht="12.75" x14ac:dyDescent="0.2">
      <c r="A63" s="3" t="s">
        <v>6</v>
      </c>
      <c r="B63" s="3" t="s">
        <v>178</v>
      </c>
      <c r="C63" s="3" t="s">
        <v>121</v>
      </c>
      <c r="D63" s="3" t="s">
        <v>36</v>
      </c>
      <c r="E63" s="5">
        <v>1.6244000000000001</v>
      </c>
    </row>
    <row r="64" spans="1:5" ht="12.75" x14ac:dyDescent="0.2">
      <c r="A64" s="3" t="s">
        <v>6</v>
      </c>
      <c r="B64" s="3" t="s">
        <v>179</v>
      </c>
      <c r="C64" s="3" t="s">
        <v>121</v>
      </c>
      <c r="D64" s="3" t="s">
        <v>48</v>
      </c>
      <c r="E64" s="5">
        <v>0.65620000000000001</v>
      </c>
    </row>
    <row r="65" spans="1:5" ht="12.75" x14ac:dyDescent="0.2">
      <c r="A65" s="3" t="s">
        <v>6</v>
      </c>
      <c r="B65" s="3" t="s">
        <v>180</v>
      </c>
      <c r="C65" s="3" t="s">
        <v>121</v>
      </c>
      <c r="D65" s="3" t="s">
        <v>60</v>
      </c>
      <c r="E65" s="5">
        <v>0.1983</v>
      </c>
    </row>
    <row r="66" spans="1:5" ht="12.75" x14ac:dyDescent="0.2">
      <c r="A66" s="3" t="s">
        <v>6</v>
      </c>
      <c r="B66" s="3" t="s">
        <v>181</v>
      </c>
      <c r="C66" s="3" t="s">
        <v>121</v>
      </c>
      <c r="D66" s="3" t="s">
        <v>72</v>
      </c>
      <c r="E66" s="5">
        <v>3.1399999999999997E-2</v>
      </c>
    </row>
    <row r="67" spans="1:5" ht="12.75" x14ac:dyDescent="0.2">
      <c r="A67" s="3" t="s">
        <v>6</v>
      </c>
      <c r="B67" s="3" t="s">
        <v>182</v>
      </c>
      <c r="C67" s="3" t="s">
        <v>121</v>
      </c>
      <c r="D67" s="3" t="s">
        <v>84</v>
      </c>
      <c r="E67" s="6">
        <v>0.03</v>
      </c>
    </row>
    <row r="68" spans="1:5" ht="12.75" x14ac:dyDescent="0.2">
      <c r="A68" s="3" t="s">
        <v>6</v>
      </c>
      <c r="B68" s="3" t="s">
        <v>183</v>
      </c>
      <c r="C68" s="3" t="s">
        <v>121</v>
      </c>
      <c r="D68" s="3" t="s">
        <v>96</v>
      </c>
      <c r="E68" s="5">
        <v>3.0700000000000002E-2</v>
      </c>
    </row>
    <row r="69" spans="1:5" ht="12.75" x14ac:dyDescent="0.2">
      <c r="A69" s="3" t="s">
        <v>6</v>
      </c>
      <c r="B69" s="3" t="s">
        <v>184</v>
      </c>
      <c r="C69" s="3" t="s">
        <v>121</v>
      </c>
      <c r="D69" s="3" t="s">
        <v>108</v>
      </c>
      <c r="E69" s="5">
        <v>3.3500000000000002E-2</v>
      </c>
    </row>
    <row r="70" spans="1:5" ht="12.75" x14ac:dyDescent="0.2">
      <c r="A70" s="3" t="s">
        <v>6</v>
      </c>
      <c r="B70" s="3" t="s">
        <v>185</v>
      </c>
      <c r="C70" s="3" t="s">
        <v>121</v>
      </c>
      <c r="D70" s="3" t="s">
        <v>25</v>
      </c>
      <c r="E70" s="5">
        <v>2.8128000000000002</v>
      </c>
    </row>
    <row r="71" spans="1:5" ht="12.75" x14ac:dyDescent="0.2">
      <c r="A71" s="3" t="s">
        <v>6</v>
      </c>
      <c r="B71" s="3" t="s">
        <v>186</v>
      </c>
      <c r="C71" s="3" t="s">
        <v>121</v>
      </c>
      <c r="D71" s="3" t="s">
        <v>37</v>
      </c>
      <c r="E71" s="4">
        <v>1.536</v>
      </c>
    </row>
    <row r="72" spans="1:5" ht="12.75" x14ac:dyDescent="0.2">
      <c r="A72" s="3" t="s">
        <v>6</v>
      </c>
      <c r="B72" s="3" t="s">
        <v>187</v>
      </c>
      <c r="C72" s="3" t="s">
        <v>121</v>
      </c>
      <c r="D72" s="3" t="s">
        <v>49</v>
      </c>
      <c r="E72" s="5">
        <v>0.60619999999999996</v>
      </c>
    </row>
    <row r="73" spans="1:5" ht="12.75" x14ac:dyDescent="0.2">
      <c r="A73" s="3" t="s">
        <v>6</v>
      </c>
      <c r="B73" s="3" t="s">
        <v>188</v>
      </c>
      <c r="C73" s="3" t="s">
        <v>121</v>
      </c>
      <c r="D73" s="3" t="s">
        <v>61</v>
      </c>
      <c r="E73" s="5">
        <v>0.19009999999999999</v>
      </c>
    </row>
    <row r="74" spans="1:5" ht="12.75" x14ac:dyDescent="0.2">
      <c r="A74" s="3" t="s">
        <v>6</v>
      </c>
      <c r="B74" s="3" t="s">
        <v>189</v>
      </c>
      <c r="C74" s="3" t="s">
        <v>121</v>
      </c>
      <c r="D74" s="3" t="s">
        <v>73</v>
      </c>
      <c r="E74" s="5">
        <v>2.8393999999999999</v>
      </c>
    </row>
    <row r="75" spans="1:5" ht="12.75" x14ac:dyDescent="0.2">
      <c r="A75" s="3" t="s">
        <v>6</v>
      </c>
      <c r="B75" s="3" t="s">
        <v>190</v>
      </c>
      <c r="C75" s="3" t="s">
        <v>121</v>
      </c>
      <c r="D75" s="3" t="s">
        <v>85</v>
      </c>
      <c r="E75" s="5">
        <v>1.7695000000000001</v>
      </c>
    </row>
    <row r="76" spans="1:5" ht="12.75" x14ac:dyDescent="0.2">
      <c r="A76" s="3" t="s">
        <v>6</v>
      </c>
      <c r="B76" s="3" t="s">
        <v>191</v>
      </c>
      <c r="C76" s="3" t="s">
        <v>121</v>
      </c>
      <c r="D76" s="3" t="s">
        <v>97</v>
      </c>
      <c r="E76" s="5">
        <v>0.65610000000000002</v>
      </c>
    </row>
    <row r="77" spans="1:5" ht="12.75" x14ac:dyDescent="0.2">
      <c r="A77" s="3" t="s">
        <v>6</v>
      </c>
      <c r="B77" s="3" t="s">
        <v>192</v>
      </c>
      <c r="C77" s="3" t="s">
        <v>121</v>
      </c>
      <c r="D77" s="3" t="s">
        <v>109</v>
      </c>
      <c r="E77" s="5">
        <v>0.17419999999999999</v>
      </c>
    </row>
    <row r="78" spans="1:5" ht="12.75" x14ac:dyDescent="0.2">
      <c r="A78" s="3" t="s">
        <v>6</v>
      </c>
      <c r="B78" s="3" t="s">
        <v>193</v>
      </c>
      <c r="C78" s="3" t="s">
        <v>121</v>
      </c>
      <c r="D78" s="3" t="s">
        <v>26</v>
      </c>
      <c r="E78" s="5">
        <v>2.6040999999999999</v>
      </c>
    </row>
    <row r="79" spans="1:5" ht="12.75" x14ac:dyDescent="0.2">
      <c r="A79" s="3" t="s">
        <v>6</v>
      </c>
      <c r="B79" s="3" t="s">
        <v>194</v>
      </c>
      <c r="C79" s="3" t="s">
        <v>121</v>
      </c>
      <c r="D79" s="3" t="s">
        <v>38</v>
      </c>
      <c r="E79" s="5">
        <v>1.4728000000000001</v>
      </c>
    </row>
    <row r="80" spans="1:5" ht="12.75" x14ac:dyDescent="0.2">
      <c r="A80" s="3" t="s">
        <v>6</v>
      </c>
      <c r="B80" s="3" t="s">
        <v>195</v>
      </c>
      <c r="C80" s="3" t="s">
        <v>121</v>
      </c>
      <c r="D80" s="3" t="s">
        <v>50</v>
      </c>
      <c r="E80" s="5">
        <v>0.55659999999999998</v>
      </c>
    </row>
    <row r="81" spans="1:5" ht="12.75" x14ac:dyDescent="0.2">
      <c r="A81" s="3" t="s">
        <v>6</v>
      </c>
      <c r="B81" s="3" t="s">
        <v>196</v>
      </c>
      <c r="C81" s="3" t="s">
        <v>121</v>
      </c>
      <c r="D81" s="3" t="s">
        <v>62</v>
      </c>
      <c r="E81" s="5">
        <v>0.17030000000000001</v>
      </c>
    </row>
    <row r="82" spans="1:5" ht="12.75" x14ac:dyDescent="0.2">
      <c r="A82" s="3" t="s">
        <v>6</v>
      </c>
      <c r="B82" s="3" t="s">
        <v>197</v>
      </c>
      <c r="C82" s="3" t="s">
        <v>121</v>
      </c>
      <c r="D82" s="3" t="s">
        <v>74</v>
      </c>
      <c r="E82" s="5">
        <v>2.6113</v>
      </c>
    </row>
    <row r="83" spans="1:5" ht="12.75" x14ac:dyDescent="0.2">
      <c r="A83" s="3" t="s">
        <v>6</v>
      </c>
      <c r="B83" s="3" t="s">
        <v>198</v>
      </c>
      <c r="C83" s="3" t="s">
        <v>121</v>
      </c>
      <c r="D83" s="3" t="s">
        <v>86</v>
      </c>
      <c r="E83" s="5">
        <v>1.6358999999999999</v>
      </c>
    </row>
    <row r="84" spans="1:5" ht="12.75" x14ac:dyDescent="0.2">
      <c r="A84" s="3" t="s">
        <v>6</v>
      </c>
      <c r="B84" s="3" t="s">
        <v>199</v>
      </c>
      <c r="C84" s="3" t="s">
        <v>121</v>
      </c>
      <c r="D84" s="3" t="s">
        <v>98</v>
      </c>
      <c r="E84" s="4">
        <v>0.61299999999999999</v>
      </c>
    </row>
    <row r="85" spans="1:5" ht="12.75" x14ac:dyDescent="0.2">
      <c r="A85" s="3" t="s">
        <v>6</v>
      </c>
      <c r="B85" s="3" t="s">
        <v>200</v>
      </c>
      <c r="C85" s="3" t="s">
        <v>121</v>
      </c>
      <c r="D85" s="3" t="s">
        <v>110</v>
      </c>
      <c r="E85" s="5">
        <v>0.1454</v>
      </c>
    </row>
    <row r="86" spans="1:5" ht="12.75" x14ac:dyDescent="0.2">
      <c r="A86" s="3" t="s">
        <v>6</v>
      </c>
      <c r="B86" s="3" t="s">
        <v>201</v>
      </c>
      <c r="C86" s="3" t="s">
        <v>121</v>
      </c>
      <c r="D86" s="3" t="s">
        <v>27</v>
      </c>
      <c r="E86" s="5">
        <v>7.7700000000000005E-2</v>
      </c>
    </row>
    <row r="87" spans="1:5" ht="12.75" x14ac:dyDescent="0.2">
      <c r="A87" s="3" t="s">
        <v>6</v>
      </c>
      <c r="B87" s="3" t="s">
        <v>202</v>
      </c>
      <c r="C87" s="3" t="s">
        <v>121</v>
      </c>
      <c r="D87" s="3" t="s">
        <v>39</v>
      </c>
      <c r="E87" s="5">
        <v>4.3700000000000003E-2</v>
      </c>
    </row>
    <row r="88" spans="1:5" ht="12.75" x14ac:dyDescent="0.2">
      <c r="A88" s="3" t="s">
        <v>6</v>
      </c>
      <c r="B88" s="3" t="s">
        <v>203</v>
      </c>
      <c r="C88" s="3" t="s">
        <v>121</v>
      </c>
      <c r="D88" s="3" t="s">
        <v>51</v>
      </c>
      <c r="E88" s="5">
        <v>4.3900000000000002E-2</v>
      </c>
    </row>
    <row r="89" spans="1:5" ht="12.75" x14ac:dyDescent="0.2">
      <c r="A89" s="3" t="s">
        <v>6</v>
      </c>
      <c r="B89" s="3" t="s">
        <v>204</v>
      </c>
      <c r="C89" s="3" t="s">
        <v>121</v>
      </c>
      <c r="D89" s="3" t="s">
        <v>63</v>
      </c>
      <c r="E89" s="5">
        <v>3.6499999999999998E-2</v>
      </c>
    </row>
    <row r="90" spans="1:5" ht="12.75" x14ac:dyDescent="0.2">
      <c r="A90" s="3" t="s">
        <v>6</v>
      </c>
      <c r="B90" s="3" t="s">
        <v>205</v>
      </c>
      <c r="C90" s="3" t="s">
        <v>121</v>
      </c>
      <c r="D90" s="3" t="s">
        <v>75</v>
      </c>
      <c r="E90" s="5">
        <v>8.5599999999999996E-2</v>
      </c>
    </row>
    <row r="91" spans="1:5" ht="12.75" x14ac:dyDescent="0.2">
      <c r="A91" s="3" t="s">
        <v>6</v>
      </c>
      <c r="B91" s="3" t="s">
        <v>206</v>
      </c>
      <c r="C91" s="3" t="s">
        <v>121</v>
      </c>
      <c r="D91" s="3" t="s">
        <v>87</v>
      </c>
      <c r="E91" s="5">
        <v>4.2299999999999997E-2</v>
      </c>
    </row>
    <row r="92" spans="1:5" ht="12.75" x14ac:dyDescent="0.2">
      <c r="A92" s="3" t="s">
        <v>6</v>
      </c>
      <c r="B92" s="3" t="s">
        <v>207</v>
      </c>
      <c r="C92" s="3" t="s">
        <v>121</v>
      </c>
      <c r="D92" s="3" t="s">
        <v>99</v>
      </c>
      <c r="E92" s="5">
        <v>3.3599999999999998E-2</v>
      </c>
    </row>
    <row r="93" spans="1:5" ht="12.75" x14ac:dyDescent="0.2">
      <c r="A93" s="3" t="s">
        <v>6</v>
      </c>
      <c r="B93" s="3" t="s">
        <v>208</v>
      </c>
      <c r="C93" s="3" t="s">
        <v>121</v>
      </c>
      <c r="D93" s="3" t="s">
        <v>111</v>
      </c>
      <c r="E93" s="5">
        <v>3.4500000000000003E-2</v>
      </c>
    </row>
    <row r="94" spans="1:5" ht="12.75" x14ac:dyDescent="0.2">
      <c r="A94" s="3" t="s">
        <v>6</v>
      </c>
      <c r="B94" s="3" t="s">
        <v>209</v>
      </c>
      <c r="C94" s="3" t="s">
        <v>121</v>
      </c>
      <c r="D94" s="3" t="s">
        <v>28</v>
      </c>
      <c r="E94" s="5">
        <v>3.1471</v>
      </c>
    </row>
    <row r="95" spans="1:5" ht="12.75" x14ac:dyDescent="0.2">
      <c r="A95" s="3" t="s">
        <v>6</v>
      </c>
      <c r="B95" s="3" t="s">
        <v>210</v>
      </c>
      <c r="C95" s="3" t="s">
        <v>121</v>
      </c>
      <c r="D95" s="3" t="s">
        <v>40</v>
      </c>
      <c r="E95" s="5">
        <v>3.0362</v>
      </c>
    </row>
    <row r="96" spans="1:5" ht="12.75" x14ac:dyDescent="0.2">
      <c r="A96" s="3" t="s">
        <v>6</v>
      </c>
      <c r="B96" s="3" t="s">
        <v>211</v>
      </c>
      <c r="C96" s="3" t="s">
        <v>121</v>
      </c>
      <c r="D96" s="3" t="s">
        <v>52</v>
      </c>
      <c r="E96" s="5">
        <v>2.8595000000000002</v>
      </c>
    </row>
    <row r="97" spans="1:5" ht="12.75" x14ac:dyDescent="0.2">
      <c r="A97" s="3" t="s">
        <v>6</v>
      </c>
      <c r="B97" s="3" t="s">
        <v>212</v>
      </c>
      <c r="C97" s="3" t="s">
        <v>121</v>
      </c>
      <c r="D97" s="3" t="s">
        <v>64</v>
      </c>
      <c r="E97" s="5">
        <v>2.6705999999999999</v>
      </c>
    </row>
    <row r="98" spans="1:5" ht="12.75" x14ac:dyDescent="0.2">
      <c r="A98" s="3" t="s">
        <v>6</v>
      </c>
      <c r="B98" s="3" t="s">
        <v>213</v>
      </c>
      <c r="C98" s="3" t="s">
        <v>121</v>
      </c>
      <c r="D98" s="3" t="s">
        <v>76</v>
      </c>
      <c r="E98" s="5">
        <v>2.5108000000000001</v>
      </c>
    </row>
    <row r="99" spans="1:5" ht="12.75" x14ac:dyDescent="0.2">
      <c r="A99" s="3" t="s">
        <v>6</v>
      </c>
      <c r="B99" s="3" t="s">
        <v>214</v>
      </c>
      <c r="C99" s="3" t="s">
        <v>121</v>
      </c>
      <c r="D99" s="3" t="s">
        <v>88</v>
      </c>
      <c r="E99" s="5">
        <v>2.2555000000000001</v>
      </c>
    </row>
    <row r="100" spans="1:5" ht="12.75" x14ac:dyDescent="0.2">
      <c r="A100" s="3" t="s">
        <v>6</v>
      </c>
      <c r="B100" s="3" t="s">
        <v>215</v>
      </c>
      <c r="C100" s="3" t="s">
        <v>121</v>
      </c>
      <c r="D100" s="3" t="s">
        <v>100</v>
      </c>
      <c r="E100" s="5">
        <v>1.7138</v>
      </c>
    </row>
    <row r="101" spans="1:5" ht="12.75" x14ac:dyDescent="0.2">
      <c r="A101" s="3" t="s">
        <v>6</v>
      </c>
      <c r="B101" s="3" t="s">
        <v>216</v>
      </c>
      <c r="C101" s="3" t="s">
        <v>121</v>
      </c>
      <c r="D101" s="3" t="s">
        <v>112</v>
      </c>
      <c r="E101" s="5">
        <v>1.0063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5"/>
  <sheetViews>
    <sheetView workbookViewId="0"/>
  </sheetViews>
  <sheetFormatPr defaultColWidth="9.140625" defaultRowHeight="15" customHeight="1" x14ac:dyDescent="0.2"/>
  <sheetData>
    <row r="1" spans="1:5" ht="15" customHeight="1" x14ac:dyDescent="0.2">
      <c r="A1" t="s">
        <v>217</v>
      </c>
    </row>
    <row r="3" spans="1:5" ht="15" customHeight="1" x14ac:dyDescent="0.2">
      <c r="B3" t="s">
        <v>218</v>
      </c>
      <c r="E3" t="s">
        <v>219</v>
      </c>
    </row>
    <row r="4" spans="1:5" ht="15" customHeight="1" x14ac:dyDescent="0.2">
      <c r="B4" t="s">
        <v>220</v>
      </c>
      <c r="E4" t="s">
        <v>221</v>
      </c>
    </row>
    <row r="5" spans="1:5" ht="15" customHeight="1" x14ac:dyDescent="0.2">
      <c r="A5" t="s">
        <v>3</v>
      </c>
    </row>
  </sheetData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40625" defaultRowHeight="15" customHeight="1" x14ac:dyDescent="0.2"/>
  <cols>
    <col min="1" max="1" width="19.28515625" customWidth="1"/>
    <col min="2" max="2" width="16.42578125" customWidth="1"/>
    <col min="4" max="4" width="2" customWidth="1"/>
    <col min="5" max="5" width="50.42578125" customWidth="1"/>
  </cols>
  <sheetData>
    <row r="1" spans="1:5" ht="15" customHeight="1" x14ac:dyDescent="0.2">
      <c r="A1" t="s">
        <v>222</v>
      </c>
    </row>
    <row r="3" spans="1:5" ht="15" customHeight="1" x14ac:dyDescent="0.2">
      <c r="B3" t="s">
        <v>223</v>
      </c>
      <c r="E3" t="s">
        <v>1</v>
      </c>
    </row>
    <row r="4" spans="1:5" ht="15" customHeight="1" x14ac:dyDescent="0.2">
      <c r="B4" t="s">
        <v>224</v>
      </c>
    </row>
    <row r="5" spans="1:5" ht="15" customHeight="1" x14ac:dyDescent="0.2">
      <c r="B5" t="s">
        <v>218</v>
      </c>
      <c r="E5" t="s">
        <v>225</v>
      </c>
    </row>
    <row r="6" spans="1:5" ht="15" customHeight="1" x14ac:dyDescent="0.2">
      <c r="B6" t="s">
        <v>226</v>
      </c>
      <c r="E6" t="s">
        <v>2</v>
      </c>
    </row>
    <row r="7" spans="1:5" ht="15" customHeight="1" x14ac:dyDescent="0.2">
      <c r="B7" t="s">
        <v>227</v>
      </c>
      <c r="E7" t="s">
        <v>228</v>
      </c>
    </row>
    <row r="8" spans="1:5" ht="15" customHeight="1" x14ac:dyDescent="0.2">
      <c r="A8" t="s">
        <v>3</v>
      </c>
    </row>
  </sheetData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8"/>
  <sheetViews>
    <sheetView workbookViewId="0"/>
  </sheetViews>
  <sheetFormatPr defaultColWidth="9.140625" defaultRowHeight="15" customHeight="1" x14ac:dyDescent="0.2"/>
  <cols>
    <col min="1" max="1" width="21.42578125" customWidth="1"/>
    <col min="2" max="2" width="19.28515625" customWidth="1"/>
    <col min="3" max="3" width="22.28515625" customWidth="1"/>
    <col min="4" max="4" width="2" customWidth="1"/>
    <col min="5" max="5" width="32.28515625" customWidth="1"/>
  </cols>
  <sheetData>
    <row r="1" spans="1:5" ht="15" customHeight="1" x14ac:dyDescent="0.2">
      <c r="A1" t="s">
        <v>229</v>
      </c>
    </row>
    <row r="3" spans="1:5" ht="15" customHeight="1" x14ac:dyDescent="0.2">
      <c r="B3" t="s">
        <v>230</v>
      </c>
      <c r="E3" t="s">
        <v>231</v>
      </c>
    </row>
    <row r="4" spans="1:5" ht="15" customHeight="1" x14ac:dyDescent="0.2">
      <c r="B4" t="s">
        <v>232</v>
      </c>
      <c r="E4" t="s">
        <v>233</v>
      </c>
    </row>
    <row r="5" spans="1:5" ht="15" customHeight="1" x14ac:dyDescent="0.2">
      <c r="B5" t="s">
        <v>234</v>
      </c>
      <c r="E5" t="s">
        <v>235</v>
      </c>
    </row>
    <row r="7" spans="1:5" ht="15" customHeight="1" x14ac:dyDescent="0.2">
      <c r="B7" t="s">
        <v>236</v>
      </c>
    </row>
    <row r="9" spans="1:5" ht="15" customHeight="1" x14ac:dyDescent="0.2">
      <c r="C9" t="s">
        <v>237</v>
      </c>
      <c r="E9" t="s">
        <v>238</v>
      </c>
    </row>
    <row r="10" spans="1:5" ht="15" customHeight="1" x14ac:dyDescent="0.2">
      <c r="C10" t="s">
        <v>239</v>
      </c>
      <c r="E10" t="s">
        <v>240</v>
      </c>
    </row>
    <row r="11" spans="1:5" ht="15" customHeight="1" x14ac:dyDescent="0.2">
      <c r="C11" t="s">
        <v>241</v>
      </c>
      <c r="E11" t="s">
        <v>242</v>
      </c>
    </row>
    <row r="12" spans="1:5" ht="15" customHeight="1" x14ac:dyDescent="0.2">
      <c r="C12" t="s">
        <v>243</v>
      </c>
      <c r="E12" t="s">
        <v>244</v>
      </c>
    </row>
    <row r="14" spans="1:5" ht="15" customHeight="1" x14ac:dyDescent="0.2">
      <c r="C14" t="s">
        <v>245</v>
      </c>
      <c r="E14" t="s">
        <v>221</v>
      </c>
    </row>
    <row r="15" spans="1:5" ht="15" customHeight="1" x14ac:dyDescent="0.2">
      <c r="C15" t="s">
        <v>246</v>
      </c>
      <c r="E15" t="s">
        <v>247</v>
      </c>
    </row>
    <row r="16" spans="1:5" ht="15" customHeight="1" x14ac:dyDescent="0.2">
      <c r="C16" t="s">
        <v>248</v>
      </c>
      <c r="E16" t="s">
        <v>221</v>
      </c>
    </row>
    <row r="17" spans="3:5" ht="15" customHeight="1" x14ac:dyDescent="0.2">
      <c r="C17" t="s">
        <v>249</v>
      </c>
      <c r="E17" t="s">
        <v>221</v>
      </c>
    </row>
    <row r="18" spans="3:5" ht="15" customHeight="1" x14ac:dyDescent="0.2">
      <c r="C18" t="s">
        <v>250</v>
      </c>
      <c r="E18" t="s">
        <v>221</v>
      </c>
    </row>
  </sheetData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40625" defaultRowHeight="15" customHeight="1" x14ac:dyDescent="0.2"/>
  <cols>
    <col min="1" max="1" width="19.7109375" customWidth="1"/>
    <col min="2" max="2" width="29.140625" customWidth="1"/>
    <col min="4" max="4" width="2" customWidth="1"/>
    <col min="5" max="5" width="5.28515625" customWidth="1"/>
  </cols>
  <sheetData>
    <row r="1" spans="1:5" ht="15" customHeight="1" x14ac:dyDescent="0.2">
      <c r="A1" t="s">
        <v>251</v>
      </c>
    </row>
    <row r="3" spans="1:5" ht="15" customHeight="1" x14ac:dyDescent="0.2">
      <c r="B3" t="s">
        <v>252</v>
      </c>
      <c r="E3" t="s">
        <v>253</v>
      </c>
    </row>
    <row r="4" spans="1:5" ht="15" customHeight="1" x14ac:dyDescent="0.2">
      <c r="B4" t="s">
        <v>254</v>
      </c>
      <c r="E4" t="s">
        <v>247</v>
      </c>
    </row>
    <row r="5" spans="1:5" ht="15" customHeight="1" x14ac:dyDescent="0.2">
      <c r="B5" t="s">
        <v>255</v>
      </c>
      <c r="E5" t="s">
        <v>247</v>
      </c>
    </row>
    <row r="7" spans="1:5" ht="15" customHeight="1" x14ac:dyDescent="0.2">
      <c r="A7" t="s">
        <v>4</v>
      </c>
    </row>
    <row r="9" spans="1:5" ht="15" customHeight="1" x14ac:dyDescent="0.2">
      <c r="B9" t="s">
        <v>256</v>
      </c>
      <c r="E9" t="s">
        <v>257</v>
      </c>
    </row>
    <row r="10" spans="1:5" ht="15" customHeight="1" x14ac:dyDescent="0.2">
      <c r="B10" t="s">
        <v>258</v>
      </c>
      <c r="E10" t="s">
        <v>247</v>
      </c>
    </row>
    <row r="11" spans="1:5" ht="15" customHeight="1" x14ac:dyDescent="0.2">
      <c r="B11" t="s">
        <v>259</v>
      </c>
      <c r="E11" t="s">
        <v>247</v>
      </c>
    </row>
    <row r="12" spans="1:5" ht="15" customHeight="1" x14ac:dyDescent="0.2">
      <c r="B12" t="s">
        <v>260</v>
      </c>
      <c r="E12" t="s">
        <v>261</v>
      </c>
    </row>
  </sheetData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1"/>
  <sheetViews>
    <sheetView workbookViewId="0"/>
  </sheetViews>
  <sheetFormatPr defaultColWidth="9.140625" defaultRowHeight="15" customHeight="1" x14ac:dyDescent="0.2"/>
  <cols>
    <col min="1" max="1" width="8.7109375" customWidth="1"/>
    <col min="2" max="2" width="21.28515625" customWidth="1"/>
    <col min="3" max="3" width="49.7109375" customWidth="1"/>
    <col min="4" max="4" width="11.85546875" customWidth="1"/>
  </cols>
  <sheetData>
    <row r="1" spans="1:5" ht="15" customHeight="1" x14ac:dyDescent="0.2">
      <c r="A1" t="s">
        <v>262</v>
      </c>
    </row>
    <row r="3" spans="1:5" ht="15" customHeight="1" x14ac:dyDescent="0.2">
      <c r="B3" s="7" t="s">
        <v>263</v>
      </c>
      <c r="C3" s="7" t="s">
        <v>264</v>
      </c>
      <c r="D3" s="7" t="s">
        <v>265</v>
      </c>
      <c r="E3" s="7"/>
    </row>
    <row r="4" spans="1:5" ht="15" customHeight="1" x14ac:dyDescent="0.2">
      <c r="B4" t="s">
        <v>2</v>
      </c>
      <c r="C4" t="s">
        <v>266</v>
      </c>
    </row>
    <row r="5" spans="1:5" ht="15" customHeight="1" x14ac:dyDescent="0.2">
      <c r="B5" t="s">
        <v>2</v>
      </c>
      <c r="C5" t="s">
        <v>267</v>
      </c>
      <c r="D5" t="s">
        <v>268</v>
      </c>
    </row>
    <row r="6" spans="1:5" ht="15" customHeight="1" x14ac:dyDescent="0.2">
      <c r="B6" t="s">
        <v>2</v>
      </c>
      <c r="C6" t="s">
        <v>269</v>
      </c>
    </row>
    <row r="7" spans="1:5" ht="15" customHeight="1" x14ac:dyDescent="0.2">
      <c r="B7" t="s">
        <v>270</v>
      </c>
      <c r="C7" t="s">
        <v>267</v>
      </c>
      <c r="D7" t="s">
        <v>271</v>
      </c>
    </row>
    <row r="8" spans="1:5" ht="15" customHeight="1" x14ac:dyDescent="0.2">
      <c r="B8" t="s">
        <v>272</v>
      </c>
      <c r="C8" t="s">
        <v>273</v>
      </c>
    </row>
    <row r="9" spans="1:5" ht="15" customHeight="1" x14ac:dyDescent="0.2">
      <c r="B9" t="s">
        <v>272</v>
      </c>
      <c r="C9" t="s">
        <v>267</v>
      </c>
      <c r="D9" t="s">
        <v>268</v>
      </c>
    </row>
    <row r="10" spans="1:5" ht="15" customHeight="1" x14ac:dyDescent="0.2">
      <c r="B10" t="s">
        <v>274</v>
      </c>
      <c r="C10" t="s">
        <v>275</v>
      </c>
    </row>
    <row r="11" spans="1:5" ht="15" customHeight="1" x14ac:dyDescent="0.2">
      <c r="A11" t="s">
        <v>3</v>
      </c>
    </row>
  </sheetData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40625" defaultRowHeight="15" customHeight="1" x14ac:dyDescent="0.2"/>
  <sheetData>
    <row r="1" spans="1:13" ht="15" customHeight="1" x14ac:dyDescent="0.2">
      <c r="A1" t="s">
        <v>230</v>
      </c>
      <c r="B1" t="s">
        <v>6</v>
      </c>
    </row>
    <row r="2" spans="1:13" ht="15" customHeight="1" x14ac:dyDescent="0.2">
      <c r="A2" t="s">
        <v>276</v>
      </c>
      <c r="B2" t="s">
        <v>277</v>
      </c>
    </row>
    <row r="4" spans="1:13" ht="15" customHeight="1" x14ac:dyDescent="0.2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</row>
    <row r="5" spans="1:13" ht="15" customHeight="1" x14ac:dyDescent="0.2">
      <c r="A5" s="14" t="s">
        <v>8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</row>
    <row r="6" spans="1:13" ht="15" customHeight="1" x14ac:dyDescent="0.2">
      <c r="A6" s="15"/>
      <c r="B6" s="10" t="s">
        <v>121</v>
      </c>
      <c r="C6" s="10" t="s">
        <v>121</v>
      </c>
      <c r="D6" s="10" t="s">
        <v>121</v>
      </c>
      <c r="E6" s="10" t="s">
        <v>121</v>
      </c>
      <c r="F6" s="10" t="s">
        <v>121</v>
      </c>
      <c r="G6" s="10" t="s">
        <v>121</v>
      </c>
      <c r="H6" s="10" t="s">
        <v>121</v>
      </c>
      <c r="I6" s="10" t="s">
        <v>121</v>
      </c>
      <c r="J6" s="10" t="s">
        <v>121</v>
      </c>
      <c r="K6" s="10" t="s">
        <v>121</v>
      </c>
      <c r="L6" s="10" t="s">
        <v>121</v>
      </c>
      <c r="M6" s="10" t="s">
        <v>121</v>
      </c>
    </row>
    <row r="7" spans="1:13" ht="15" customHeight="1" x14ac:dyDescent="0.2">
      <c r="A7" s="15"/>
      <c r="B7" s="11" t="s">
        <v>278</v>
      </c>
      <c r="C7" s="11" t="s">
        <v>278</v>
      </c>
      <c r="D7" s="11" t="s">
        <v>278</v>
      </c>
      <c r="E7" s="11" t="s">
        <v>278</v>
      </c>
      <c r="F7" s="11" t="s">
        <v>278</v>
      </c>
      <c r="G7" s="11" t="s">
        <v>278</v>
      </c>
      <c r="H7" s="11" t="s">
        <v>278</v>
      </c>
      <c r="I7" s="11" t="s">
        <v>278</v>
      </c>
      <c r="J7" s="11" t="s">
        <v>278</v>
      </c>
      <c r="K7" s="11" t="s">
        <v>278</v>
      </c>
      <c r="L7" s="11" t="s">
        <v>278</v>
      </c>
      <c r="M7" s="11" t="s">
        <v>278</v>
      </c>
    </row>
    <row r="8" spans="1:13" ht="15" customHeight="1" x14ac:dyDescent="0.2">
      <c r="A8" s="14" t="s">
        <v>9</v>
      </c>
      <c r="B8" s="9" t="s">
        <v>29</v>
      </c>
      <c r="C8" s="9" t="s">
        <v>30</v>
      </c>
      <c r="D8" s="9" t="s">
        <v>31</v>
      </c>
      <c r="E8" s="9" t="s">
        <v>32</v>
      </c>
      <c r="F8" s="9" t="s">
        <v>33</v>
      </c>
      <c r="G8" s="9" t="s">
        <v>34</v>
      </c>
      <c r="H8" s="9" t="s">
        <v>35</v>
      </c>
      <c r="I8" s="9" t="s">
        <v>36</v>
      </c>
      <c r="J8" s="9" t="s">
        <v>37</v>
      </c>
      <c r="K8" s="9" t="s">
        <v>38</v>
      </c>
      <c r="L8" s="9" t="s">
        <v>39</v>
      </c>
      <c r="M8" s="9" t="s">
        <v>40</v>
      </c>
    </row>
    <row r="9" spans="1:13" ht="15" customHeight="1" x14ac:dyDescent="0.2">
      <c r="A9" s="15"/>
      <c r="B9" s="10" t="s">
        <v>121</v>
      </c>
      <c r="C9" s="10" t="s">
        <v>121</v>
      </c>
      <c r="D9" s="10" t="s">
        <v>121</v>
      </c>
      <c r="E9" s="10" t="s">
        <v>121</v>
      </c>
      <c r="F9" s="10" t="s">
        <v>121</v>
      </c>
      <c r="G9" s="10" t="s">
        <v>121</v>
      </c>
      <c r="H9" s="10" t="s">
        <v>121</v>
      </c>
      <c r="I9" s="10" t="s">
        <v>121</v>
      </c>
      <c r="J9" s="10" t="s">
        <v>121</v>
      </c>
      <c r="K9" s="10" t="s">
        <v>121</v>
      </c>
      <c r="L9" s="10" t="s">
        <v>121</v>
      </c>
      <c r="M9" s="10" t="s">
        <v>121</v>
      </c>
    </row>
    <row r="10" spans="1:13" ht="15" customHeight="1" x14ac:dyDescent="0.2">
      <c r="A10" s="15"/>
      <c r="B10" s="11" t="s">
        <v>278</v>
      </c>
      <c r="C10" s="11" t="s">
        <v>278</v>
      </c>
      <c r="D10" s="11" t="s">
        <v>278</v>
      </c>
      <c r="E10" s="11" t="s">
        <v>278</v>
      </c>
      <c r="F10" s="11" t="s">
        <v>278</v>
      </c>
      <c r="G10" s="11" t="s">
        <v>278</v>
      </c>
      <c r="H10" s="11" t="s">
        <v>278</v>
      </c>
      <c r="I10" s="11" t="s">
        <v>278</v>
      </c>
      <c r="J10" s="11" t="s">
        <v>278</v>
      </c>
      <c r="K10" s="11" t="s">
        <v>278</v>
      </c>
      <c r="L10" s="11" t="s">
        <v>278</v>
      </c>
      <c r="M10" s="11" t="s">
        <v>278</v>
      </c>
    </row>
    <row r="11" spans="1:13" ht="15" customHeight="1" x14ac:dyDescent="0.2">
      <c r="A11" s="14" t="s">
        <v>10</v>
      </c>
      <c r="B11" s="9" t="s">
        <v>41</v>
      </c>
      <c r="C11" s="9" t="s">
        <v>42</v>
      </c>
      <c r="D11" s="9" t="s">
        <v>43</v>
      </c>
      <c r="E11" s="9" t="s">
        <v>44</v>
      </c>
      <c r="F11" s="9" t="s">
        <v>45</v>
      </c>
      <c r="G11" s="9" t="s">
        <v>46</v>
      </c>
      <c r="H11" s="9" t="s">
        <v>47</v>
      </c>
      <c r="I11" s="9" t="s">
        <v>48</v>
      </c>
      <c r="J11" s="9" t="s">
        <v>49</v>
      </c>
      <c r="K11" s="9" t="s">
        <v>50</v>
      </c>
      <c r="L11" s="9" t="s">
        <v>51</v>
      </c>
      <c r="M11" s="9" t="s">
        <v>52</v>
      </c>
    </row>
    <row r="12" spans="1:13" ht="15" customHeight="1" x14ac:dyDescent="0.2">
      <c r="A12" s="15"/>
      <c r="B12" s="10" t="s">
        <v>121</v>
      </c>
      <c r="C12" s="10" t="s">
        <v>121</v>
      </c>
      <c r="D12" s="10" t="s">
        <v>121</v>
      </c>
      <c r="E12" s="10" t="s">
        <v>121</v>
      </c>
      <c r="F12" s="10" t="s">
        <v>121</v>
      </c>
      <c r="G12" s="10" t="s">
        <v>121</v>
      </c>
      <c r="H12" s="10" t="s">
        <v>121</v>
      </c>
      <c r="I12" s="10" t="s">
        <v>121</v>
      </c>
      <c r="J12" s="10" t="s">
        <v>121</v>
      </c>
      <c r="K12" s="10" t="s">
        <v>121</v>
      </c>
      <c r="L12" s="10" t="s">
        <v>121</v>
      </c>
      <c r="M12" s="10" t="s">
        <v>121</v>
      </c>
    </row>
    <row r="13" spans="1:13" ht="15" customHeight="1" x14ac:dyDescent="0.2">
      <c r="A13" s="15"/>
      <c r="B13" s="11" t="s">
        <v>278</v>
      </c>
      <c r="C13" s="11" t="s">
        <v>278</v>
      </c>
      <c r="D13" s="11" t="s">
        <v>278</v>
      </c>
      <c r="E13" s="11" t="s">
        <v>278</v>
      </c>
      <c r="F13" s="11" t="s">
        <v>278</v>
      </c>
      <c r="G13" s="11" t="s">
        <v>278</v>
      </c>
      <c r="H13" s="11" t="s">
        <v>278</v>
      </c>
      <c r="I13" s="11" t="s">
        <v>278</v>
      </c>
      <c r="J13" s="11" t="s">
        <v>278</v>
      </c>
      <c r="K13" s="11" t="s">
        <v>278</v>
      </c>
      <c r="L13" s="11" t="s">
        <v>278</v>
      </c>
      <c r="M13" s="11" t="s">
        <v>278</v>
      </c>
    </row>
    <row r="14" spans="1:13" ht="15" customHeight="1" x14ac:dyDescent="0.2">
      <c r="A14" s="14" t="s">
        <v>11</v>
      </c>
      <c r="B14" s="9" t="s">
        <v>53</v>
      </c>
      <c r="C14" s="9" t="s">
        <v>54</v>
      </c>
      <c r="D14" s="9" t="s">
        <v>55</v>
      </c>
      <c r="E14" s="9" t="s">
        <v>56</v>
      </c>
      <c r="F14" s="9" t="s">
        <v>57</v>
      </c>
      <c r="G14" s="9" t="s">
        <v>58</v>
      </c>
      <c r="H14" s="9" t="s">
        <v>59</v>
      </c>
      <c r="I14" s="9" t="s">
        <v>60</v>
      </c>
      <c r="J14" s="9" t="s">
        <v>61</v>
      </c>
      <c r="K14" s="9" t="s">
        <v>62</v>
      </c>
      <c r="L14" s="9" t="s">
        <v>63</v>
      </c>
      <c r="M14" s="9" t="s">
        <v>64</v>
      </c>
    </row>
    <row r="15" spans="1:13" ht="15" customHeight="1" x14ac:dyDescent="0.2">
      <c r="A15" s="15"/>
      <c r="B15" s="10" t="s">
        <v>121</v>
      </c>
      <c r="C15" s="10" t="s">
        <v>121</v>
      </c>
      <c r="D15" s="10" t="s">
        <v>121</v>
      </c>
      <c r="E15" s="10" t="s">
        <v>121</v>
      </c>
      <c r="F15" s="10" t="s">
        <v>121</v>
      </c>
      <c r="G15" s="10" t="s">
        <v>121</v>
      </c>
      <c r="H15" s="10" t="s">
        <v>121</v>
      </c>
      <c r="I15" s="10" t="s">
        <v>121</v>
      </c>
      <c r="J15" s="10" t="s">
        <v>121</v>
      </c>
      <c r="K15" s="10" t="s">
        <v>121</v>
      </c>
      <c r="L15" s="10" t="s">
        <v>121</v>
      </c>
      <c r="M15" s="10" t="s">
        <v>121</v>
      </c>
    </row>
    <row r="16" spans="1:13" ht="15" customHeight="1" x14ac:dyDescent="0.2">
      <c r="A16" s="15"/>
      <c r="B16" s="11" t="s">
        <v>278</v>
      </c>
      <c r="C16" s="11" t="s">
        <v>278</v>
      </c>
      <c r="D16" s="11" t="s">
        <v>278</v>
      </c>
      <c r="E16" s="11" t="s">
        <v>278</v>
      </c>
      <c r="F16" s="11" t="s">
        <v>278</v>
      </c>
      <c r="G16" s="11" t="s">
        <v>278</v>
      </c>
      <c r="H16" s="11" t="s">
        <v>278</v>
      </c>
      <c r="I16" s="11" t="s">
        <v>278</v>
      </c>
      <c r="J16" s="11" t="s">
        <v>278</v>
      </c>
      <c r="K16" s="11" t="s">
        <v>278</v>
      </c>
      <c r="L16" s="11" t="s">
        <v>278</v>
      </c>
      <c r="M16" s="11" t="s">
        <v>278</v>
      </c>
    </row>
    <row r="17" spans="1:13" ht="15" customHeight="1" x14ac:dyDescent="0.2">
      <c r="A17" s="14" t="s">
        <v>12</v>
      </c>
      <c r="B17" s="9" t="s">
        <v>65</v>
      </c>
      <c r="C17" s="9" t="s">
        <v>66</v>
      </c>
      <c r="D17" s="9" t="s">
        <v>67</v>
      </c>
      <c r="E17" s="9" t="s">
        <v>68</v>
      </c>
      <c r="F17" s="9" t="s">
        <v>69</v>
      </c>
      <c r="G17" s="9" t="s">
        <v>70</v>
      </c>
      <c r="H17" s="9" t="s">
        <v>71</v>
      </c>
      <c r="I17" s="9" t="s">
        <v>72</v>
      </c>
      <c r="J17" s="9" t="s">
        <v>73</v>
      </c>
      <c r="K17" s="9" t="s">
        <v>74</v>
      </c>
      <c r="L17" s="9" t="s">
        <v>75</v>
      </c>
      <c r="M17" s="9" t="s">
        <v>76</v>
      </c>
    </row>
    <row r="18" spans="1:13" ht="15" customHeight="1" x14ac:dyDescent="0.2">
      <c r="A18" s="15"/>
      <c r="B18" s="10" t="s">
        <v>121</v>
      </c>
      <c r="C18" s="10" t="s">
        <v>121</v>
      </c>
      <c r="D18" s="10" t="s">
        <v>121</v>
      </c>
      <c r="E18" s="10" t="s">
        <v>121</v>
      </c>
      <c r="F18" s="10" t="s">
        <v>121</v>
      </c>
      <c r="G18" s="10" t="s">
        <v>121</v>
      </c>
      <c r="H18" s="10" t="s">
        <v>121</v>
      </c>
      <c r="I18" s="10" t="s">
        <v>121</v>
      </c>
      <c r="J18" s="10" t="s">
        <v>121</v>
      </c>
      <c r="K18" s="10" t="s">
        <v>121</v>
      </c>
      <c r="L18" s="10" t="s">
        <v>121</v>
      </c>
      <c r="M18" s="10" t="s">
        <v>121</v>
      </c>
    </row>
    <row r="19" spans="1:13" ht="15" customHeight="1" x14ac:dyDescent="0.2">
      <c r="A19" s="15"/>
      <c r="B19" s="11" t="s">
        <v>278</v>
      </c>
      <c r="C19" s="11" t="s">
        <v>278</v>
      </c>
      <c r="D19" s="11" t="s">
        <v>278</v>
      </c>
      <c r="E19" s="11" t="s">
        <v>278</v>
      </c>
      <c r="F19" s="11" t="s">
        <v>278</v>
      </c>
      <c r="G19" s="11" t="s">
        <v>278</v>
      </c>
      <c r="H19" s="11" t="s">
        <v>278</v>
      </c>
      <c r="I19" s="11" t="s">
        <v>278</v>
      </c>
      <c r="J19" s="11" t="s">
        <v>278</v>
      </c>
      <c r="K19" s="11" t="s">
        <v>278</v>
      </c>
      <c r="L19" s="11" t="s">
        <v>278</v>
      </c>
      <c r="M19" s="11" t="s">
        <v>278</v>
      </c>
    </row>
    <row r="20" spans="1:13" ht="15" customHeight="1" x14ac:dyDescent="0.2">
      <c r="A20" s="14" t="s">
        <v>13</v>
      </c>
      <c r="B20" s="9" t="s">
        <v>77</v>
      </c>
      <c r="C20" s="9" t="s">
        <v>78</v>
      </c>
      <c r="D20" s="9" t="s">
        <v>79</v>
      </c>
      <c r="E20" s="9" t="s">
        <v>80</v>
      </c>
      <c r="F20" s="9" t="s">
        <v>81</v>
      </c>
      <c r="G20" s="9" t="s">
        <v>82</v>
      </c>
      <c r="H20" s="9" t="s">
        <v>83</v>
      </c>
      <c r="I20" s="9" t="s">
        <v>84</v>
      </c>
      <c r="J20" s="9" t="s">
        <v>85</v>
      </c>
      <c r="K20" s="9" t="s">
        <v>86</v>
      </c>
      <c r="L20" s="9" t="s">
        <v>87</v>
      </c>
      <c r="M20" s="9" t="s">
        <v>88</v>
      </c>
    </row>
    <row r="21" spans="1:13" ht="15" customHeight="1" x14ac:dyDescent="0.2">
      <c r="A21" s="15"/>
      <c r="B21" s="10" t="s">
        <v>121</v>
      </c>
      <c r="C21" s="10" t="s">
        <v>121</v>
      </c>
      <c r="D21" s="10" t="s">
        <v>121</v>
      </c>
      <c r="E21" s="10" t="s">
        <v>121</v>
      </c>
      <c r="F21" s="10" t="s">
        <v>121</v>
      </c>
      <c r="G21" s="10" t="s">
        <v>121</v>
      </c>
      <c r="H21" s="10" t="s">
        <v>121</v>
      </c>
      <c r="I21" s="10" t="s">
        <v>121</v>
      </c>
      <c r="J21" s="10" t="s">
        <v>121</v>
      </c>
      <c r="K21" s="10" t="s">
        <v>121</v>
      </c>
      <c r="L21" s="10" t="s">
        <v>121</v>
      </c>
      <c r="M21" s="10" t="s">
        <v>121</v>
      </c>
    </row>
    <row r="22" spans="1:13" ht="15" customHeight="1" x14ac:dyDescent="0.2">
      <c r="A22" s="15"/>
      <c r="B22" s="11" t="s">
        <v>278</v>
      </c>
      <c r="C22" s="11" t="s">
        <v>278</v>
      </c>
      <c r="D22" s="11" t="s">
        <v>278</v>
      </c>
      <c r="E22" s="11" t="s">
        <v>278</v>
      </c>
      <c r="F22" s="11" t="s">
        <v>278</v>
      </c>
      <c r="G22" s="11" t="s">
        <v>278</v>
      </c>
      <c r="H22" s="11" t="s">
        <v>278</v>
      </c>
      <c r="I22" s="11" t="s">
        <v>278</v>
      </c>
      <c r="J22" s="11" t="s">
        <v>278</v>
      </c>
      <c r="K22" s="11" t="s">
        <v>278</v>
      </c>
      <c r="L22" s="11" t="s">
        <v>278</v>
      </c>
      <c r="M22" s="11" t="s">
        <v>278</v>
      </c>
    </row>
    <row r="23" spans="1:13" ht="15" customHeight="1" x14ac:dyDescent="0.2">
      <c r="A23" s="14" t="s">
        <v>14</v>
      </c>
      <c r="B23" s="9" t="s">
        <v>89</v>
      </c>
      <c r="C23" s="9" t="s">
        <v>90</v>
      </c>
      <c r="D23" s="9" t="s">
        <v>91</v>
      </c>
      <c r="E23" s="9" t="s">
        <v>92</v>
      </c>
      <c r="F23" s="9" t="s">
        <v>93</v>
      </c>
      <c r="G23" s="9" t="s">
        <v>94</v>
      </c>
      <c r="H23" s="9" t="s">
        <v>95</v>
      </c>
      <c r="I23" s="9" t="s">
        <v>96</v>
      </c>
      <c r="J23" s="9" t="s">
        <v>97</v>
      </c>
      <c r="K23" s="9" t="s">
        <v>98</v>
      </c>
      <c r="L23" s="9" t="s">
        <v>99</v>
      </c>
      <c r="M23" s="9" t="s">
        <v>100</v>
      </c>
    </row>
    <row r="24" spans="1:13" ht="15" customHeight="1" x14ac:dyDescent="0.2">
      <c r="A24" s="15"/>
      <c r="B24" s="10" t="s">
        <v>121</v>
      </c>
      <c r="C24" s="10" t="s">
        <v>121</v>
      </c>
      <c r="D24" s="10" t="s">
        <v>121</v>
      </c>
      <c r="E24" s="10" t="s">
        <v>121</v>
      </c>
      <c r="F24" s="10" t="s">
        <v>121</v>
      </c>
      <c r="G24" s="10" t="s">
        <v>121</v>
      </c>
      <c r="H24" s="10" t="s">
        <v>121</v>
      </c>
      <c r="I24" s="10" t="s">
        <v>121</v>
      </c>
      <c r="J24" s="10" t="s">
        <v>121</v>
      </c>
      <c r="K24" s="10" t="s">
        <v>121</v>
      </c>
      <c r="L24" s="10" t="s">
        <v>121</v>
      </c>
      <c r="M24" s="10" t="s">
        <v>121</v>
      </c>
    </row>
    <row r="25" spans="1:13" ht="15" customHeight="1" x14ac:dyDescent="0.2">
      <c r="A25" s="15"/>
      <c r="B25" s="11" t="s">
        <v>278</v>
      </c>
      <c r="C25" s="11" t="s">
        <v>278</v>
      </c>
      <c r="D25" s="11" t="s">
        <v>278</v>
      </c>
      <c r="E25" s="11" t="s">
        <v>278</v>
      </c>
      <c r="F25" s="11" t="s">
        <v>278</v>
      </c>
      <c r="G25" s="11" t="s">
        <v>278</v>
      </c>
      <c r="H25" s="11" t="s">
        <v>278</v>
      </c>
      <c r="I25" s="11" t="s">
        <v>278</v>
      </c>
      <c r="J25" s="11" t="s">
        <v>278</v>
      </c>
      <c r="K25" s="11" t="s">
        <v>278</v>
      </c>
      <c r="L25" s="11" t="s">
        <v>278</v>
      </c>
      <c r="M25" s="11" t="s">
        <v>278</v>
      </c>
    </row>
    <row r="26" spans="1:13" ht="15" customHeight="1" x14ac:dyDescent="0.2">
      <c r="A26" s="14" t="s">
        <v>15</v>
      </c>
      <c r="B26" s="9" t="s">
        <v>101</v>
      </c>
      <c r="C26" s="9" t="s">
        <v>102</v>
      </c>
      <c r="D26" s="9" t="s">
        <v>103</v>
      </c>
      <c r="E26" s="9" t="s">
        <v>104</v>
      </c>
      <c r="F26" s="9" t="s">
        <v>105</v>
      </c>
      <c r="G26" s="9" t="s">
        <v>106</v>
      </c>
      <c r="H26" s="9" t="s">
        <v>107</v>
      </c>
      <c r="I26" s="9" t="s">
        <v>108</v>
      </c>
      <c r="J26" s="9" t="s">
        <v>109</v>
      </c>
      <c r="K26" s="9" t="s">
        <v>110</v>
      </c>
      <c r="L26" s="9" t="s">
        <v>111</v>
      </c>
      <c r="M26" s="9" t="s">
        <v>112</v>
      </c>
    </row>
    <row r="27" spans="1:13" ht="15" customHeight="1" x14ac:dyDescent="0.2">
      <c r="A27" s="15"/>
      <c r="B27" s="10" t="s">
        <v>121</v>
      </c>
      <c r="C27" s="10" t="s">
        <v>121</v>
      </c>
      <c r="D27" s="10" t="s">
        <v>121</v>
      </c>
      <c r="E27" s="10" t="s">
        <v>121</v>
      </c>
      <c r="F27" s="10" t="s">
        <v>121</v>
      </c>
      <c r="G27" s="10" t="s">
        <v>121</v>
      </c>
      <c r="H27" s="10" t="s">
        <v>121</v>
      </c>
      <c r="I27" s="10" t="s">
        <v>121</v>
      </c>
      <c r="J27" s="10" t="s">
        <v>121</v>
      </c>
      <c r="K27" s="10" t="s">
        <v>121</v>
      </c>
      <c r="L27" s="10" t="s">
        <v>121</v>
      </c>
      <c r="M27" s="10" t="s">
        <v>121</v>
      </c>
    </row>
    <row r="28" spans="1:13" ht="15" customHeight="1" x14ac:dyDescent="0.2">
      <c r="A28" s="15"/>
      <c r="B28" s="11" t="s">
        <v>278</v>
      </c>
      <c r="C28" s="11" t="s">
        <v>278</v>
      </c>
      <c r="D28" s="11" t="s">
        <v>278</v>
      </c>
      <c r="E28" s="11" t="s">
        <v>278</v>
      </c>
      <c r="F28" s="11" t="s">
        <v>278</v>
      </c>
      <c r="G28" s="11" t="s">
        <v>278</v>
      </c>
      <c r="H28" s="11" t="s">
        <v>278</v>
      </c>
      <c r="I28" s="11" t="s">
        <v>278</v>
      </c>
      <c r="J28" s="11" t="s">
        <v>278</v>
      </c>
      <c r="K28" s="11" t="s">
        <v>278</v>
      </c>
      <c r="L28" s="11" t="s">
        <v>278</v>
      </c>
      <c r="M28" s="11" t="s">
        <v>278</v>
      </c>
    </row>
    <row r="33" spans="1:1" ht="12.75" x14ac:dyDescent="0.2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Zhou Dongyan</cp:lastModifiedBy>
  <dcterms:created xsi:type="dcterms:W3CDTF">2020-08-29T11:55:49Z</dcterms:created>
  <dcterms:modified xsi:type="dcterms:W3CDTF">2021-07-18T18:00:56Z</dcterms:modified>
</cp:coreProperties>
</file>