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F:\Mac backup\HKUAIDS\NSG-PBL-HCC Nov. 2018 experiment\NSG 20190821\"/>
    </mc:Choice>
  </mc:AlternateContent>
  <xr:revisionPtr revIDLastSave="0" documentId="13_ncr:1_{8ED17959-EC67-4362-B643-0D62B1DFBACA}" xr6:coauthVersionLast="47" xr6:coauthVersionMax="47" xr10:uidLastSave="{00000000-0000-0000-0000-000000000000}"/>
  <bookViews>
    <workbookView xWindow="-110" yWindow="-110" windowWidth="19420" windowHeight="10420" tabRatio="500" firstSheet="1" activeTab="2" xr2:uid="{00000000-000D-0000-FFFF-FFFF00000000}"/>
  </bookViews>
  <sheets>
    <sheet name="Sheet1" sheetId="1" r:id="rId1"/>
    <sheet name="tumor volume" sheetId="2" r:id="rId2"/>
    <sheet name="cytokine" sheetId="3" r:id="rId3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8" i="3" l="1"/>
  <c r="Q22" i="3"/>
  <c r="P28" i="3"/>
  <c r="O34" i="3"/>
  <c r="O6" i="3"/>
  <c r="P42" i="3"/>
  <c r="Q42" i="3"/>
  <c r="R42" i="3"/>
  <c r="S42" i="3"/>
  <c r="O42" i="3"/>
  <c r="P40" i="3"/>
  <c r="Q40" i="3"/>
  <c r="R40" i="3"/>
  <c r="S40" i="3"/>
  <c r="O40" i="3"/>
  <c r="P38" i="3"/>
  <c r="Q38" i="3"/>
  <c r="R38" i="3"/>
  <c r="S38" i="3"/>
  <c r="O38" i="3"/>
  <c r="R34" i="3"/>
  <c r="S34" i="3"/>
  <c r="Q34" i="3"/>
  <c r="P34" i="3"/>
  <c r="R28" i="3"/>
  <c r="S28" i="3"/>
  <c r="O28" i="3"/>
  <c r="P26" i="3"/>
  <c r="Q26" i="3"/>
  <c r="R26" i="3"/>
  <c r="S26" i="3"/>
  <c r="O26" i="3"/>
  <c r="P24" i="3"/>
  <c r="Q24" i="3"/>
  <c r="R24" i="3"/>
  <c r="S24" i="3"/>
  <c r="O24" i="3"/>
  <c r="P22" i="3"/>
  <c r="R22" i="3"/>
  <c r="S22" i="3"/>
  <c r="O22" i="3"/>
  <c r="P18" i="3"/>
  <c r="Q18" i="3"/>
  <c r="R18" i="3"/>
  <c r="S18" i="3"/>
  <c r="O18" i="3"/>
  <c r="P16" i="3"/>
  <c r="Q16" i="3"/>
  <c r="R16" i="3"/>
  <c r="S16" i="3"/>
  <c r="O16" i="3"/>
  <c r="P14" i="3"/>
  <c r="Q14" i="3"/>
  <c r="R14" i="3"/>
  <c r="S14" i="3"/>
  <c r="O14" i="3"/>
  <c r="P12" i="3"/>
  <c r="Q12" i="3"/>
  <c r="R12" i="3"/>
  <c r="S12" i="3"/>
  <c r="O12" i="3"/>
  <c r="P10" i="3"/>
  <c r="Q10" i="3"/>
  <c r="R10" i="3"/>
  <c r="S10" i="3"/>
  <c r="O10" i="3"/>
  <c r="Q6" i="3"/>
  <c r="R6" i="3"/>
  <c r="S6" i="3"/>
  <c r="Q4" i="3"/>
  <c r="R4" i="3"/>
  <c r="S4" i="3"/>
  <c r="P6" i="3"/>
  <c r="P4" i="3"/>
  <c r="O4" i="3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3" i="1"/>
  <c r="N19" i="1"/>
  <c r="E13" i="2"/>
  <c r="E15" i="2"/>
  <c r="E14" i="2"/>
  <c r="N13" i="1"/>
  <c r="N12" i="1"/>
  <c r="N22" i="1"/>
  <c r="N4" i="1"/>
  <c r="N5" i="1"/>
  <c r="N6" i="1"/>
  <c r="N7" i="1"/>
  <c r="N8" i="1"/>
  <c r="N9" i="1"/>
  <c r="N10" i="1"/>
  <c r="N11" i="1"/>
  <c r="N14" i="1"/>
  <c r="N15" i="1"/>
  <c r="N16" i="1"/>
  <c r="N17" i="1"/>
  <c r="N18" i="1"/>
  <c r="N20" i="1"/>
  <c r="N21" i="1"/>
  <c r="N3" i="1"/>
  <c r="D15" i="2"/>
  <c r="D14" i="2"/>
  <c r="D13" i="2"/>
  <c r="C13" i="2"/>
  <c r="C15" i="2"/>
  <c r="C14" i="2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3" i="1"/>
  <c r="B15" i="2"/>
  <c r="B14" i="2"/>
  <c r="B13" i="2"/>
  <c r="A15" i="2"/>
  <c r="A14" i="2"/>
  <c r="A13" i="2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3" i="1"/>
</calcChain>
</file>

<file path=xl/sharedStrings.xml><?xml version="1.0" encoding="utf-8"?>
<sst xmlns="http://schemas.openxmlformats.org/spreadsheetml/2006/main" count="194" uniqueCount="55">
  <si>
    <t>MICE LABEL</t>
  </si>
  <si>
    <t>group</t>
  </si>
  <si>
    <t>length(mm)</t>
  </si>
  <si>
    <t>width(mm)</t>
  </si>
  <si>
    <t>hu-IgG1 control</t>
  </si>
  <si>
    <t>mCH101-hu-IgG1</t>
  </si>
  <si>
    <t>4-A-8-2</t>
  </si>
  <si>
    <t>4-A-8-1</t>
  </si>
  <si>
    <t>4-A-8-3</t>
  </si>
  <si>
    <t>4-A-8-4</t>
  </si>
  <si>
    <t>4-A-8-5</t>
  </si>
  <si>
    <t>4-A-9-1</t>
  </si>
  <si>
    <t>4-A-9-2</t>
  </si>
  <si>
    <t>4-A-9-3</t>
  </si>
  <si>
    <t>4-A-9-4</t>
  </si>
  <si>
    <t>4-A-9-5</t>
  </si>
  <si>
    <t>4-B-8-1</t>
  </si>
  <si>
    <t>4-B-8-2</t>
  </si>
  <si>
    <t>4-B-8-3</t>
  </si>
  <si>
    <t>4-B-8-4</t>
  </si>
  <si>
    <t>4-B-8-5</t>
  </si>
  <si>
    <t>4-B-9-1</t>
  </si>
  <si>
    <t>4-B-9-2</t>
  </si>
  <si>
    <t>4-B-9-3</t>
  </si>
  <si>
    <t>4-B-9-4</t>
  </si>
  <si>
    <t>4-B-9-5</t>
  </si>
  <si>
    <t>hufrCH101-hu-IgG1</t>
  </si>
  <si>
    <t>TUMOR SIZE 0N 20190907</t>
  </si>
  <si>
    <t>TUMOR SIZE 0N 20190914</t>
  </si>
  <si>
    <t>20190907 Volume</t>
  </si>
  <si>
    <t>20190914 Volume</t>
  </si>
  <si>
    <t>20190921Volume</t>
  </si>
  <si>
    <t>hufrCH101</t>
  </si>
  <si>
    <t>ch101</t>
  </si>
  <si>
    <t>control</t>
  </si>
  <si>
    <t>Day14</t>
  </si>
  <si>
    <t>Day7</t>
  </si>
  <si>
    <t>TUMOR SIZE 0N 20190920</t>
  </si>
  <si>
    <t>Day21</t>
  </si>
  <si>
    <t>20190926Volume</t>
  </si>
  <si>
    <t>TUMOR WEIGHT 20190926(g)</t>
  </si>
  <si>
    <t>TUMOR SIZE 0N 20190926</t>
  </si>
  <si>
    <t>Day 28 WEIGHT</t>
  </si>
  <si>
    <t>Day 28</t>
  </si>
  <si>
    <t>IFN-Y</t>
  </si>
  <si>
    <t>pg/ml</t>
  </si>
  <si>
    <t>IL-6</t>
  </si>
  <si>
    <t>IL-8</t>
  </si>
  <si>
    <t>&lt;1.33</t>
  </si>
  <si>
    <t>&lt;1.05</t>
  </si>
  <si>
    <t>IL-17a</t>
  </si>
  <si>
    <t>&lt;0.76</t>
  </si>
  <si>
    <t>IL-33</t>
  </si>
  <si>
    <t>&lt;0.91</t>
  </si>
  <si>
    <t>preliminary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</si>
</sst>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07F]0.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206"/>
      <name val="Calibri"/>
      <family val="2"/>
    </font>
    <font>
      <sz val="12"/>
      <name val="Arial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 readingOrder="1"/>
      <protection locked="0"/>
    </xf>
    <xf numFmtId="164" fontId="6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Fill="1" applyBorder="1" applyAlignment="1" applyProtection="1">
      <alignment horizontal="center" vertical="center" wrapText="1" readingOrder="1"/>
      <protection locked="0"/>
    </xf>
  </cellXfs>
  <cellStyles count="2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"/>
  <sheetViews>
    <sheetView workbookViewId="0">
      <selection activeCell="F2" sqref="F1:I1048576"/>
    </sheetView>
  </sheetViews>
  <sheetFormatPr defaultColWidth="10.83203125" defaultRowHeight="15.5" x14ac:dyDescent="0.35"/>
  <cols>
    <col min="1" max="1" width="13.33203125" style="1" customWidth="1"/>
    <col min="2" max="2" width="10.6640625" style="1" customWidth="1"/>
    <col min="3" max="3" width="10.1640625" style="1" customWidth="1"/>
    <col min="4" max="4" width="10.5" style="1" customWidth="1"/>
    <col min="5" max="5" width="9.83203125" style="1" bestFit="1" customWidth="1"/>
    <col min="6" max="6" width="10.33203125" style="5" bestFit="1" customWidth="1"/>
    <col min="7" max="7" width="9.83203125" style="5" bestFit="1" customWidth="1"/>
    <col min="8" max="8" width="10.33203125" style="4" bestFit="1" customWidth="1"/>
    <col min="9" max="9" width="9.83203125" style="1" bestFit="1" customWidth="1"/>
    <col min="10" max="10" width="22.1640625" style="1" customWidth="1"/>
    <col min="11" max="12" width="10.83203125" style="1"/>
    <col min="13" max="13" width="9.6640625" style="1" customWidth="1"/>
    <col min="14" max="14" width="10.83203125" style="1"/>
    <col min="15" max="15" width="12.5" style="1" customWidth="1"/>
    <col min="16" max="16384" width="10.83203125" style="1"/>
  </cols>
  <sheetData>
    <row r="1" spans="1:22" ht="32" customHeight="1" x14ac:dyDescent="0.35">
      <c r="A1" s="16" t="s">
        <v>0</v>
      </c>
      <c r="B1" s="17" t="s">
        <v>27</v>
      </c>
      <c r="C1" s="17"/>
      <c r="D1" s="17" t="s">
        <v>28</v>
      </c>
      <c r="E1" s="17"/>
      <c r="F1" s="17" t="s">
        <v>37</v>
      </c>
      <c r="G1" s="17"/>
      <c r="H1" s="17" t="s">
        <v>41</v>
      </c>
      <c r="I1" s="17"/>
      <c r="J1" s="16" t="s">
        <v>1</v>
      </c>
      <c r="K1" s="17" t="s">
        <v>29</v>
      </c>
      <c r="L1" s="17" t="s">
        <v>30</v>
      </c>
      <c r="M1" s="17" t="s">
        <v>31</v>
      </c>
      <c r="N1" s="17" t="s">
        <v>39</v>
      </c>
      <c r="O1" s="17" t="s">
        <v>40</v>
      </c>
    </row>
    <row r="2" spans="1:22" x14ac:dyDescent="0.35">
      <c r="A2" s="16"/>
      <c r="B2" s="1" t="s">
        <v>2</v>
      </c>
      <c r="C2" s="1" t="s">
        <v>3</v>
      </c>
      <c r="D2" s="1" t="s">
        <v>2</v>
      </c>
      <c r="E2" s="1" t="s">
        <v>3</v>
      </c>
      <c r="F2" s="4" t="s">
        <v>2</v>
      </c>
      <c r="G2" s="4" t="s">
        <v>3</v>
      </c>
      <c r="H2" s="5" t="s">
        <v>2</v>
      </c>
      <c r="I2" s="5" t="s">
        <v>3</v>
      </c>
      <c r="J2" s="16"/>
      <c r="K2" s="17"/>
      <c r="L2" s="17"/>
      <c r="M2" s="17"/>
      <c r="N2" s="17"/>
      <c r="O2" s="17"/>
    </row>
    <row r="3" spans="1:22" x14ac:dyDescent="0.35">
      <c r="A3" s="1" t="s">
        <v>7</v>
      </c>
      <c r="B3" s="1">
        <v>3.71</v>
      </c>
      <c r="C3" s="1">
        <v>1.76</v>
      </c>
      <c r="D3" s="1">
        <v>3.7</v>
      </c>
      <c r="E3" s="1">
        <v>2.69</v>
      </c>
      <c r="F3" s="4">
        <v>4.5</v>
      </c>
      <c r="G3" s="4">
        <v>3.43</v>
      </c>
      <c r="H3" s="5">
        <v>5.27</v>
      </c>
      <c r="I3" s="5">
        <v>3.53</v>
      </c>
      <c r="J3" s="1" t="s">
        <v>4</v>
      </c>
      <c r="K3" s="1">
        <f>(B3*C3*C3)/2</f>
        <v>5.746048</v>
      </c>
      <c r="L3" s="1">
        <f>(D3*E3*E3)/2</f>
        <v>13.386785</v>
      </c>
      <c r="M3" s="1">
        <f>F3*G3*G3/2</f>
        <v>26.471025000000001</v>
      </c>
      <c r="N3" s="1">
        <f>H3*I3*I3/2</f>
        <v>32.834471499999992</v>
      </c>
      <c r="O3" s="1">
        <v>0.1036</v>
      </c>
      <c r="P3" s="1">
        <f>O3*1000</f>
        <v>103.6</v>
      </c>
      <c r="Q3" s="2"/>
      <c r="R3" s="2"/>
      <c r="S3" s="2"/>
      <c r="T3" s="2"/>
    </row>
    <row r="4" spans="1:22" ht="16" thickBot="1" x14ac:dyDescent="0.4">
      <c r="A4" s="6" t="s">
        <v>6</v>
      </c>
      <c r="B4" s="1">
        <v>3.5</v>
      </c>
      <c r="C4" s="1">
        <v>1.78</v>
      </c>
      <c r="D4" s="1">
        <v>3.76</v>
      </c>
      <c r="E4" s="1">
        <v>1.89</v>
      </c>
      <c r="F4" s="4">
        <v>4.16</v>
      </c>
      <c r="G4" s="4">
        <v>3.36</v>
      </c>
      <c r="H4" s="5">
        <v>4.46</v>
      </c>
      <c r="I4" s="5">
        <v>3.01</v>
      </c>
      <c r="J4" s="6" t="s">
        <v>5</v>
      </c>
      <c r="K4" s="6">
        <f t="shared" ref="K4:K22" si="0">(B4*C4*C4)/2</f>
        <v>5.5447000000000006</v>
      </c>
      <c r="L4" s="6">
        <f t="shared" ref="L4:L22" si="1">(D4*E4*E4)/2</f>
        <v>6.7155479999999983</v>
      </c>
      <c r="M4" s="7">
        <f t="shared" ref="M4:M22" si="2">F4*G4*G4/2</f>
        <v>23.482368000000001</v>
      </c>
      <c r="N4" s="11">
        <f t="shared" ref="N4:N22" si="3">H4*I4*I4/2</f>
        <v>20.204022999999996</v>
      </c>
      <c r="O4" s="1">
        <v>6.5000000000000002E-2</v>
      </c>
      <c r="P4" s="12">
        <f t="shared" ref="P4:P22" si="4">O4*1000</f>
        <v>65</v>
      </c>
      <c r="Q4" s="2"/>
      <c r="R4" s="2"/>
      <c r="S4" s="2"/>
      <c r="T4" s="2"/>
    </row>
    <row r="5" spans="1:22" ht="16" thickBot="1" x14ac:dyDescent="0.4">
      <c r="A5" s="6" t="s">
        <v>8</v>
      </c>
      <c r="B5" s="1">
        <v>3.09</v>
      </c>
      <c r="C5" s="1">
        <v>2.08</v>
      </c>
      <c r="D5" s="1">
        <v>3.12</v>
      </c>
      <c r="E5" s="1">
        <v>2.23</v>
      </c>
      <c r="F5" s="9">
        <v>3.17</v>
      </c>
      <c r="G5" s="10">
        <v>2.36</v>
      </c>
      <c r="H5" s="5"/>
      <c r="I5" s="5"/>
      <c r="J5" s="6" t="s">
        <v>5</v>
      </c>
      <c r="K5" s="6">
        <f t="shared" si="0"/>
        <v>6.6842880000000005</v>
      </c>
      <c r="L5" s="6">
        <f t="shared" si="1"/>
        <v>7.7577240000000005</v>
      </c>
      <c r="M5" s="7">
        <f t="shared" si="2"/>
        <v>8.8278159999999986</v>
      </c>
      <c r="N5" s="11">
        <f t="shared" si="3"/>
        <v>0</v>
      </c>
      <c r="P5" s="12">
        <f t="shared" si="4"/>
        <v>0</v>
      </c>
      <c r="Q5" s="2"/>
      <c r="R5" s="2"/>
      <c r="S5" s="2"/>
      <c r="T5" s="2"/>
    </row>
    <row r="6" spans="1:22" x14ac:dyDescent="0.35">
      <c r="A6" s="6" t="s">
        <v>9</v>
      </c>
      <c r="B6" s="1">
        <v>3.03</v>
      </c>
      <c r="C6" s="1">
        <v>2.14</v>
      </c>
      <c r="D6" s="1">
        <v>3.28</v>
      </c>
      <c r="E6" s="1">
        <v>2.41</v>
      </c>
      <c r="F6" s="4">
        <v>4.0599999999999996</v>
      </c>
      <c r="G6" s="4">
        <v>3.09</v>
      </c>
      <c r="H6" s="5">
        <v>4.6399999999999997</v>
      </c>
      <c r="I6" s="5">
        <v>3.02</v>
      </c>
      <c r="J6" s="8" t="s">
        <v>26</v>
      </c>
      <c r="K6" s="6">
        <f t="shared" si="0"/>
        <v>6.9380939999999995</v>
      </c>
      <c r="L6" s="6">
        <f t="shared" si="1"/>
        <v>9.525284000000001</v>
      </c>
      <c r="M6" s="7">
        <f t="shared" si="2"/>
        <v>19.382642999999998</v>
      </c>
      <c r="N6" s="11">
        <f t="shared" si="3"/>
        <v>21.159327999999999</v>
      </c>
      <c r="O6" s="1">
        <v>7.8799999999999995E-2</v>
      </c>
      <c r="P6" s="12">
        <f t="shared" si="4"/>
        <v>78.8</v>
      </c>
      <c r="Q6" s="2"/>
      <c r="R6" s="2"/>
      <c r="S6" s="2"/>
      <c r="T6" s="2"/>
    </row>
    <row r="7" spans="1:22" x14ac:dyDescent="0.35">
      <c r="A7" s="6" t="s">
        <v>10</v>
      </c>
      <c r="B7" s="1">
        <v>3.08</v>
      </c>
      <c r="C7" s="1">
        <v>2.16</v>
      </c>
      <c r="D7" s="1">
        <v>3.1</v>
      </c>
      <c r="E7" s="1">
        <v>2.25</v>
      </c>
      <c r="F7" s="4">
        <v>4.13</v>
      </c>
      <c r="G7" s="4">
        <v>2.8</v>
      </c>
      <c r="H7" s="5">
        <v>4.72</v>
      </c>
      <c r="I7" s="5">
        <v>2.93</v>
      </c>
      <c r="J7" s="8" t="s">
        <v>26</v>
      </c>
      <c r="K7" s="6">
        <f t="shared" si="0"/>
        <v>7.1850240000000012</v>
      </c>
      <c r="L7" s="6">
        <f t="shared" si="1"/>
        <v>7.8468750000000007</v>
      </c>
      <c r="M7" s="7">
        <f t="shared" si="2"/>
        <v>16.189599999999995</v>
      </c>
      <c r="N7" s="11">
        <f t="shared" si="3"/>
        <v>20.260363999999999</v>
      </c>
      <c r="O7" s="1">
        <v>5.0700000000000002E-2</v>
      </c>
      <c r="P7" s="12">
        <f t="shared" si="4"/>
        <v>50.7</v>
      </c>
      <c r="Q7" s="2"/>
      <c r="R7" s="2"/>
      <c r="S7" s="2"/>
      <c r="T7" s="2"/>
    </row>
    <row r="8" spans="1:22" x14ac:dyDescent="0.35">
      <c r="A8" s="1" t="s">
        <v>11</v>
      </c>
      <c r="B8" s="1">
        <v>3.1</v>
      </c>
      <c r="C8" s="1">
        <v>2.16</v>
      </c>
      <c r="D8" s="1">
        <v>3.18</v>
      </c>
      <c r="E8" s="1">
        <v>2.42</v>
      </c>
      <c r="F8" s="4">
        <v>3.42</v>
      </c>
      <c r="G8" s="4">
        <v>2.52</v>
      </c>
      <c r="H8" s="5">
        <v>3.01</v>
      </c>
      <c r="I8" s="5">
        <v>2.58</v>
      </c>
      <c r="J8" s="8" t="s">
        <v>26</v>
      </c>
      <c r="K8" s="6">
        <f t="shared" si="0"/>
        <v>7.2316800000000008</v>
      </c>
      <c r="L8" s="6">
        <f t="shared" si="1"/>
        <v>9.3116760000000003</v>
      </c>
      <c r="M8" s="7">
        <f t="shared" si="2"/>
        <v>10.859183999999999</v>
      </c>
      <c r="N8" s="11">
        <f t="shared" si="3"/>
        <v>10.017882</v>
      </c>
      <c r="O8" s="1">
        <v>4.24E-2</v>
      </c>
      <c r="P8" s="12">
        <f t="shared" si="4"/>
        <v>42.4</v>
      </c>
      <c r="Q8" s="2"/>
      <c r="R8" s="2"/>
      <c r="S8" s="2"/>
      <c r="T8" s="2"/>
    </row>
    <row r="9" spans="1:22" x14ac:dyDescent="0.35">
      <c r="A9" s="6" t="s">
        <v>12</v>
      </c>
      <c r="B9" s="1">
        <v>3.09</v>
      </c>
      <c r="C9" s="1">
        <v>2.11</v>
      </c>
      <c r="D9" s="1">
        <v>3.3</v>
      </c>
      <c r="E9" s="1">
        <v>2.2799999999999998</v>
      </c>
      <c r="F9" s="4">
        <v>3.58</v>
      </c>
      <c r="G9" s="4">
        <v>2.78</v>
      </c>
      <c r="H9" s="5">
        <v>5.3</v>
      </c>
      <c r="I9" s="5">
        <v>2.34</v>
      </c>
      <c r="J9" s="8" t="s">
        <v>26</v>
      </c>
      <c r="K9" s="6">
        <f t="shared" si="0"/>
        <v>6.8784944999999986</v>
      </c>
      <c r="L9" s="6">
        <f t="shared" si="1"/>
        <v>8.5773599999999988</v>
      </c>
      <c r="M9" s="7">
        <f t="shared" si="2"/>
        <v>13.833835999999998</v>
      </c>
      <c r="N9" s="11">
        <f t="shared" si="3"/>
        <v>14.510339999999998</v>
      </c>
      <c r="O9" s="1">
        <v>5.0099999999999999E-2</v>
      </c>
      <c r="P9" s="12">
        <f t="shared" si="4"/>
        <v>50.1</v>
      </c>
      <c r="Q9" s="2"/>
      <c r="R9" s="2"/>
      <c r="S9" s="2"/>
      <c r="T9" s="2"/>
    </row>
    <row r="10" spans="1:22" ht="16" thickBot="1" x14ac:dyDescent="0.4">
      <c r="A10" s="13" t="s">
        <v>13</v>
      </c>
      <c r="B10" s="13">
        <v>3.48</v>
      </c>
      <c r="C10" s="13">
        <v>1.6</v>
      </c>
      <c r="D10" s="13">
        <v>3.78</v>
      </c>
      <c r="E10" s="13">
        <v>1.86</v>
      </c>
      <c r="F10" s="13">
        <v>4.1900000000000004</v>
      </c>
      <c r="G10" s="13">
        <v>3.07</v>
      </c>
      <c r="H10" s="13">
        <v>5.27</v>
      </c>
      <c r="I10" s="13">
        <v>3.1</v>
      </c>
      <c r="J10" s="14" t="s">
        <v>26</v>
      </c>
      <c r="K10" s="13">
        <f t="shared" si="0"/>
        <v>4.4544000000000006</v>
      </c>
      <c r="L10" s="13">
        <f t="shared" si="1"/>
        <v>6.5386440000000006</v>
      </c>
      <c r="M10" s="13">
        <f t="shared" si="2"/>
        <v>19.745165499999999</v>
      </c>
      <c r="N10" s="13">
        <f t="shared" si="3"/>
        <v>25.32235</v>
      </c>
      <c r="O10" s="13">
        <v>8.1699999999999995E-2</v>
      </c>
      <c r="P10" s="12">
        <f t="shared" si="4"/>
        <v>81.699999999999989</v>
      </c>
      <c r="Q10" s="2"/>
      <c r="R10" s="2"/>
      <c r="S10" s="2"/>
      <c r="T10" s="2"/>
    </row>
    <row r="11" spans="1:22" ht="16" thickBot="1" x14ac:dyDescent="0.4">
      <c r="A11" s="6" t="s">
        <v>14</v>
      </c>
      <c r="B11" s="1">
        <v>3.04</v>
      </c>
      <c r="C11" s="1">
        <v>2.11</v>
      </c>
      <c r="D11" s="9">
        <v>2.95</v>
      </c>
      <c r="E11" s="10">
        <v>2</v>
      </c>
      <c r="F11" s="4"/>
      <c r="G11" s="4"/>
      <c r="H11" s="5"/>
      <c r="I11" s="5"/>
      <c r="J11" s="8" t="s">
        <v>26</v>
      </c>
      <c r="K11" s="6">
        <f t="shared" si="0"/>
        <v>6.7671919999999997</v>
      </c>
      <c r="L11" s="6">
        <f t="shared" si="1"/>
        <v>5.9</v>
      </c>
      <c r="M11" s="7">
        <f t="shared" si="2"/>
        <v>0</v>
      </c>
      <c r="N11" s="11">
        <f t="shared" si="3"/>
        <v>0</v>
      </c>
      <c r="P11" s="12">
        <f t="shared" si="4"/>
        <v>0</v>
      </c>
      <c r="Q11" s="2"/>
      <c r="R11" s="2"/>
      <c r="S11" s="2"/>
      <c r="T11" s="2"/>
    </row>
    <row r="12" spans="1:22" x14ac:dyDescent="0.35">
      <c r="A12" s="6" t="s">
        <v>15</v>
      </c>
      <c r="B12" s="1">
        <v>3.48</v>
      </c>
      <c r="C12" s="1">
        <v>1.62</v>
      </c>
      <c r="D12" s="1">
        <v>3.6</v>
      </c>
      <c r="E12" s="1">
        <v>1.79</v>
      </c>
      <c r="F12" s="4">
        <v>3.8</v>
      </c>
      <c r="G12" s="4">
        <v>1.83</v>
      </c>
      <c r="H12" s="5">
        <v>3.01</v>
      </c>
      <c r="I12" s="5">
        <v>1.89</v>
      </c>
      <c r="J12" s="8" t="s">
        <v>26</v>
      </c>
      <c r="K12" s="6">
        <f t="shared" si="0"/>
        <v>4.5664560000000005</v>
      </c>
      <c r="L12" s="6">
        <f t="shared" si="1"/>
        <v>5.7673800000000002</v>
      </c>
      <c r="M12" s="7">
        <f t="shared" si="2"/>
        <v>6.3629100000000003</v>
      </c>
      <c r="N12" s="11">
        <f>H12*I12*I12/2</f>
        <v>5.3760104999999996</v>
      </c>
      <c r="O12" s="1">
        <v>1.5699999999999999E-2</v>
      </c>
      <c r="P12" s="12">
        <f t="shared" si="4"/>
        <v>15.7</v>
      </c>
      <c r="Q12" s="2"/>
      <c r="R12" s="2"/>
      <c r="S12" s="2"/>
      <c r="T12" s="2"/>
    </row>
    <row r="13" spans="1:22" x14ac:dyDescent="0.35">
      <c r="A13" s="1" t="s">
        <v>16</v>
      </c>
      <c r="B13" s="1">
        <v>3.09</v>
      </c>
      <c r="C13" s="1">
        <v>2.1</v>
      </c>
      <c r="D13" s="1">
        <v>3.26</v>
      </c>
      <c r="E13" s="1">
        <v>2.37</v>
      </c>
      <c r="F13" s="4">
        <v>3.43</v>
      </c>
      <c r="G13" s="4">
        <v>2.92</v>
      </c>
      <c r="H13" s="5">
        <v>4.08</v>
      </c>
      <c r="I13" s="5">
        <v>3.13</v>
      </c>
      <c r="J13" s="1" t="s">
        <v>5</v>
      </c>
      <c r="K13" s="6">
        <f t="shared" si="0"/>
        <v>6.8134500000000005</v>
      </c>
      <c r="L13" s="6">
        <f t="shared" si="1"/>
        <v>9.1555470000000003</v>
      </c>
      <c r="M13" s="7">
        <f t="shared" si="2"/>
        <v>14.622776000000002</v>
      </c>
      <c r="N13" s="11">
        <f>H13*I13*I13/2</f>
        <v>19.985676000000002</v>
      </c>
      <c r="O13" s="1">
        <v>6.3399999999999998E-2</v>
      </c>
      <c r="P13" s="12">
        <f t="shared" si="4"/>
        <v>63.4</v>
      </c>
    </row>
    <row r="14" spans="1:22" x14ac:dyDescent="0.35">
      <c r="A14" s="6" t="s">
        <v>17</v>
      </c>
      <c r="B14" s="1">
        <v>3.06</v>
      </c>
      <c r="C14" s="1">
        <v>2.09</v>
      </c>
      <c r="D14" s="1">
        <v>3.23</v>
      </c>
      <c r="E14" s="1">
        <v>2.14</v>
      </c>
      <c r="F14" s="4">
        <v>3.87</v>
      </c>
      <c r="G14" s="4">
        <v>3.1</v>
      </c>
      <c r="H14" s="5">
        <v>4.57</v>
      </c>
      <c r="I14" s="5">
        <v>2.92</v>
      </c>
      <c r="J14" s="1" t="s">
        <v>5</v>
      </c>
      <c r="K14" s="6">
        <f t="shared" si="0"/>
        <v>6.6831929999999993</v>
      </c>
      <c r="L14" s="6">
        <f t="shared" si="1"/>
        <v>7.3960540000000012</v>
      </c>
      <c r="M14" s="7">
        <f t="shared" si="2"/>
        <v>18.59535</v>
      </c>
      <c r="N14" s="11">
        <f t="shared" si="3"/>
        <v>19.482824000000001</v>
      </c>
      <c r="O14" s="1">
        <v>9.3100000000000002E-2</v>
      </c>
      <c r="P14" s="12">
        <f t="shared" si="4"/>
        <v>93.100000000000009</v>
      </c>
      <c r="R14" s="3"/>
      <c r="S14" s="3"/>
      <c r="T14" s="3"/>
      <c r="U14" s="3"/>
      <c r="V14" s="3"/>
    </row>
    <row r="15" spans="1:22" ht="16" thickBot="1" x14ac:dyDescent="0.4">
      <c r="A15" s="6" t="s">
        <v>18</v>
      </c>
      <c r="B15" s="1">
        <v>3.09</v>
      </c>
      <c r="C15" s="1">
        <v>2.08</v>
      </c>
      <c r="D15" s="1">
        <v>3.1</v>
      </c>
      <c r="E15" s="1">
        <v>2.27</v>
      </c>
      <c r="F15" s="4">
        <v>3.32</v>
      </c>
      <c r="G15" s="4">
        <v>2.58</v>
      </c>
      <c r="H15" s="5">
        <v>3.05</v>
      </c>
      <c r="I15" s="5">
        <v>2.87</v>
      </c>
      <c r="J15" s="6" t="s">
        <v>5</v>
      </c>
      <c r="K15" s="6">
        <f t="shared" si="0"/>
        <v>6.6842880000000005</v>
      </c>
      <c r="L15" s="6">
        <f t="shared" si="1"/>
        <v>7.9869950000000003</v>
      </c>
      <c r="M15" s="7">
        <f t="shared" si="2"/>
        <v>11.049624</v>
      </c>
      <c r="N15" s="11">
        <f t="shared" si="3"/>
        <v>12.561272499999999</v>
      </c>
      <c r="O15" s="1">
        <v>2.87E-2</v>
      </c>
      <c r="P15" s="12">
        <f t="shared" si="4"/>
        <v>28.7</v>
      </c>
      <c r="R15" s="3"/>
      <c r="S15" s="3"/>
      <c r="T15" s="3"/>
      <c r="U15" s="3"/>
      <c r="V15" s="3"/>
    </row>
    <row r="16" spans="1:22" ht="16" thickBot="1" x14ac:dyDescent="0.4">
      <c r="A16" s="6" t="s">
        <v>19</v>
      </c>
      <c r="B16" s="1">
        <v>3.1</v>
      </c>
      <c r="C16" s="1">
        <v>2.16</v>
      </c>
      <c r="D16" s="9">
        <v>3.05</v>
      </c>
      <c r="E16" s="10">
        <v>2.1800000000000002</v>
      </c>
      <c r="F16" s="4"/>
      <c r="G16" s="1"/>
      <c r="H16" s="5"/>
      <c r="I16" s="5"/>
      <c r="J16" s="6" t="s">
        <v>5</v>
      </c>
      <c r="K16" s="6">
        <f t="shared" si="0"/>
        <v>7.2316800000000008</v>
      </c>
      <c r="L16" s="6">
        <f t="shared" si="1"/>
        <v>7.2474100000000004</v>
      </c>
      <c r="M16" s="7">
        <f t="shared" si="2"/>
        <v>0</v>
      </c>
      <c r="N16" s="11">
        <f t="shared" si="3"/>
        <v>0</v>
      </c>
      <c r="P16" s="12">
        <f t="shared" si="4"/>
        <v>0</v>
      </c>
      <c r="R16" s="3"/>
      <c r="S16" s="3"/>
      <c r="T16" s="3"/>
      <c r="U16" s="3"/>
      <c r="V16" s="3"/>
    </row>
    <row r="17" spans="1:22" ht="16" thickBot="1" x14ac:dyDescent="0.4">
      <c r="A17" s="6" t="s">
        <v>20</v>
      </c>
      <c r="B17" s="1">
        <v>3.1</v>
      </c>
      <c r="C17" s="1">
        <v>2.16</v>
      </c>
      <c r="D17" s="1">
        <v>3.18</v>
      </c>
      <c r="E17" s="1">
        <v>2.38</v>
      </c>
      <c r="F17" s="9">
        <v>3.43</v>
      </c>
      <c r="G17" s="10">
        <v>2.5099999999999998</v>
      </c>
      <c r="H17" s="5"/>
      <c r="I17" s="5"/>
      <c r="J17" s="6" t="s">
        <v>5</v>
      </c>
      <c r="K17" s="6">
        <f t="shared" si="0"/>
        <v>7.2316800000000008</v>
      </c>
      <c r="L17" s="6">
        <f t="shared" si="1"/>
        <v>9.0063960000000005</v>
      </c>
      <c r="M17" s="7">
        <f t="shared" si="2"/>
        <v>10.804671499999998</v>
      </c>
      <c r="N17" s="11">
        <f t="shared" si="3"/>
        <v>0</v>
      </c>
      <c r="P17" s="12">
        <f t="shared" si="4"/>
        <v>0</v>
      </c>
      <c r="R17" s="3"/>
      <c r="S17" s="3"/>
      <c r="T17" s="3"/>
      <c r="U17" s="3"/>
      <c r="V17" s="3"/>
    </row>
    <row r="18" spans="1:22" ht="16" thickBot="1" x14ac:dyDescent="0.4">
      <c r="A18" s="1" t="s">
        <v>21</v>
      </c>
      <c r="B18" s="1">
        <v>3.1</v>
      </c>
      <c r="C18" s="1">
        <v>2.1</v>
      </c>
      <c r="D18" s="1">
        <v>3.28</v>
      </c>
      <c r="E18" s="1">
        <v>2.56</v>
      </c>
      <c r="F18" s="4">
        <v>3.52</v>
      </c>
      <c r="G18" s="4">
        <v>2.93</v>
      </c>
      <c r="H18" s="5">
        <v>4.5</v>
      </c>
      <c r="I18" s="5">
        <v>2.87</v>
      </c>
      <c r="J18" s="6" t="s">
        <v>4</v>
      </c>
      <c r="K18" s="6">
        <f t="shared" si="0"/>
        <v>6.8355000000000006</v>
      </c>
      <c r="L18" s="6">
        <f t="shared" si="1"/>
        <v>10.747903999999998</v>
      </c>
      <c r="M18" s="7">
        <f t="shared" si="2"/>
        <v>15.109424000000002</v>
      </c>
      <c r="N18" s="11">
        <f t="shared" si="3"/>
        <v>18.533025000000002</v>
      </c>
      <c r="O18" s="1">
        <v>6.8400000000000002E-2</v>
      </c>
      <c r="P18" s="12">
        <f t="shared" si="4"/>
        <v>68.400000000000006</v>
      </c>
      <c r="R18" s="3"/>
      <c r="S18" s="3"/>
      <c r="T18" s="3"/>
      <c r="U18" s="3"/>
      <c r="V18" s="3"/>
    </row>
    <row r="19" spans="1:22" ht="16" thickBot="1" x14ac:dyDescent="0.4">
      <c r="A19" s="6" t="s">
        <v>22</v>
      </c>
      <c r="B19" s="1">
        <v>3.08</v>
      </c>
      <c r="C19" s="1">
        <v>2.09</v>
      </c>
      <c r="D19" s="9"/>
      <c r="E19" s="10"/>
      <c r="F19" s="4"/>
      <c r="G19" s="4"/>
      <c r="H19" s="5"/>
      <c r="I19" s="5"/>
      <c r="J19" s="6" t="s">
        <v>4</v>
      </c>
      <c r="K19" s="6">
        <f t="shared" si="0"/>
        <v>6.7268739999999996</v>
      </c>
      <c r="L19" s="6">
        <f t="shared" si="1"/>
        <v>0</v>
      </c>
      <c r="M19" s="7">
        <f t="shared" si="2"/>
        <v>0</v>
      </c>
      <c r="N19" s="11">
        <f>H19*I19*I19/2</f>
        <v>0</v>
      </c>
      <c r="P19" s="12">
        <f t="shared" si="4"/>
        <v>0</v>
      </c>
    </row>
    <row r="20" spans="1:22" x14ac:dyDescent="0.35">
      <c r="A20" s="6" t="s">
        <v>23</v>
      </c>
      <c r="B20" s="1">
        <v>3.11</v>
      </c>
      <c r="C20" s="1">
        <v>2.1</v>
      </c>
      <c r="D20" s="1">
        <v>3.46</v>
      </c>
      <c r="E20" s="1">
        <v>2.98</v>
      </c>
      <c r="F20" s="4">
        <v>4.5999999999999996</v>
      </c>
      <c r="G20" s="1">
        <v>3.7</v>
      </c>
      <c r="H20" s="5">
        <v>5.35</v>
      </c>
      <c r="I20" s="5">
        <v>3.55</v>
      </c>
      <c r="J20" s="6" t="s">
        <v>4</v>
      </c>
      <c r="K20" s="6">
        <f t="shared" si="0"/>
        <v>6.8575499999999998</v>
      </c>
      <c r="L20" s="6">
        <f t="shared" si="1"/>
        <v>15.363092</v>
      </c>
      <c r="M20" s="7">
        <f t="shared" si="2"/>
        <v>31.487000000000002</v>
      </c>
      <c r="N20" s="11">
        <f t="shared" si="3"/>
        <v>33.711687499999989</v>
      </c>
      <c r="O20" s="1">
        <v>0.1396</v>
      </c>
      <c r="P20" s="12">
        <f t="shared" si="4"/>
        <v>139.6</v>
      </c>
    </row>
    <row r="21" spans="1:22" x14ac:dyDescent="0.35">
      <c r="A21" s="6" t="s">
        <v>24</v>
      </c>
      <c r="B21" s="1">
        <v>3.69</v>
      </c>
      <c r="C21" s="1">
        <v>1.78</v>
      </c>
      <c r="D21" s="1">
        <v>3.8</v>
      </c>
      <c r="E21" s="1">
        <v>2.0099999999999998</v>
      </c>
      <c r="F21" s="4">
        <v>4.62</v>
      </c>
      <c r="G21" s="4">
        <v>3.29</v>
      </c>
      <c r="H21" s="5">
        <v>5</v>
      </c>
      <c r="I21" s="5">
        <v>3.35</v>
      </c>
      <c r="J21" s="6" t="s">
        <v>4</v>
      </c>
      <c r="K21" s="6">
        <f t="shared" si="0"/>
        <v>5.8456980000000005</v>
      </c>
      <c r="L21" s="6">
        <f t="shared" si="1"/>
        <v>7.6761899999999983</v>
      </c>
      <c r="M21" s="7">
        <f t="shared" si="2"/>
        <v>25.003671000000001</v>
      </c>
      <c r="N21" s="11">
        <f t="shared" si="3"/>
        <v>28.056250000000002</v>
      </c>
      <c r="O21" s="1">
        <v>6.4899999999999999E-2</v>
      </c>
      <c r="P21" s="12">
        <f t="shared" si="4"/>
        <v>64.900000000000006</v>
      </c>
    </row>
    <row r="22" spans="1:22" x14ac:dyDescent="0.35">
      <c r="A22" s="6" t="s">
        <v>25</v>
      </c>
      <c r="B22" s="1">
        <v>3.09</v>
      </c>
      <c r="C22" s="1">
        <v>2.1</v>
      </c>
      <c r="D22" s="1">
        <v>3.67</v>
      </c>
      <c r="E22" s="1">
        <v>2.4</v>
      </c>
      <c r="F22" s="4">
        <v>3.97</v>
      </c>
      <c r="G22" s="4">
        <v>3.31</v>
      </c>
      <c r="H22" s="5">
        <v>4.24</v>
      </c>
      <c r="I22" s="5">
        <v>3.31</v>
      </c>
      <c r="J22" s="6" t="s">
        <v>4</v>
      </c>
      <c r="K22" s="6">
        <f t="shared" si="0"/>
        <v>6.8134500000000005</v>
      </c>
      <c r="L22" s="6">
        <f t="shared" si="1"/>
        <v>10.569599999999999</v>
      </c>
      <c r="M22" s="7">
        <f t="shared" si="2"/>
        <v>21.747858500000003</v>
      </c>
      <c r="N22" s="11">
        <f t="shared" si="3"/>
        <v>23.226932000000001</v>
      </c>
      <c r="O22" s="1">
        <v>7.0300000000000001E-2</v>
      </c>
      <c r="P22" s="12">
        <f t="shared" si="4"/>
        <v>70.3</v>
      </c>
    </row>
  </sheetData>
  <sortState xmlns:xlrd2="http://schemas.microsoft.com/office/spreadsheetml/2017/richdata2" ref="A2:L24">
    <sortCondition ref="J1"/>
  </sortState>
  <mergeCells count="11">
    <mergeCell ref="O1:O2"/>
    <mergeCell ref="M1:M2"/>
    <mergeCell ref="N1:N2"/>
    <mergeCell ref="B1:C1"/>
    <mergeCell ref="D1:E1"/>
    <mergeCell ref="A1:A2"/>
    <mergeCell ref="J1:J2"/>
    <mergeCell ref="K1:K2"/>
    <mergeCell ref="L1:L2"/>
    <mergeCell ref="F1:G1"/>
    <mergeCell ref="H1:I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F15" sqref="F15"/>
    </sheetView>
  </sheetViews>
  <sheetFormatPr defaultColWidth="10.6640625" defaultRowHeight="15.5" x14ac:dyDescent="0.35"/>
  <sheetData>
    <row r="1" spans="1:15" x14ac:dyDescent="0.35">
      <c r="A1" s="18" t="s">
        <v>35</v>
      </c>
      <c r="B1" s="18"/>
      <c r="C1" s="18"/>
      <c r="D1" s="18" t="s">
        <v>36</v>
      </c>
      <c r="E1" s="18"/>
      <c r="F1" s="18"/>
      <c r="G1" s="18" t="s">
        <v>38</v>
      </c>
      <c r="H1" s="18"/>
      <c r="I1" s="18"/>
      <c r="J1" s="18" t="s">
        <v>43</v>
      </c>
      <c r="K1" s="18"/>
      <c r="L1" s="18"/>
      <c r="M1" s="18" t="s">
        <v>42</v>
      </c>
      <c r="N1" s="18"/>
      <c r="O1" s="18"/>
    </row>
    <row r="2" spans="1:15" x14ac:dyDescent="0.35">
      <c r="A2" t="s">
        <v>32</v>
      </c>
      <c r="B2" t="s">
        <v>33</v>
      </c>
      <c r="C2" t="s">
        <v>34</v>
      </c>
      <c r="D2" t="s">
        <v>32</v>
      </c>
      <c r="E2" t="s">
        <v>33</v>
      </c>
      <c r="F2" t="s">
        <v>34</v>
      </c>
      <c r="G2" t="s">
        <v>32</v>
      </c>
      <c r="H2" t="s">
        <v>33</v>
      </c>
      <c r="I2" t="s">
        <v>34</v>
      </c>
      <c r="J2" t="s">
        <v>32</v>
      </c>
      <c r="K2" t="s">
        <v>33</v>
      </c>
      <c r="L2" t="s">
        <v>34</v>
      </c>
      <c r="M2" t="s">
        <v>32</v>
      </c>
      <c r="N2" t="s">
        <v>33</v>
      </c>
      <c r="O2" t="s">
        <v>34</v>
      </c>
    </row>
    <row r="3" spans="1:15" x14ac:dyDescent="0.35">
      <c r="A3">
        <v>9.525284000000001</v>
      </c>
      <c r="B3">
        <v>6.7155479999999983</v>
      </c>
      <c r="C3">
        <v>13.386785</v>
      </c>
      <c r="D3">
        <v>6.9380939999999995</v>
      </c>
      <c r="E3">
        <v>5.5447000000000006</v>
      </c>
      <c r="F3">
        <v>5.746048</v>
      </c>
      <c r="G3">
        <v>19.382642999999998</v>
      </c>
      <c r="H3" s="8">
        <v>23.482368000000001</v>
      </c>
      <c r="I3">
        <v>26.471025000000001</v>
      </c>
      <c r="J3">
        <v>21.159327999999999</v>
      </c>
      <c r="K3">
        <v>20.204022999999996</v>
      </c>
      <c r="L3">
        <v>32.834471499999992</v>
      </c>
      <c r="M3" s="11">
        <v>7.8799999999999995E-2</v>
      </c>
      <c r="N3" s="11">
        <v>6.5000000000000002E-2</v>
      </c>
      <c r="O3" s="11">
        <v>0.1036</v>
      </c>
    </row>
    <row r="4" spans="1:15" x14ac:dyDescent="0.35">
      <c r="A4">
        <v>7.8468750000000007</v>
      </c>
      <c r="B4">
        <v>7.7577240000000005</v>
      </c>
      <c r="D4">
        <v>7.1850240000000012</v>
      </c>
      <c r="E4">
        <v>6.6842880000000005</v>
      </c>
      <c r="G4">
        <v>16.189599999999995</v>
      </c>
      <c r="H4" s="8">
        <v>8.8278159999999986</v>
      </c>
      <c r="I4">
        <v>15.109424000000002</v>
      </c>
      <c r="J4">
        <v>20.260363999999999</v>
      </c>
      <c r="K4">
        <v>19.985676000000002</v>
      </c>
      <c r="L4">
        <v>18.533025000000002</v>
      </c>
      <c r="M4" s="11">
        <v>5.0700000000000002E-2</v>
      </c>
      <c r="N4" s="11">
        <v>6.3399999999999998E-2</v>
      </c>
      <c r="O4" s="11">
        <v>6.8400000000000002E-2</v>
      </c>
    </row>
    <row r="5" spans="1:15" x14ac:dyDescent="0.35">
      <c r="A5">
        <v>9.3116760000000003</v>
      </c>
      <c r="B5">
        <v>9.1555470000000003</v>
      </c>
      <c r="C5">
        <v>10.747903999999998</v>
      </c>
      <c r="D5">
        <v>7.2316800000000008</v>
      </c>
      <c r="E5">
        <v>6.8134500000000005</v>
      </c>
      <c r="F5">
        <v>6.8355000000000006</v>
      </c>
      <c r="G5">
        <v>10.859183999999999</v>
      </c>
      <c r="H5">
        <v>14.622776000000002</v>
      </c>
      <c r="J5">
        <v>10.017882</v>
      </c>
      <c r="K5">
        <v>19.482824000000001</v>
      </c>
      <c r="L5">
        <v>33.711687499999989</v>
      </c>
      <c r="M5" s="11">
        <v>4.24E-2</v>
      </c>
      <c r="N5" s="11">
        <v>9.3100000000000002E-2</v>
      </c>
      <c r="O5" s="11">
        <v>0.1396</v>
      </c>
    </row>
    <row r="6" spans="1:15" x14ac:dyDescent="0.35">
      <c r="A6">
        <v>8.5773599999999988</v>
      </c>
      <c r="B6">
        <v>7.3960540000000012</v>
      </c>
      <c r="D6">
        <v>6.8784944999999986</v>
      </c>
      <c r="E6">
        <v>6.6831929999999993</v>
      </c>
      <c r="F6">
        <v>6.7268739999999996</v>
      </c>
      <c r="G6">
        <v>13.833835999999998</v>
      </c>
      <c r="H6">
        <v>18.59535</v>
      </c>
      <c r="I6">
        <v>31.487000000000002</v>
      </c>
      <c r="J6">
        <v>14.510339999999998</v>
      </c>
      <c r="K6">
        <v>12.561272499999999</v>
      </c>
      <c r="L6">
        <v>28.056250000000002</v>
      </c>
      <c r="M6" s="11">
        <v>5.0099999999999999E-2</v>
      </c>
      <c r="N6" s="11">
        <v>2.87E-2</v>
      </c>
      <c r="O6" s="11">
        <v>6.4899999999999999E-2</v>
      </c>
    </row>
    <row r="7" spans="1:15" x14ac:dyDescent="0.35">
      <c r="B7">
        <v>7.9869950000000003</v>
      </c>
      <c r="C7">
        <v>15.363092</v>
      </c>
      <c r="E7">
        <v>6.6842880000000005</v>
      </c>
      <c r="F7">
        <v>6.8575499999999998</v>
      </c>
      <c r="H7">
        <v>11.049624</v>
      </c>
      <c r="I7">
        <v>25.003671000000001</v>
      </c>
      <c r="J7">
        <v>5.3760104999999996</v>
      </c>
      <c r="L7">
        <v>23.226932000000001</v>
      </c>
      <c r="M7" s="11">
        <v>1.5699999999999999E-2</v>
      </c>
      <c r="O7" s="11">
        <v>7.0300000000000001E-2</v>
      </c>
    </row>
    <row r="8" spans="1:15" x14ac:dyDescent="0.35">
      <c r="A8">
        <v>5.9</v>
      </c>
      <c r="B8">
        <v>7.2474100000000004</v>
      </c>
      <c r="C8">
        <v>7.6761899999999983</v>
      </c>
      <c r="D8">
        <v>6.7671919999999997</v>
      </c>
      <c r="E8">
        <v>7.2316800000000008</v>
      </c>
      <c r="F8">
        <v>5.8456980000000005</v>
      </c>
      <c r="I8">
        <v>21.747858500000003</v>
      </c>
      <c r="J8">
        <v>25.32235</v>
      </c>
    </row>
    <row r="9" spans="1:15" x14ac:dyDescent="0.35">
      <c r="A9">
        <v>5.7673800000000002</v>
      </c>
      <c r="B9">
        <v>9.0063960000000005</v>
      </c>
      <c r="C9">
        <v>10.569599999999999</v>
      </c>
      <c r="D9">
        <v>4.5664560000000005</v>
      </c>
      <c r="E9">
        <v>7.2316800000000008</v>
      </c>
      <c r="F9">
        <v>6.8134500000000005</v>
      </c>
      <c r="G9">
        <v>6.3629100000000003</v>
      </c>
      <c r="H9">
        <v>10.804671499999998</v>
      </c>
    </row>
    <row r="13" spans="1:15" x14ac:dyDescent="0.35">
      <c r="A13">
        <f>_xlfn.T.TEST(A3:A9,B3:B9,2,2)</f>
        <v>0.92055105865273501</v>
      </c>
      <c r="B13">
        <f>_xlfn.T.TEST(D3:D9,F3:F9,2,2)</f>
        <v>0.79559119814852641</v>
      </c>
      <c r="C13" s="7">
        <f>_xlfn.T.TEST(G3:G9,I3:I8,2,2)</f>
        <v>1.6378482560338119E-2</v>
      </c>
      <c r="D13">
        <f>_xlfn.T.TEST(M3:M7,O3:O7,2,2)</f>
        <v>4.4365699843879877E-2</v>
      </c>
      <c r="E13">
        <f>_xlfn.T.TEST(J3:J7,L3:L7,2,2)</f>
        <v>1.4104721859282309E-2</v>
      </c>
    </row>
    <row r="14" spans="1:15" x14ac:dyDescent="0.35">
      <c r="A14">
        <f>_xlfn.T.TEST(A3:A9,C3:C9,2,2)</f>
        <v>2.5972119403401581E-2</v>
      </c>
      <c r="B14">
        <f>_xlfn.T.TEST(E3:E9,F3:F9,2,2)</f>
        <v>0.47480418617342035</v>
      </c>
      <c r="C14">
        <f>_xlfn.T.TEST(H3:H9,I3:I8,2,2)</f>
        <v>2.5295714336950905E-2</v>
      </c>
      <c r="D14">
        <f>_xlfn.T.TEST(N3:N6,O3:O7,2,2)</f>
        <v>0.22166588892286362</v>
      </c>
      <c r="E14">
        <f>_xlfn.T.TEST(K3:K6,L3:L7,2,2)</f>
        <v>3.9233850241281051E-2</v>
      </c>
    </row>
    <row r="15" spans="1:15" x14ac:dyDescent="0.35">
      <c r="A15">
        <f>_xlfn.T.TEST(B3:B9,C3:C9,2,2)</f>
        <v>1.0472194081766693E-2</v>
      </c>
      <c r="B15">
        <f>_xlfn.T.TEST(D3:D9,E3:E9,2,2)</f>
        <v>0.82309114900518188</v>
      </c>
      <c r="C15">
        <f>_xlfn.T.TEST(G3:G7,H3:H9,2,2)</f>
        <v>0.87838748561195379</v>
      </c>
      <c r="D15">
        <f>_xlfn.T.TEST(M3:M7,N3:N6,2,2)</f>
        <v>0.3870418992248858</v>
      </c>
      <c r="E15">
        <f>_xlfn.T.TEST(J3:J7,K3:K6,2,2)</f>
        <v>0.34785820351192626</v>
      </c>
    </row>
  </sheetData>
  <mergeCells count="5">
    <mergeCell ref="A1:C1"/>
    <mergeCell ref="D1:F1"/>
    <mergeCell ref="G1:I1"/>
    <mergeCell ref="M1:O1"/>
    <mergeCell ref="J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47291-5A2D-4DD3-BD7F-8A28A3B6A848}">
  <dimension ref="A1:S43"/>
  <sheetViews>
    <sheetView tabSelected="1" topLeftCell="A28" workbookViewId="0">
      <selection activeCell="S22" activeCellId="5" sqref="S10 S12 S14 S16 S18 S22"/>
    </sheetView>
  </sheetViews>
  <sheetFormatPr defaultColWidth="10.83203125" defaultRowHeight="15.5" x14ac:dyDescent="0.35"/>
  <cols>
    <col min="1" max="1" width="10.4140625" style="15" bestFit="1" customWidth="1"/>
    <col min="2" max="2" width="16.58203125" style="15" bestFit="1" customWidth="1"/>
    <col min="3" max="3" width="8.83203125" style="15" customWidth="1"/>
    <col min="4" max="5" width="5.75" style="15" bestFit="1" customWidth="1"/>
    <col min="6" max="6" width="7.4140625" style="15" customWidth="1"/>
    <col min="7" max="7" width="6.75" style="15" customWidth="1"/>
    <col min="8" max="8" width="2.1640625" style="15" customWidth="1"/>
    <col min="9" max="9" width="8.9140625" style="15" customWidth="1"/>
    <col min="10" max="10" width="7.4140625" style="15" customWidth="1"/>
    <col min="11" max="11" width="7.1640625" style="15" customWidth="1"/>
    <col min="12" max="12" width="6.6640625" style="15" customWidth="1"/>
    <col min="13" max="13" width="6.25" style="15" customWidth="1"/>
    <col min="14" max="14" width="2" style="15" customWidth="1"/>
    <col min="15" max="15" width="8.9140625" style="15" customWidth="1"/>
    <col min="16" max="16384" width="10.83203125" style="15"/>
  </cols>
  <sheetData>
    <row r="1" spans="1:19" x14ac:dyDescent="0.35">
      <c r="C1" s="19" t="s">
        <v>54</v>
      </c>
      <c r="D1" s="19"/>
      <c r="E1" s="19"/>
      <c r="F1" s="19"/>
      <c r="G1" s="19"/>
    </row>
    <row r="2" spans="1:19" ht="32" customHeight="1" x14ac:dyDescent="0.35">
      <c r="A2" s="19" t="s">
        <v>0</v>
      </c>
      <c r="B2" s="19" t="s">
        <v>1</v>
      </c>
      <c r="C2" s="21" t="s">
        <v>44</v>
      </c>
      <c r="D2" s="21" t="s">
        <v>46</v>
      </c>
      <c r="E2" s="21" t="s">
        <v>47</v>
      </c>
      <c r="F2" s="21" t="s">
        <v>50</v>
      </c>
      <c r="G2" s="21" t="s">
        <v>52</v>
      </c>
      <c r="I2" s="21" t="s">
        <v>44</v>
      </c>
      <c r="J2" s="21" t="s">
        <v>46</v>
      </c>
      <c r="K2" s="21" t="s">
        <v>47</v>
      </c>
      <c r="L2" s="21" t="s">
        <v>50</v>
      </c>
      <c r="M2" s="21" t="s">
        <v>52</v>
      </c>
      <c r="O2" s="21" t="s">
        <v>44</v>
      </c>
      <c r="P2" s="21" t="s">
        <v>46</v>
      </c>
      <c r="Q2" s="21" t="s">
        <v>47</v>
      </c>
      <c r="R2" s="21" t="s">
        <v>50</v>
      </c>
      <c r="S2" s="21" t="s">
        <v>52</v>
      </c>
    </row>
    <row r="3" spans="1:19" x14ac:dyDescent="0.35">
      <c r="A3" s="19"/>
      <c r="B3" s="19"/>
      <c r="C3" s="21" t="s">
        <v>45</v>
      </c>
      <c r="D3" s="21" t="s">
        <v>45</v>
      </c>
      <c r="E3" s="21" t="s">
        <v>45</v>
      </c>
      <c r="F3" s="21" t="s">
        <v>45</v>
      </c>
      <c r="G3" s="21" t="s">
        <v>45</v>
      </c>
      <c r="I3" s="21" t="s">
        <v>45</v>
      </c>
      <c r="J3" s="21" t="s">
        <v>45</v>
      </c>
      <c r="K3" s="21" t="s">
        <v>45</v>
      </c>
      <c r="L3" s="21" t="s">
        <v>45</v>
      </c>
      <c r="M3" s="21" t="s">
        <v>45</v>
      </c>
      <c r="O3" s="21" t="s">
        <v>45</v>
      </c>
      <c r="P3" s="21" t="s">
        <v>45</v>
      </c>
      <c r="Q3" s="21" t="s">
        <v>45</v>
      </c>
      <c r="R3" s="21" t="s">
        <v>45</v>
      </c>
      <c r="S3" s="21" t="s">
        <v>45</v>
      </c>
    </row>
    <row r="4" spans="1:19" x14ac:dyDescent="0.35">
      <c r="A4" s="15" t="s">
        <v>7</v>
      </c>
      <c r="B4" s="15" t="s">
        <v>4</v>
      </c>
      <c r="C4" s="22">
        <v>2399.8200000000002</v>
      </c>
      <c r="D4" s="15">
        <v>1.38</v>
      </c>
      <c r="E4" s="15">
        <v>37.14</v>
      </c>
      <c r="F4" s="22">
        <v>15.78</v>
      </c>
      <c r="G4" s="15">
        <v>6.92</v>
      </c>
      <c r="I4" s="22">
        <v>2399.8200000000002</v>
      </c>
      <c r="J4" s="15">
        <v>1.38</v>
      </c>
      <c r="K4" s="15">
        <v>37.14</v>
      </c>
      <c r="L4" s="22">
        <v>15.78</v>
      </c>
      <c r="M4" s="15">
        <v>6.92</v>
      </c>
      <c r="O4" s="20">
        <f>SUM(I4:I5)</f>
        <v>4667.34</v>
      </c>
      <c r="P4" s="20">
        <f>SUM(J4:J5)</f>
        <v>1.38</v>
      </c>
      <c r="Q4" s="20">
        <f t="shared" ref="Q4:S4" si="0">SUM(K4:K5)</f>
        <v>73.62</v>
      </c>
      <c r="R4" s="20">
        <f t="shared" si="0"/>
        <v>27.5</v>
      </c>
      <c r="S4" s="20">
        <f t="shared" si="0"/>
        <v>13.23</v>
      </c>
    </row>
    <row r="5" spans="1:19" x14ac:dyDescent="0.35">
      <c r="C5" s="22">
        <v>2267.52</v>
      </c>
      <c r="D5" s="15" t="s">
        <v>49</v>
      </c>
      <c r="E5" s="15">
        <v>36.479999999999997</v>
      </c>
      <c r="F5" s="22">
        <v>11.72</v>
      </c>
      <c r="G5" s="15">
        <v>6.31</v>
      </c>
      <c r="I5" s="22">
        <v>2267.52</v>
      </c>
      <c r="J5" s="15">
        <v>0</v>
      </c>
      <c r="K5" s="15">
        <v>36.479999999999997</v>
      </c>
      <c r="L5" s="22">
        <v>11.72</v>
      </c>
      <c r="M5" s="15">
        <v>6.31</v>
      </c>
    </row>
    <row r="6" spans="1:19" x14ac:dyDescent="0.35">
      <c r="A6" s="15" t="s">
        <v>6</v>
      </c>
      <c r="B6" s="15" t="s">
        <v>5</v>
      </c>
      <c r="C6" s="22">
        <v>4183.82</v>
      </c>
      <c r="D6" s="15">
        <v>1.46</v>
      </c>
      <c r="E6" s="15">
        <v>49.64</v>
      </c>
      <c r="F6" s="23" t="s">
        <v>51</v>
      </c>
      <c r="G6" s="15" t="s">
        <v>53</v>
      </c>
      <c r="I6" s="22">
        <v>4183.82</v>
      </c>
      <c r="J6" s="15">
        <v>1.46</v>
      </c>
      <c r="K6" s="15">
        <v>49.64</v>
      </c>
      <c r="L6" s="23">
        <v>0</v>
      </c>
      <c r="M6" s="15">
        <v>0</v>
      </c>
      <c r="O6" s="20">
        <f>SUM(I6:I7)</f>
        <v>9237.4500000000007</v>
      </c>
      <c r="P6" s="20">
        <f>SUM(J6:J7)</f>
        <v>3.33</v>
      </c>
      <c r="Q6" s="20">
        <f t="shared" ref="Q6:S6" si="1">SUM(K6:K7)</f>
        <v>110.72</v>
      </c>
      <c r="R6" s="20">
        <f t="shared" si="1"/>
        <v>0</v>
      </c>
      <c r="S6" s="20">
        <f t="shared" si="1"/>
        <v>0</v>
      </c>
    </row>
    <row r="7" spans="1:19" x14ac:dyDescent="0.35">
      <c r="C7" s="22">
        <v>5053.63</v>
      </c>
      <c r="D7" s="15">
        <v>1.87</v>
      </c>
      <c r="E7" s="15">
        <v>61.08</v>
      </c>
      <c r="F7" s="23" t="s">
        <v>51</v>
      </c>
      <c r="G7" s="15" t="s">
        <v>53</v>
      </c>
      <c r="I7" s="22">
        <v>5053.63</v>
      </c>
      <c r="J7" s="15">
        <v>1.87</v>
      </c>
      <c r="K7" s="15">
        <v>61.08</v>
      </c>
      <c r="L7" s="23">
        <v>0</v>
      </c>
      <c r="M7" s="15">
        <v>0</v>
      </c>
    </row>
    <row r="8" spans="1:19" x14ac:dyDescent="0.35">
      <c r="A8" s="15" t="s">
        <v>8</v>
      </c>
      <c r="B8" s="15" t="s">
        <v>5</v>
      </c>
    </row>
    <row r="10" spans="1:19" x14ac:dyDescent="0.35">
      <c r="A10" s="15" t="s">
        <v>9</v>
      </c>
      <c r="B10" s="15" t="s">
        <v>26</v>
      </c>
      <c r="C10" s="22">
        <v>9126.41</v>
      </c>
      <c r="D10" s="15">
        <v>9.06</v>
      </c>
      <c r="E10" s="15">
        <v>41.54</v>
      </c>
      <c r="F10" s="22">
        <v>1.23</v>
      </c>
      <c r="G10" s="15" t="s">
        <v>53</v>
      </c>
      <c r="I10" s="22">
        <v>9126.41</v>
      </c>
      <c r="J10" s="15">
        <v>9.06</v>
      </c>
      <c r="K10" s="15">
        <v>41.54</v>
      </c>
      <c r="L10" s="22">
        <v>1.23</v>
      </c>
      <c r="M10" s="15">
        <v>0</v>
      </c>
      <c r="O10" s="20">
        <f>SUM(I10:I11)</f>
        <v>17653.099999999999</v>
      </c>
      <c r="P10" s="20">
        <f t="shared" ref="P10:S10" si="2">SUM(J10:J11)</f>
        <v>16.48</v>
      </c>
      <c r="Q10" s="20">
        <f t="shared" si="2"/>
        <v>80</v>
      </c>
      <c r="R10" s="20">
        <f t="shared" si="2"/>
        <v>3.05</v>
      </c>
      <c r="S10" s="20">
        <f t="shared" si="2"/>
        <v>0</v>
      </c>
    </row>
    <row r="11" spans="1:19" x14ac:dyDescent="0.35">
      <c r="C11" s="22">
        <v>8526.69</v>
      </c>
      <c r="D11" s="15">
        <v>7.42</v>
      </c>
      <c r="E11" s="15">
        <v>38.46</v>
      </c>
      <c r="F11" s="22">
        <v>1.82</v>
      </c>
      <c r="G11" s="15" t="s">
        <v>53</v>
      </c>
      <c r="I11" s="22">
        <v>8526.69</v>
      </c>
      <c r="J11" s="15">
        <v>7.42</v>
      </c>
      <c r="K11" s="15">
        <v>38.46</v>
      </c>
      <c r="L11" s="22">
        <v>1.82</v>
      </c>
      <c r="M11" s="15">
        <v>0</v>
      </c>
    </row>
    <row r="12" spans="1:19" x14ac:dyDescent="0.35">
      <c r="A12" s="15" t="s">
        <v>10</v>
      </c>
      <c r="B12" s="15" t="s">
        <v>26</v>
      </c>
      <c r="C12" s="22">
        <v>3738.66</v>
      </c>
      <c r="D12" s="15">
        <v>3.63</v>
      </c>
      <c r="E12" s="15">
        <v>30.08</v>
      </c>
      <c r="F12" s="22">
        <v>6.66</v>
      </c>
      <c r="G12" s="15">
        <v>1.19</v>
      </c>
      <c r="I12" s="22">
        <v>3738.66</v>
      </c>
      <c r="J12" s="15">
        <v>3.63</v>
      </c>
      <c r="K12" s="15">
        <v>30.08</v>
      </c>
      <c r="L12" s="22">
        <v>6.66</v>
      </c>
      <c r="M12" s="15">
        <v>1.19</v>
      </c>
      <c r="O12" s="20">
        <f>SUM(I12:I13)</f>
        <v>7107.93</v>
      </c>
      <c r="P12" s="20">
        <f t="shared" ref="P12:S12" si="3">SUM(J12:J13)</f>
        <v>6.84</v>
      </c>
      <c r="Q12" s="20">
        <f t="shared" si="3"/>
        <v>55.67</v>
      </c>
      <c r="R12" s="20">
        <f t="shared" si="3"/>
        <v>13.95</v>
      </c>
      <c r="S12" s="20">
        <f t="shared" si="3"/>
        <v>1.19</v>
      </c>
    </row>
    <row r="13" spans="1:19" x14ac:dyDescent="0.35">
      <c r="C13" s="22">
        <v>3369.27</v>
      </c>
      <c r="D13" s="15">
        <v>3.21</v>
      </c>
      <c r="E13" s="15">
        <v>25.59</v>
      </c>
      <c r="F13" s="22">
        <v>7.29</v>
      </c>
      <c r="G13" s="15" t="s">
        <v>53</v>
      </c>
      <c r="I13" s="22">
        <v>3369.27</v>
      </c>
      <c r="J13" s="15">
        <v>3.21</v>
      </c>
      <c r="K13" s="15">
        <v>25.59</v>
      </c>
      <c r="L13" s="22">
        <v>7.29</v>
      </c>
      <c r="M13" s="15">
        <v>0</v>
      </c>
    </row>
    <row r="14" spans="1:19" x14ac:dyDescent="0.35">
      <c r="A14" s="15" t="s">
        <v>11</v>
      </c>
      <c r="B14" s="15" t="s">
        <v>26</v>
      </c>
      <c r="C14" s="22">
        <v>9043.27</v>
      </c>
      <c r="D14" s="15">
        <v>3.74</v>
      </c>
      <c r="E14" s="15">
        <v>13.18</v>
      </c>
      <c r="F14" s="22">
        <v>20.02</v>
      </c>
      <c r="G14" s="15">
        <v>1.94</v>
      </c>
      <c r="I14" s="22">
        <v>9043.27</v>
      </c>
      <c r="J14" s="15">
        <v>3.74</v>
      </c>
      <c r="K14" s="15">
        <v>13.18</v>
      </c>
      <c r="L14" s="22">
        <v>20.02</v>
      </c>
      <c r="M14" s="15">
        <v>1.94</v>
      </c>
      <c r="O14" s="20">
        <f>SUM(I14:I15)</f>
        <v>18614.810000000001</v>
      </c>
      <c r="P14" s="20">
        <f t="shared" ref="P14:S14" si="4">SUM(J14:J15)</f>
        <v>8.0399999999999991</v>
      </c>
      <c r="Q14" s="20">
        <f t="shared" si="4"/>
        <v>27.049999999999997</v>
      </c>
      <c r="R14" s="20">
        <f t="shared" si="4"/>
        <v>43.22</v>
      </c>
      <c r="S14" s="20">
        <f t="shared" si="4"/>
        <v>4.3</v>
      </c>
    </row>
    <row r="15" spans="1:19" x14ac:dyDescent="0.35">
      <c r="C15" s="22">
        <v>9571.5400000000009</v>
      </c>
      <c r="D15" s="15">
        <v>4.3</v>
      </c>
      <c r="E15" s="15">
        <v>13.87</v>
      </c>
      <c r="F15" s="22">
        <v>23.2</v>
      </c>
      <c r="G15" s="15">
        <v>2.36</v>
      </c>
      <c r="I15" s="22">
        <v>9571.5400000000009</v>
      </c>
      <c r="J15" s="15">
        <v>4.3</v>
      </c>
      <c r="K15" s="15">
        <v>13.87</v>
      </c>
      <c r="L15" s="22">
        <v>23.2</v>
      </c>
      <c r="M15" s="15">
        <v>2.36</v>
      </c>
    </row>
    <row r="16" spans="1:19" x14ac:dyDescent="0.35">
      <c r="A16" s="15" t="s">
        <v>12</v>
      </c>
      <c r="B16" s="15" t="s">
        <v>26</v>
      </c>
      <c r="C16" s="22">
        <v>16803.84</v>
      </c>
      <c r="D16" s="15">
        <v>4.3</v>
      </c>
      <c r="E16" s="15">
        <v>23.26</v>
      </c>
      <c r="F16" s="23" t="s">
        <v>51</v>
      </c>
      <c r="G16" s="15" t="s">
        <v>53</v>
      </c>
      <c r="I16" s="22">
        <v>16803.84</v>
      </c>
      <c r="J16" s="15">
        <v>4.3</v>
      </c>
      <c r="K16" s="15">
        <v>23.26</v>
      </c>
      <c r="L16" s="23">
        <v>0</v>
      </c>
      <c r="M16" s="15">
        <v>0</v>
      </c>
      <c r="O16" s="20">
        <f>SUM(I16:I17)</f>
        <v>32729.22</v>
      </c>
      <c r="P16" s="20">
        <f t="shared" ref="P16:S16" si="5">SUM(J16:J17)</f>
        <v>7.93</v>
      </c>
      <c r="Q16" s="20">
        <f t="shared" si="5"/>
        <v>45.89</v>
      </c>
      <c r="R16" s="20">
        <f t="shared" si="5"/>
        <v>0</v>
      </c>
      <c r="S16" s="20">
        <f t="shared" si="5"/>
        <v>0</v>
      </c>
    </row>
    <row r="17" spans="1:19" x14ac:dyDescent="0.35">
      <c r="C17" s="22">
        <v>15925.38</v>
      </c>
      <c r="D17" s="15">
        <v>3.63</v>
      </c>
      <c r="E17" s="15">
        <v>22.63</v>
      </c>
      <c r="F17" s="23" t="s">
        <v>51</v>
      </c>
      <c r="G17" s="15" t="s">
        <v>53</v>
      </c>
      <c r="I17" s="22">
        <v>15925.38</v>
      </c>
      <c r="J17" s="15">
        <v>3.63</v>
      </c>
      <c r="K17" s="15">
        <v>22.63</v>
      </c>
      <c r="L17" s="23">
        <v>0</v>
      </c>
      <c r="M17" s="15">
        <v>0</v>
      </c>
    </row>
    <row r="18" spans="1:19" x14ac:dyDescent="0.35">
      <c r="A18" s="15" t="s">
        <v>13</v>
      </c>
      <c r="B18" s="15" t="s">
        <v>26</v>
      </c>
      <c r="C18" s="23" t="s">
        <v>48</v>
      </c>
      <c r="D18" s="15">
        <v>1.0900000000000001</v>
      </c>
      <c r="E18" s="15">
        <v>29.97</v>
      </c>
      <c r="F18" s="23" t="s">
        <v>51</v>
      </c>
      <c r="G18" s="15" t="s">
        <v>53</v>
      </c>
      <c r="I18" s="23">
        <v>0</v>
      </c>
      <c r="J18" s="15">
        <v>1.0900000000000001</v>
      </c>
      <c r="K18" s="15">
        <v>29.97</v>
      </c>
      <c r="L18" s="23">
        <v>0</v>
      </c>
      <c r="M18" s="15">
        <v>0</v>
      </c>
      <c r="O18" s="15">
        <f>SUM(I18:I19)</f>
        <v>0</v>
      </c>
      <c r="P18" s="15">
        <f t="shared" ref="P18:S18" si="6">SUM(J18:J19)</f>
        <v>2.1800000000000002</v>
      </c>
      <c r="Q18" s="15">
        <f t="shared" si="6"/>
        <v>59.08</v>
      </c>
      <c r="R18" s="15">
        <f t="shared" si="6"/>
        <v>0</v>
      </c>
      <c r="S18" s="15">
        <f t="shared" si="6"/>
        <v>0</v>
      </c>
    </row>
    <row r="19" spans="1:19" x14ac:dyDescent="0.35">
      <c r="C19" s="23" t="s">
        <v>48</v>
      </c>
      <c r="D19" s="15">
        <v>1.0900000000000001</v>
      </c>
      <c r="E19" s="15">
        <v>29.11</v>
      </c>
      <c r="F19" s="23" t="s">
        <v>51</v>
      </c>
      <c r="G19" s="15" t="s">
        <v>53</v>
      </c>
      <c r="I19" s="23">
        <v>0</v>
      </c>
      <c r="J19" s="15">
        <v>1.0900000000000001</v>
      </c>
      <c r="K19" s="15">
        <v>29.11</v>
      </c>
      <c r="L19" s="23">
        <v>0</v>
      </c>
      <c r="M19" s="15">
        <v>0</v>
      </c>
    </row>
    <row r="20" spans="1:19" x14ac:dyDescent="0.35">
      <c r="A20" s="15" t="s">
        <v>14</v>
      </c>
      <c r="B20" s="15" t="s">
        <v>26</v>
      </c>
    </row>
    <row r="22" spans="1:19" x14ac:dyDescent="0.35">
      <c r="A22" s="15" t="s">
        <v>15</v>
      </c>
      <c r="B22" s="15" t="s">
        <v>26</v>
      </c>
      <c r="C22" s="22">
        <v>10503.98</v>
      </c>
      <c r="D22" s="15" t="s">
        <v>49</v>
      </c>
      <c r="E22" s="15">
        <v>1.68</v>
      </c>
      <c r="F22" s="23" t="s">
        <v>51</v>
      </c>
      <c r="G22" s="15" t="s">
        <v>53</v>
      </c>
      <c r="I22" s="22">
        <v>10503.98</v>
      </c>
      <c r="J22" s="15">
        <v>0</v>
      </c>
      <c r="K22" s="15">
        <v>1.68</v>
      </c>
      <c r="L22" s="23">
        <v>0</v>
      </c>
      <c r="M22" s="15">
        <v>0</v>
      </c>
      <c r="O22" s="20">
        <f>SUM(I22:I23)</f>
        <v>21294.25</v>
      </c>
      <c r="P22" s="20">
        <f t="shared" ref="P22:S22" si="7">SUM(J22:J23)</f>
        <v>1.0900000000000001</v>
      </c>
      <c r="Q22" s="20">
        <f>SUM(K22:K23)</f>
        <v>3.7299999999999995</v>
      </c>
      <c r="R22" s="20">
        <f t="shared" si="7"/>
        <v>0</v>
      </c>
      <c r="S22" s="20">
        <f t="shared" si="7"/>
        <v>0</v>
      </c>
    </row>
    <row r="23" spans="1:19" x14ac:dyDescent="0.35">
      <c r="C23" s="22">
        <v>10790.27</v>
      </c>
      <c r="D23" s="15">
        <v>1.0900000000000001</v>
      </c>
      <c r="E23" s="15">
        <v>2.0499999999999998</v>
      </c>
      <c r="F23" s="23" t="s">
        <v>51</v>
      </c>
      <c r="G23" s="15" t="s">
        <v>53</v>
      </c>
      <c r="I23" s="22">
        <v>10790.27</v>
      </c>
      <c r="J23" s="15">
        <v>1.0900000000000001</v>
      </c>
      <c r="K23" s="15">
        <v>2.0499999999999998</v>
      </c>
      <c r="L23" s="23">
        <v>0</v>
      </c>
      <c r="M23" s="15">
        <v>0</v>
      </c>
    </row>
    <row r="24" spans="1:19" x14ac:dyDescent="0.35">
      <c r="A24" s="15" t="s">
        <v>16</v>
      </c>
      <c r="B24" s="15" t="s">
        <v>5</v>
      </c>
      <c r="C24" s="22">
        <v>12168.4</v>
      </c>
      <c r="D24" s="15">
        <v>6.37</v>
      </c>
      <c r="E24" s="15">
        <v>29.32</v>
      </c>
      <c r="F24" s="15" t="s">
        <v>51</v>
      </c>
      <c r="G24" s="15">
        <v>4.04</v>
      </c>
      <c r="I24" s="22">
        <v>12168.4</v>
      </c>
      <c r="J24" s="15">
        <v>6.37</v>
      </c>
      <c r="K24" s="15">
        <v>29.32</v>
      </c>
      <c r="L24" s="15">
        <v>0</v>
      </c>
      <c r="M24" s="15">
        <v>4.04</v>
      </c>
      <c r="O24" s="20">
        <f>SUM(I24:I25)</f>
        <v>24608.190000000002</v>
      </c>
      <c r="P24" s="20">
        <f t="shared" ref="P24:S24" si="8">SUM(J24:J25)</f>
        <v>13.39</v>
      </c>
      <c r="Q24" s="20">
        <f t="shared" si="8"/>
        <v>61.019999999999996</v>
      </c>
      <c r="R24" s="20">
        <f t="shared" si="8"/>
        <v>0</v>
      </c>
      <c r="S24" s="20">
        <f t="shared" si="8"/>
        <v>9.75</v>
      </c>
    </row>
    <row r="25" spans="1:19" x14ac:dyDescent="0.35">
      <c r="C25" s="22">
        <v>12439.79</v>
      </c>
      <c r="D25" s="15">
        <v>7.02</v>
      </c>
      <c r="E25" s="15">
        <v>31.7</v>
      </c>
      <c r="F25" s="15" t="s">
        <v>51</v>
      </c>
      <c r="G25" s="15">
        <v>5.71</v>
      </c>
      <c r="I25" s="22">
        <v>12439.79</v>
      </c>
      <c r="J25" s="15">
        <v>7.02</v>
      </c>
      <c r="K25" s="15">
        <v>31.7</v>
      </c>
      <c r="L25" s="15">
        <v>0</v>
      </c>
      <c r="M25" s="15">
        <v>5.71</v>
      </c>
    </row>
    <row r="26" spans="1:19" x14ac:dyDescent="0.35">
      <c r="A26" s="15" t="s">
        <v>17</v>
      </c>
      <c r="B26" s="15" t="s">
        <v>5</v>
      </c>
      <c r="C26" s="22">
        <v>1765.38</v>
      </c>
      <c r="D26" s="15">
        <v>9.6300000000000008</v>
      </c>
      <c r="E26" s="15">
        <v>23.89</v>
      </c>
      <c r="F26" s="15" t="s">
        <v>51</v>
      </c>
      <c r="G26" s="15" t="s">
        <v>53</v>
      </c>
      <c r="I26" s="22">
        <v>1765.38</v>
      </c>
      <c r="J26" s="15">
        <v>9.6300000000000008</v>
      </c>
      <c r="K26" s="15">
        <v>23.89</v>
      </c>
      <c r="L26" s="15">
        <v>0</v>
      </c>
      <c r="M26" s="15">
        <v>0</v>
      </c>
      <c r="O26" s="20">
        <f>SUM(I26:I27)</f>
        <v>3390.3900000000003</v>
      </c>
      <c r="P26" s="20">
        <f t="shared" ref="P26:S26" si="9">SUM(J26:J27)</f>
        <v>18.690000000000001</v>
      </c>
      <c r="Q26" s="20">
        <f t="shared" si="9"/>
        <v>45.79</v>
      </c>
      <c r="R26" s="20">
        <f t="shared" si="9"/>
        <v>0</v>
      </c>
      <c r="S26" s="20">
        <f t="shared" si="9"/>
        <v>0</v>
      </c>
    </row>
    <row r="27" spans="1:19" x14ac:dyDescent="0.35">
      <c r="C27" s="22">
        <v>1625.01</v>
      </c>
      <c r="D27" s="15">
        <v>9.06</v>
      </c>
      <c r="E27" s="15">
        <v>21.9</v>
      </c>
      <c r="F27" s="15" t="s">
        <v>51</v>
      </c>
      <c r="G27" s="15" t="s">
        <v>53</v>
      </c>
      <c r="I27" s="22">
        <v>1625.01</v>
      </c>
      <c r="J27" s="15">
        <v>9.06</v>
      </c>
      <c r="K27" s="15">
        <v>21.9</v>
      </c>
      <c r="L27" s="15">
        <v>0</v>
      </c>
      <c r="M27" s="15">
        <v>0</v>
      </c>
    </row>
    <row r="28" spans="1:19" x14ac:dyDescent="0.35">
      <c r="A28" s="15" t="s">
        <v>18</v>
      </c>
      <c r="B28" s="15" t="s">
        <v>5</v>
      </c>
      <c r="C28" s="22">
        <v>13948.67</v>
      </c>
      <c r="D28" s="15">
        <v>1.62</v>
      </c>
      <c r="E28" s="15">
        <v>4.16</v>
      </c>
      <c r="F28" s="15" t="s">
        <v>51</v>
      </c>
      <c r="G28" s="15">
        <v>1.74</v>
      </c>
      <c r="I28" s="22">
        <v>13948.67</v>
      </c>
      <c r="J28" s="15">
        <v>1.62</v>
      </c>
      <c r="K28" s="15">
        <v>4.16</v>
      </c>
      <c r="L28" s="15">
        <v>0</v>
      </c>
      <c r="M28" s="15">
        <v>1.74</v>
      </c>
      <c r="O28" s="20">
        <f>SUM(I28:I29)</f>
        <v>26827.09</v>
      </c>
      <c r="P28" s="20">
        <f>SUM(J28:J29)</f>
        <v>3.08</v>
      </c>
      <c r="Q28" s="20">
        <f>SUM(K28:K29)</f>
        <v>7.6400000000000006</v>
      </c>
      <c r="R28" s="20">
        <f t="shared" ref="P28:S28" si="10">SUM(L28:L29)</f>
        <v>0</v>
      </c>
      <c r="S28" s="20">
        <f t="shared" si="10"/>
        <v>3.8899999999999997</v>
      </c>
    </row>
    <row r="29" spans="1:19" x14ac:dyDescent="0.35">
      <c r="C29" s="22">
        <v>12878.42</v>
      </c>
      <c r="D29" s="15">
        <v>1.46</v>
      </c>
      <c r="E29" s="15">
        <v>3.48</v>
      </c>
      <c r="F29" s="15" t="s">
        <v>51</v>
      </c>
      <c r="G29" s="15">
        <v>2.15</v>
      </c>
      <c r="I29" s="22">
        <v>12878.42</v>
      </c>
      <c r="J29" s="15">
        <v>1.46</v>
      </c>
      <c r="K29" s="15">
        <v>3.48</v>
      </c>
      <c r="L29" s="15">
        <v>0</v>
      </c>
      <c r="M29" s="15">
        <v>2.15</v>
      </c>
    </row>
    <row r="30" spans="1:19" x14ac:dyDescent="0.35">
      <c r="A30" s="15" t="s">
        <v>19</v>
      </c>
      <c r="B30" s="15" t="s">
        <v>5</v>
      </c>
    </row>
    <row r="32" spans="1:19" x14ac:dyDescent="0.35">
      <c r="A32" s="15" t="s">
        <v>20</v>
      </c>
      <c r="B32" s="15" t="s">
        <v>5</v>
      </c>
    </row>
    <row r="34" spans="1:19" x14ac:dyDescent="0.35">
      <c r="A34" s="15" t="s">
        <v>21</v>
      </c>
      <c r="B34" s="15" t="s">
        <v>4</v>
      </c>
      <c r="C34" s="22">
        <v>6257.01</v>
      </c>
      <c r="D34" s="15">
        <v>9.77</v>
      </c>
      <c r="E34" s="15">
        <v>17.670000000000002</v>
      </c>
      <c r="F34" s="15" t="s">
        <v>51</v>
      </c>
      <c r="G34" s="15">
        <v>4.3099999999999996</v>
      </c>
      <c r="I34" s="22">
        <v>6257.01</v>
      </c>
      <c r="J34" s="15">
        <v>9.77</v>
      </c>
      <c r="K34" s="15">
        <v>17.670000000000002</v>
      </c>
      <c r="L34" s="15">
        <v>0</v>
      </c>
      <c r="M34" s="15">
        <v>4.3099999999999996</v>
      </c>
      <c r="O34" s="20">
        <f>SUM(I34:I35)</f>
        <v>10849.14</v>
      </c>
      <c r="P34" s="20">
        <f>SUM(J34:J35)</f>
        <v>15.26</v>
      </c>
      <c r="Q34" s="20">
        <f>SUM(K34:K35)</f>
        <v>29.880000000000003</v>
      </c>
      <c r="R34" s="20">
        <f t="shared" ref="R34:S34" si="11">SUM(L34:L35)</f>
        <v>0</v>
      </c>
      <c r="S34" s="20">
        <f t="shared" si="11"/>
        <v>4.3099999999999996</v>
      </c>
    </row>
    <row r="35" spans="1:19" x14ac:dyDescent="0.35">
      <c r="C35" s="22">
        <v>4592.13</v>
      </c>
      <c r="D35" s="15">
        <v>5.49</v>
      </c>
      <c r="E35" s="15">
        <v>12.21</v>
      </c>
      <c r="F35" s="15" t="s">
        <v>51</v>
      </c>
      <c r="G35" s="15" t="s">
        <v>53</v>
      </c>
      <c r="I35" s="22">
        <v>4592.13</v>
      </c>
      <c r="J35" s="15">
        <v>5.49</v>
      </c>
      <c r="K35" s="15">
        <v>12.21</v>
      </c>
      <c r="L35" s="15">
        <v>0</v>
      </c>
      <c r="M35" s="15">
        <v>0</v>
      </c>
    </row>
    <row r="36" spans="1:19" x14ac:dyDescent="0.35">
      <c r="A36" s="15" t="s">
        <v>22</v>
      </c>
      <c r="B36" s="15" t="s">
        <v>4</v>
      </c>
    </row>
    <row r="38" spans="1:19" x14ac:dyDescent="0.35">
      <c r="A38" s="15" t="s">
        <v>23</v>
      </c>
      <c r="B38" s="15" t="s">
        <v>4</v>
      </c>
      <c r="C38" s="22">
        <v>10020.49</v>
      </c>
      <c r="D38" s="15">
        <v>2.3199999999999998</v>
      </c>
      <c r="E38" s="15">
        <v>11.16</v>
      </c>
      <c r="F38" s="15" t="s">
        <v>51</v>
      </c>
      <c r="G38" s="15" t="s">
        <v>53</v>
      </c>
      <c r="I38" s="22">
        <v>10020.49</v>
      </c>
      <c r="J38" s="15">
        <v>2.3199999999999998</v>
      </c>
      <c r="K38" s="15">
        <v>11.16</v>
      </c>
      <c r="L38" s="15">
        <v>0</v>
      </c>
      <c r="M38" s="15">
        <v>0</v>
      </c>
      <c r="O38" s="20">
        <f>SUM(I38:I39)</f>
        <v>20032.5</v>
      </c>
      <c r="P38" s="20">
        <f t="shared" ref="P38:S38" si="12">SUM(J38:J39)</f>
        <v>4.6399999999999997</v>
      </c>
      <c r="Q38" s="20">
        <f t="shared" si="12"/>
        <v>22.6</v>
      </c>
      <c r="R38" s="20">
        <f t="shared" si="12"/>
        <v>0</v>
      </c>
      <c r="S38" s="20">
        <f t="shared" si="12"/>
        <v>0</v>
      </c>
    </row>
    <row r="39" spans="1:19" x14ac:dyDescent="0.35">
      <c r="C39" s="22">
        <v>10012.01</v>
      </c>
      <c r="D39" s="15">
        <v>2.3199999999999998</v>
      </c>
      <c r="E39" s="15">
        <v>11.44</v>
      </c>
      <c r="F39" s="15" t="s">
        <v>51</v>
      </c>
      <c r="G39" s="15" t="s">
        <v>53</v>
      </c>
      <c r="I39" s="22">
        <v>10012.01</v>
      </c>
      <c r="J39" s="15">
        <v>2.3199999999999998</v>
      </c>
      <c r="K39" s="15">
        <v>11.44</v>
      </c>
      <c r="L39" s="15">
        <v>0</v>
      </c>
      <c r="M39" s="15">
        <v>0</v>
      </c>
    </row>
    <row r="40" spans="1:19" x14ac:dyDescent="0.35">
      <c r="A40" s="15" t="s">
        <v>24</v>
      </c>
      <c r="B40" s="15" t="s">
        <v>4</v>
      </c>
      <c r="C40" s="22">
        <v>11509.72</v>
      </c>
      <c r="D40" s="15">
        <v>8.92</v>
      </c>
      <c r="E40" s="15">
        <v>18.59</v>
      </c>
      <c r="F40" s="15">
        <v>17.3</v>
      </c>
      <c r="G40" s="15">
        <v>1.19</v>
      </c>
      <c r="I40" s="22">
        <v>11509.72</v>
      </c>
      <c r="J40" s="15">
        <v>8.92</v>
      </c>
      <c r="K40" s="15">
        <v>18.59</v>
      </c>
      <c r="L40" s="15">
        <v>17.3</v>
      </c>
      <c r="M40" s="15">
        <v>1.19</v>
      </c>
      <c r="O40" s="20">
        <f>SUM(I40:I41)</f>
        <v>21909.65</v>
      </c>
      <c r="P40" s="20">
        <f t="shared" ref="P40:S40" si="13">SUM(J40:J41)</f>
        <v>15.29</v>
      </c>
      <c r="Q40" s="20">
        <f t="shared" si="13"/>
        <v>34.64</v>
      </c>
      <c r="R40" s="20">
        <f t="shared" si="13"/>
        <v>25.57</v>
      </c>
      <c r="S40" s="20">
        <f t="shared" si="13"/>
        <v>2.2199999999999998</v>
      </c>
    </row>
    <row r="41" spans="1:19" x14ac:dyDescent="0.35">
      <c r="C41" s="22">
        <v>10399.93</v>
      </c>
      <c r="D41" s="15">
        <v>6.37</v>
      </c>
      <c r="E41" s="15">
        <v>16.05</v>
      </c>
      <c r="F41" s="15">
        <v>8.27</v>
      </c>
      <c r="G41" s="15">
        <v>1.03</v>
      </c>
      <c r="I41" s="22">
        <v>10399.93</v>
      </c>
      <c r="J41" s="15">
        <v>6.37</v>
      </c>
      <c r="K41" s="15">
        <v>16.05</v>
      </c>
      <c r="L41" s="15">
        <v>8.27</v>
      </c>
      <c r="M41" s="15">
        <v>1.03</v>
      </c>
    </row>
    <row r="42" spans="1:19" x14ac:dyDescent="0.35">
      <c r="A42" s="15" t="s">
        <v>25</v>
      </c>
      <c r="B42" s="15" t="s">
        <v>4</v>
      </c>
      <c r="C42" s="22">
        <v>5819.54</v>
      </c>
      <c r="D42" s="15">
        <v>10.06</v>
      </c>
      <c r="E42" s="15">
        <v>25.48</v>
      </c>
      <c r="F42" s="15" t="s">
        <v>51</v>
      </c>
      <c r="G42" s="15" t="s">
        <v>53</v>
      </c>
      <c r="I42" s="22">
        <v>5819.54</v>
      </c>
      <c r="J42" s="15">
        <v>10.06</v>
      </c>
      <c r="K42" s="15">
        <v>25.48</v>
      </c>
      <c r="L42" s="15">
        <v>0</v>
      </c>
      <c r="M42" s="15">
        <v>0</v>
      </c>
      <c r="O42" s="20">
        <f>SUM(I42:I43)</f>
        <v>9705.69</v>
      </c>
      <c r="P42" s="20">
        <f t="shared" ref="P42:S42" si="14">SUM(J42:J43)</f>
        <v>15.8</v>
      </c>
      <c r="Q42" s="20">
        <f t="shared" si="14"/>
        <v>41.94</v>
      </c>
      <c r="R42" s="20">
        <f t="shared" si="14"/>
        <v>0</v>
      </c>
      <c r="S42" s="20">
        <f t="shared" si="14"/>
        <v>0</v>
      </c>
    </row>
    <row r="43" spans="1:19" x14ac:dyDescent="0.35">
      <c r="C43" s="22">
        <v>3886.15</v>
      </c>
      <c r="D43" s="15">
        <v>5.74</v>
      </c>
      <c r="E43" s="15">
        <v>16.46</v>
      </c>
      <c r="F43" s="15" t="s">
        <v>51</v>
      </c>
      <c r="G43" s="15" t="s">
        <v>53</v>
      </c>
      <c r="I43" s="22">
        <v>3886.15</v>
      </c>
      <c r="J43" s="15">
        <v>5.74</v>
      </c>
      <c r="K43" s="15">
        <v>16.46</v>
      </c>
      <c r="L43" s="15">
        <v>0</v>
      </c>
      <c r="M43" s="15">
        <v>0</v>
      </c>
    </row>
  </sheetData>
  <mergeCells count="3">
    <mergeCell ref="A2:A3"/>
    <mergeCell ref="B2:B3"/>
    <mergeCell ref="C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tumor volume</vt:lpstr>
      <vt:lpstr>cytokine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Dongyan Zhou</cp:lastModifiedBy>
  <dcterms:created xsi:type="dcterms:W3CDTF">2018-12-25T14:40:04Z</dcterms:created>
  <dcterms:modified xsi:type="dcterms:W3CDTF">2021-06-03T10:57:24Z</dcterms:modified>
</cp:coreProperties>
</file>