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6900" yWindow="920" windowWidth="25800" windowHeight="16820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" i="1" l="1"/>
  <c r="L40" i="1"/>
  <c r="L49" i="1"/>
  <c r="L35" i="1"/>
  <c r="L44" i="1"/>
  <c r="L53" i="1"/>
  <c r="C68" i="1"/>
  <c r="J35" i="1"/>
  <c r="J44" i="1"/>
  <c r="J53" i="1"/>
  <c r="K35" i="1"/>
  <c r="K44" i="1"/>
  <c r="K53" i="1"/>
  <c r="C67" i="1"/>
  <c r="H35" i="1"/>
  <c r="H44" i="1"/>
  <c r="H53" i="1"/>
  <c r="I35" i="1"/>
  <c r="I44" i="1"/>
  <c r="I53" i="1"/>
  <c r="C65" i="1"/>
  <c r="F35" i="1"/>
  <c r="F44" i="1"/>
  <c r="F53" i="1"/>
  <c r="G35" i="1"/>
  <c r="G44" i="1"/>
  <c r="G53" i="1"/>
  <c r="C64" i="1"/>
  <c r="D35" i="1"/>
  <c r="D44" i="1"/>
  <c r="D53" i="1"/>
  <c r="E35" i="1"/>
  <c r="E44" i="1"/>
  <c r="E53" i="1"/>
  <c r="C63" i="1"/>
  <c r="B35" i="1"/>
  <c r="B44" i="1"/>
  <c r="B53" i="1"/>
  <c r="C35" i="1"/>
  <c r="C44" i="1"/>
  <c r="C53" i="1"/>
  <c r="C62" i="1"/>
  <c r="J32" i="1"/>
  <c r="J50" i="1"/>
  <c r="K32" i="1"/>
  <c r="K50" i="1"/>
  <c r="C66" i="1"/>
  <c r="H32" i="1"/>
  <c r="H50" i="1"/>
  <c r="I32" i="1"/>
  <c r="I50" i="1"/>
  <c r="C61" i="1"/>
  <c r="F32" i="1"/>
  <c r="F50" i="1"/>
  <c r="G32" i="1"/>
  <c r="G50" i="1"/>
  <c r="C60" i="1"/>
  <c r="D32" i="1"/>
  <c r="D50" i="1"/>
  <c r="E32" i="1"/>
  <c r="E50" i="1"/>
  <c r="C59" i="1"/>
  <c r="B32" i="1"/>
  <c r="B50" i="1"/>
  <c r="C32" i="1"/>
  <c r="C50" i="1"/>
  <c r="C58" i="1"/>
  <c r="L38" i="1"/>
  <c r="L47" i="1"/>
  <c r="L56" i="1"/>
  <c r="L37" i="1"/>
  <c r="L46" i="1"/>
  <c r="L55" i="1"/>
  <c r="L36" i="1"/>
  <c r="L45" i="1"/>
  <c r="L54" i="1"/>
  <c r="E38" i="1"/>
  <c r="E47" i="1"/>
  <c r="E56" i="1"/>
  <c r="D38" i="1"/>
  <c r="D47" i="1"/>
  <c r="D56" i="1"/>
  <c r="E37" i="1"/>
  <c r="E46" i="1"/>
  <c r="E55" i="1"/>
  <c r="D37" i="1"/>
  <c r="D46" i="1"/>
  <c r="D55" i="1"/>
  <c r="E36" i="1"/>
  <c r="E45" i="1"/>
  <c r="E54" i="1"/>
  <c r="D36" i="1"/>
  <c r="D45" i="1"/>
  <c r="D54" i="1"/>
  <c r="C38" i="1"/>
  <c r="C47" i="1"/>
  <c r="C56" i="1"/>
  <c r="F38" i="1"/>
  <c r="F47" i="1"/>
  <c r="F56" i="1"/>
  <c r="G38" i="1"/>
  <c r="G47" i="1"/>
  <c r="G56" i="1"/>
  <c r="H38" i="1"/>
  <c r="H47" i="1"/>
  <c r="H56" i="1"/>
  <c r="I38" i="1"/>
  <c r="I47" i="1"/>
  <c r="I56" i="1"/>
  <c r="J38" i="1"/>
  <c r="J47" i="1"/>
  <c r="J56" i="1"/>
  <c r="K38" i="1"/>
  <c r="K47" i="1"/>
  <c r="K56" i="1"/>
  <c r="B38" i="1"/>
  <c r="B47" i="1"/>
  <c r="B56" i="1"/>
  <c r="C37" i="1"/>
  <c r="C46" i="1"/>
  <c r="C55" i="1"/>
  <c r="F37" i="1"/>
  <c r="F46" i="1"/>
  <c r="F55" i="1"/>
  <c r="G37" i="1"/>
  <c r="G46" i="1"/>
  <c r="G55" i="1"/>
  <c r="H37" i="1"/>
  <c r="H46" i="1"/>
  <c r="H55" i="1"/>
  <c r="I37" i="1"/>
  <c r="I46" i="1"/>
  <c r="I55" i="1"/>
  <c r="J37" i="1"/>
  <c r="J46" i="1"/>
  <c r="J55" i="1"/>
  <c r="K37" i="1"/>
  <c r="K46" i="1"/>
  <c r="K55" i="1"/>
  <c r="B37" i="1"/>
  <c r="B46" i="1"/>
  <c r="B55" i="1"/>
  <c r="C36" i="1"/>
  <c r="C45" i="1"/>
  <c r="C54" i="1"/>
  <c r="F36" i="1"/>
  <c r="F45" i="1"/>
  <c r="F54" i="1"/>
  <c r="G36" i="1"/>
  <c r="G45" i="1"/>
  <c r="G54" i="1"/>
  <c r="H36" i="1"/>
  <c r="H45" i="1"/>
  <c r="H54" i="1"/>
  <c r="I36" i="1"/>
  <c r="I45" i="1"/>
  <c r="I54" i="1"/>
  <c r="J36" i="1"/>
  <c r="J45" i="1"/>
  <c r="J54" i="1"/>
  <c r="K36" i="1"/>
  <c r="K45" i="1"/>
  <c r="K54" i="1"/>
  <c r="B36" i="1"/>
  <c r="B45" i="1"/>
  <c r="B54" i="1"/>
  <c r="L34" i="1"/>
  <c r="L43" i="1"/>
  <c r="L52" i="1"/>
  <c r="L33" i="1"/>
  <c r="L42" i="1"/>
  <c r="L51" i="1"/>
  <c r="L32" i="1"/>
  <c r="L41" i="1"/>
  <c r="L50" i="1"/>
  <c r="C34" i="1"/>
  <c r="C43" i="1"/>
  <c r="C52" i="1"/>
  <c r="D34" i="1"/>
  <c r="D43" i="1"/>
  <c r="D52" i="1"/>
  <c r="E34" i="1"/>
  <c r="E43" i="1"/>
  <c r="E52" i="1"/>
  <c r="F34" i="1"/>
  <c r="F43" i="1"/>
  <c r="F52" i="1"/>
  <c r="G34" i="1"/>
  <c r="G43" i="1"/>
  <c r="G52" i="1"/>
  <c r="H34" i="1"/>
  <c r="H43" i="1"/>
  <c r="H52" i="1"/>
  <c r="I34" i="1"/>
  <c r="I43" i="1"/>
  <c r="I52" i="1"/>
  <c r="J34" i="1"/>
  <c r="J43" i="1"/>
  <c r="J52" i="1"/>
  <c r="K34" i="1"/>
  <c r="K43" i="1"/>
  <c r="K52" i="1"/>
  <c r="B34" i="1"/>
  <c r="B43" i="1"/>
  <c r="B52" i="1"/>
  <c r="C33" i="1"/>
  <c r="C42" i="1"/>
  <c r="C51" i="1"/>
  <c r="D33" i="1"/>
  <c r="D42" i="1"/>
  <c r="D51" i="1"/>
  <c r="E33" i="1"/>
  <c r="E42" i="1"/>
  <c r="E51" i="1"/>
  <c r="F33" i="1"/>
  <c r="F42" i="1"/>
  <c r="F51" i="1"/>
  <c r="G33" i="1"/>
  <c r="G42" i="1"/>
  <c r="G51" i="1"/>
  <c r="H33" i="1"/>
  <c r="H42" i="1"/>
  <c r="H51" i="1"/>
  <c r="I33" i="1"/>
  <c r="I42" i="1"/>
  <c r="I51" i="1"/>
  <c r="J33" i="1"/>
  <c r="J42" i="1"/>
  <c r="J51" i="1"/>
  <c r="K33" i="1"/>
  <c r="K42" i="1"/>
  <c r="K51" i="1"/>
  <c r="B33" i="1"/>
  <c r="B42" i="1"/>
  <c r="B51" i="1"/>
  <c r="C31" i="1"/>
  <c r="C40" i="1"/>
  <c r="C49" i="1"/>
  <c r="D31" i="1"/>
  <c r="D40" i="1"/>
  <c r="D49" i="1"/>
  <c r="E31" i="1"/>
  <c r="E40" i="1"/>
  <c r="E49" i="1"/>
  <c r="F31" i="1"/>
  <c r="F40" i="1"/>
  <c r="F49" i="1"/>
  <c r="G31" i="1"/>
  <c r="G40" i="1"/>
  <c r="G49" i="1"/>
  <c r="H31" i="1"/>
  <c r="H40" i="1"/>
  <c r="H49" i="1"/>
  <c r="I31" i="1"/>
  <c r="I40" i="1"/>
  <c r="I49" i="1"/>
  <c r="J31" i="1"/>
  <c r="J40" i="1"/>
  <c r="J49" i="1"/>
  <c r="K31" i="1"/>
  <c r="K40" i="1"/>
  <c r="K49" i="1"/>
  <c r="B31" i="1"/>
  <c r="B40" i="1"/>
  <c r="B49" i="1"/>
  <c r="B41" i="1"/>
  <c r="C41" i="1"/>
  <c r="D41" i="1"/>
  <c r="E41" i="1"/>
  <c r="F41" i="1"/>
  <c r="G41" i="1"/>
  <c r="H41" i="1"/>
  <c r="I41" i="1"/>
  <c r="J41" i="1"/>
  <c r="K41" i="1"/>
  <c r="M22" i="1"/>
  <c r="O22" i="1"/>
  <c r="M23" i="1"/>
  <c r="O23" i="1"/>
  <c r="M24" i="1"/>
  <c r="O24" i="1"/>
  <c r="M25" i="1"/>
  <c r="O25" i="1"/>
  <c r="M26" i="1"/>
  <c r="O26" i="1"/>
  <c r="M27" i="1"/>
  <c r="O27" i="1"/>
  <c r="M28" i="1"/>
  <c r="O28" i="1"/>
  <c r="O21" i="1"/>
</calcChain>
</file>

<file path=xl/sharedStrings.xml><?xml version="1.0" encoding="utf-8"?>
<sst xmlns="http://schemas.openxmlformats.org/spreadsheetml/2006/main" count="906" uniqueCount="338">
  <si>
    <t>Measurement results</t>
  </si>
  <si>
    <t>20200830 hamster plasma plate2.skax</t>
  </si>
  <si>
    <t>8/30/2020 5:33:32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</si>
  <si>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</si>
  <si>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</si>
  <si>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</si>
  <si>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</si>
  <si>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</si>
  <si>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</si>
  <si>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</si>
  <si>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</si>
  <si>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</si>
  <si>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</si>
  <si>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</si>
  <si>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</si>
  <si>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</si>
  <si>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</si>
  <si>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</si>
  <si>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</si>
  <si>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</si>
  <si>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</si>
  <si>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</si>
  <si>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</si>
  <si>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</si>
  <si>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</si>
  <si>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</si>
  <si>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</si>
  <si>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</si>
  <si>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</si>
  <si>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</si>
  <si>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</si>
  <si>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</si>
  <si>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</si>
  <si>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</si>
  <si>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</si>
  <si>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</si>
  <si>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</si>
  <si>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</si>
  <si>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</si>
  <si>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</si>
  <si>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</si>
  <si>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</si>
  <si>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</si>
  <si>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</si>
  <si>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</si>
  <si>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</si>
  <si>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</si>
  <si>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</si>
  <si>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</si>
  <si>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</si>
  <si>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</si>
  <si>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</si>
  <si>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</si>
  <si>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</si>
  <si>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</si>
  <si>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</si>
  <si>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</si>
  <si>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</si>
  <si>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</si>
  <si>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</si>
  <si>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</si>
  <si>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</si>
  <si>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</si>
  <si>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</si>
  <si>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</si>
  <si>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</si>
  <si>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</si>
  <si>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</si>
  <si>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</si>
  <si>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</si>
  <si>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</si>
  <si>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</si>
  <si>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</si>
  <si>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</si>
  <si>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</si>
  <si>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</si>
  <si>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</si>
  <si>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</si>
  <si>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</si>
  <si>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</si>
  <si>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</si>
  <si>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</si>
  <si>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</si>
  <si>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</si>
  <si>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</si>
  <si>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</si>
  <si>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</si>
  <si>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</si>
  <si>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</si>
  <si>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</si>
  <si>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</si>
  <si>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</si>
  <si>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</si>
  <si>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</si>
  <si>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</si>
  <si>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</si>
  <si>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</si>
  <si>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</si>
  <si>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</si>
  <si>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</si>
  <si>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</si>
  <si>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</si>
  <si>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</si>
  <si>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</si>
  <si>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</si>
  <si>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</si>
  <si>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</si>
  <si>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</si>
  <si>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</si>
  <si>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</si>
  <si>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</si>
  <si>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</si>
  <si>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</si>
  <si>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</si>
  <si>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</si>
  <si>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</si>
  <si>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</si>
  <si>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</si>
  <si>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</si>
  <si>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</si>
  <si>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</si>
  <si>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</si>
  <si>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</si>
  <si>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</si>
  <si>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</si>
  <si>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</si>
  <si>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</si>
  <si>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</si>
  <si>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</si>
  <si>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</si>
  <si>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</si>
  <si>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</si>
  <si>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</si>
  <si>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</si>
  <si>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</si>
  <si>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</si>
  <si>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</si>
  <si>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</si>
  <si>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</si>
  <si>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</si>
  <si>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</si>
  <si>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</si>
  <si>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</si>
  <si>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</si>
  <si>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</si>
  <si>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</si>
  <si>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</si>
  <si>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</si>
  <si>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</si>
  <si>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</si>
  <si>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</si>
  <si>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</si>
  <si>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</si>
  <si>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</si>
  <si>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</si>
  <si>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</si>
  <si>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</si>
  <si>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</si>
  <si>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</si>
  <si>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</si>
  <si>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</si>
  <si>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</si>
  <si>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</si>
  <si>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</si>
  <si>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</si>
  <si>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</si>
  <si>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</si>
  <si>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</si>
  <si>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</si>
  <si>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</si>
  <si>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</si>
  <si>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</si>
  <si>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</si>
  <si>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</si>
  <si>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</si>
  <si>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</si>
  <si>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</si>
  <si>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</si>
  <si>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</si>
  <si>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</si>
  <si>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</si>
  <si>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</si>
  <si>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</si>
  <si>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</si>
  <si>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</si>
  <si>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</si>
  <si>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</si>
  <si>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</si>
  <si>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</si>
  <si>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</si>
  <si>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</si>
  <si>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</si>
  <si>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</si>
  <si>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</si>
  <si>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</si>
  <si>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</si>
  <si>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</si>
  <si>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</si>
  <si>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</si>
  <si>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</si>
  <si>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</si>
  <si>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</si>
  <si>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</si>
  <si>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</si>
  <si>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</si>
  <si>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</si>
  <si>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</si>
  <si>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</si>
  <si>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</si>
  <si>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</si>
  <si>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</si>
  <si>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</si>
  <si>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</si>
  <si>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</si>
  <si>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</si>
  <si>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</si>
  <si>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</si>
  <si>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</si>
  <si>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</si>
  <si>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</si>
  <si>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</si>
  <si>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</si>
  <si>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</si>
  <si>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</si>
  <si>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</si>
  <si>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</si>
  <si>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</si>
  <si>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</si>
  <si>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</si>
  <si>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</si>
  <si>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</si>
  <si>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</si>
  <si>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</si>
  <si>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</si>
  <si>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</si>
  <si>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</si>
  <si>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</si>
  <si>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</si>
  <si>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</si>
  <si>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</si>
  <si>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</si>
  <si>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</si>
  <si>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</si>
  <si>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</si>
  <si>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</si>
  <si>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</si>
  <si>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</si>
  <si>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</si>
  <si>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</si>
  <si>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</si>
  <si>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</si>
  <si>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</si>
  <si>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</si>
  <si>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</si>
  <si>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</si>
  <si>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</si>
  <si>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</si>
  <si>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</si>
  <si>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</si>
  <si>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</si>
  <si>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</si>
  <si>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</si>
  <si>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</si>
  <si>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</si>
  <si>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</si>
  <si>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</si>
  <si>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20200830 hamster plasma plate2.skax started</t>
  </si>
  <si>
    <t>Temperature</t>
  </si>
  <si>
    <t>22.6°C</t>
  </si>
  <si>
    <t>Step Absorbance 1 started</t>
  </si>
  <si>
    <t>8/30/2020 5:33:34 PM</t>
  </si>
  <si>
    <t>Calibration</t>
  </si>
  <si>
    <t>Photometric 1.0 10380</t>
  </si>
  <si>
    <t>8/30/2020 5:34:00 PM</t>
  </si>
  <si>
    <t>Step Absorbance 1 ended</t>
  </si>
  <si>
    <t>8/30/2020 5:34:11 PM</t>
  </si>
  <si>
    <t>Session 20200830 hamster plasma plate2.skax ended</t>
  </si>
  <si>
    <t>Plate template</t>
  </si>
  <si>
    <t>ANSI/SBS Standard, 96-well</t>
  </si>
  <si>
    <t>1:1</t>
  </si>
  <si>
    <t>2-1 D4 1:20</t>
  </si>
  <si>
    <t>2-2 D4 1:20</t>
  </si>
  <si>
    <t>2-3 D4 1:20</t>
  </si>
  <si>
    <t>2-4 D4 1:20</t>
  </si>
  <si>
    <t>6-1 D4 1:20</t>
  </si>
  <si>
    <t>2-1 D4 1:100</t>
  </si>
  <si>
    <t>2-2 D4 1:100</t>
  </si>
  <si>
    <t>2-3 D4 1:100</t>
  </si>
  <si>
    <t>2-4 D4 1:100</t>
  </si>
  <si>
    <t>6-1 D4 1:100</t>
  </si>
  <si>
    <t>2-1 D4 1:500</t>
  </si>
  <si>
    <t>2-2 D4 1:500</t>
  </si>
  <si>
    <t>2-3 D4 1:500</t>
  </si>
  <si>
    <t>2-4 D4 1:500</t>
  </si>
  <si>
    <t>6-1 D4 1:500</t>
  </si>
  <si>
    <t>2-1 D4 1:2500</t>
  </si>
  <si>
    <t>2-2 D4 1:2500</t>
  </si>
  <si>
    <t>2-3 D4 1:2500</t>
  </si>
  <si>
    <t>2-4 D4 1:2500</t>
  </si>
  <si>
    <t>6-1 D4 1:2500</t>
  </si>
  <si>
    <t>3-1 D4 1:50</t>
  </si>
  <si>
    <t>3-2 D4 1:50</t>
  </si>
  <si>
    <t>3-3 D4 1:50</t>
  </si>
  <si>
    <t>3-4 D4 1:50</t>
  </si>
  <si>
    <t>6-2 D4 1:20</t>
  </si>
  <si>
    <t>3-1 D4 1:250</t>
  </si>
  <si>
    <t>3-2 D4 1:250</t>
  </si>
  <si>
    <t>3-3 D4 1:250</t>
  </si>
  <si>
    <t>3-4 D4 1:250</t>
  </si>
  <si>
    <t>6-2 D4 1:100</t>
  </si>
  <si>
    <t>3-1 D4 1:1250</t>
  </si>
  <si>
    <t>3-2 D4 1:1250</t>
  </si>
  <si>
    <t>3-3 D4 1:1250</t>
  </si>
  <si>
    <t>3-4 D4 1:1250</t>
  </si>
  <si>
    <t>6-2 D4 1:500</t>
  </si>
  <si>
    <t>3-1 D4 1:6250</t>
  </si>
  <si>
    <t>3-3 D4 1:6250</t>
  </si>
  <si>
    <t>3-4 D4 1:6250</t>
  </si>
  <si>
    <t>6-2 D4 1:2500</t>
  </si>
  <si>
    <t>6-3 D4 1:10</t>
  </si>
  <si>
    <t>6-3 D4 1:50</t>
  </si>
  <si>
    <t>6-3 D4 1:250</t>
  </si>
  <si>
    <t>6-3 D4 1:1250</t>
  </si>
  <si>
    <t>3-2 D4 1:10</t>
  </si>
  <si>
    <t>log conc.</t>
  </si>
  <si>
    <t>OD450</t>
  </si>
  <si>
    <t>D4</t>
  </si>
  <si>
    <t>2-1</t>
  </si>
  <si>
    <t>2-2</t>
  </si>
  <si>
    <t>2-3</t>
  </si>
  <si>
    <t>2-4</t>
  </si>
  <si>
    <t>6-1</t>
  </si>
  <si>
    <t>6-2</t>
  </si>
  <si>
    <t>6-3</t>
  </si>
  <si>
    <t>3-1</t>
  </si>
  <si>
    <t>3-2</t>
  </si>
  <si>
    <t>3-3</t>
  </si>
  <si>
    <t>3-4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</si>
</sst>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1_01'!$O$21:$O$25</c:f>
              <c:numCache>
                <c:formatCode>General</c:formatCode>
                <c:ptCount val="5"/>
                <c:pt idx="0">
                  <c:v>1.0</c:v>
                </c:pt>
                <c:pt idx="1">
                  <c:v>0.698970004336019</c:v>
                </c:pt>
                <c:pt idx="2">
                  <c:v>0.397940008672038</c:v>
                </c:pt>
                <c:pt idx="3">
                  <c:v>0.0969100130080564</c:v>
                </c:pt>
                <c:pt idx="4">
                  <c:v>-0.204119982655925</c:v>
                </c:pt>
              </c:numCache>
            </c:numRef>
          </c:xVal>
          <c:yVal>
            <c:numRef>
              <c:f>'Absorbance 1_01'!$P$21:$P$25</c:f>
              <c:numCache>
                <c:formatCode>0.0000</c:formatCode>
                <c:ptCount val="5"/>
                <c:pt idx="0">
                  <c:v>3.022</c:v>
                </c:pt>
                <c:pt idx="1">
                  <c:v>2.4366</c:v>
                </c:pt>
                <c:pt idx="2">
                  <c:v>1.7994</c:v>
                </c:pt>
                <c:pt idx="3">
                  <c:v>0.8656</c:v>
                </c:pt>
                <c:pt idx="4">
                  <c:v>0.382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77393712"/>
        <c:axId val="-277018528"/>
      </c:scatterChart>
      <c:valAx>
        <c:axId val="-277393712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7018528"/>
        <c:crosses val="autoZero"/>
        <c:crossBetween val="midCat"/>
      </c:valAx>
      <c:valAx>
        <c:axId val="-277018528"/>
        <c:scaling>
          <c:orientation val="minMax"/>
        </c:scaling>
        <c:delete val="0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739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69850</xdr:colOff>
      <xdr:row>3</xdr:row>
      <xdr:rowOff>0</xdr:rowOff>
    </xdr:from>
    <xdr:to>
      <xdr:col>17</xdr:col>
      <xdr:colOff>254000</xdr:colOff>
      <xdr:row>16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bsorbance 1_01" enableFormatConditionsCalculation="0"/>
  <dimension ref="A1:P68"/>
  <sheetViews>
    <sheetView tabSelected="1" topLeftCell="A32" workbookViewId="0">
      <selection activeCell="C58" sqref="C58:C61"/>
    </sheetView>
  </sheetViews>
  <sheetFormatPr baseColWidth="10" defaultColWidth="9.1640625" defaultRowHeight="15" customHeight="1" x14ac:dyDescent="0.15"/>
  <cols>
    <col min="1" max="1" width="21.33203125" customWidth="1"/>
    <col min="2" max="12" width="12.5" bestFit="1" customWidth="1"/>
    <col min="13" max="13" width="9" bestFit="1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2.7458999999999998</v>
      </c>
      <c r="C11" s="2">
        <v>2.8336999999999999</v>
      </c>
      <c r="D11" s="2">
        <v>2.7877000000000001</v>
      </c>
      <c r="E11" s="2">
        <v>2.7532999999999999</v>
      </c>
      <c r="F11" s="2">
        <v>2.9258999999999999</v>
      </c>
      <c r="G11" s="2">
        <v>2.9927000000000001</v>
      </c>
      <c r="H11" s="2">
        <v>2.9710000000000001</v>
      </c>
      <c r="I11" s="2">
        <v>2.6818</v>
      </c>
      <c r="J11" s="2">
        <v>2.4965999999999999</v>
      </c>
      <c r="K11" s="2">
        <v>2.6004</v>
      </c>
      <c r="L11" s="2">
        <v>0.18590000000000001</v>
      </c>
      <c r="M11" s="2">
        <v>3.0219999999999998</v>
      </c>
    </row>
    <row r="12" spans="1:13" ht="15" customHeight="1" x14ac:dyDescent="0.15">
      <c r="A12" t="s">
        <v>9</v>
      </c>
      <c r="B12" s="2">
        <v>1.8243</v>
      </c>
      <c r="C12" s="2">
        <v>1.756</v>
      </c>
      <c r="D12" s="2">
        <v>1.9124000000000001</v>
      </c>
      <c r="E12" s="2">
        <v>1.8822000000000001</v>
      </c>
      <c r="F12" s="2">
        <v>2.1084000000000001</v>
      </c>
      <c r="G12" s="2">
        <v>2.1177999999999999</v>
      </c>
      <c r="H12" s="2">
        <v>1.9814000000000001</v>
      </c>
      <c r="I12" s="2">
        <v>1.9136</v>
      </c>
      <c r="J12" s="2">
        <v>1.4136</v>
      </c>
      <c r="K12" s="2">
        <v>1.4789000000000001</v>
      </c>
      <c r="L12" s="2">
        <v>9.6199999999999994E-2</v>
      </c>
      <c r="M12" s="2">
        <v>2.4365999999999999</v>
      </c>
    </row>
    <row r="13" spans="1:13" ht="15" customHeight="1" x14ac:dyDescent="0.15">
      <c r="A13" t="s">
        <v>10</v>
      </c>
      <c r="B13" s="2">
        <v>0.87380000000000002</v>
      </c>
      <c r="C13" s="2">
        <v>0.90649999999999997</v>
      </c>
      <c r="D13" s="2">
        <v>0.91649999999999998</v>
      </c>
      <c r="E13" s="2">
        <v>0.94410000000000005</v>
      </c>
      <c r="F13" s="2">
        <v>1.1597999999999999</v>
      </c>
      <c r="G13" s="2">
        <v>1.1251</v>
      </c>
      <c r="H13" s="2">
        <v>1.0023</v>
      </c>
      <c r="I13" s="2">
        <v>0.92159999999999997</v>
      </c>
      <c r="J13" s="2">
        <v>0.68479999999999996</v>
      </c>
      <c r="K13" s="2">
        <v>0.74460000000000004</v>
      </c>
      <c r="L13" s="2">
        <v>8.2500000000000004E-2</v>
      </c>
      <c r="M13" s="2">
        <v>1.7994000000000001</v>
      </c>
    </row>
    <row r="14" spans="1:13" ht="15" customHeight="1" x14ac:dyDescent="0.15">
      <c r="A14" t="s">
        <v>11</v>
      </c>
      <c r="B14" s="2">
        <v>0.32400000000000001</v>
      </c>
      <c r="C14" s="2">
        <v>0.33589999999999998</v>
      </c>
      <c r="D14" s="2">
        <v>0.34379999999999999</v>
      </c>
      <c r="E14" s="2">
        <v>0.35449999999999998</v>
      </c>
      <c r="F14" s="2">
        <v>0.42549999999999999</v>
      </c>
      <c r="G14" s="2">
        <v>0.39129999999999998</v>
      </c>
      <c r="H14" s="2">
        <v>0.3296</v>
      </c>
      <c r="I14" s="2">
        <v>0.34389999999999998</v>
      </c>
      <c r="J14" s="2">
        <v>0.2555</v>
      </c>
      <c r="K14" s="2">
        <v>0.29609999999999997</v>
      </c>
      <c r="L14" s="2">
        <v>5.6500000000000002E-2</v>
      </c>
      <c r="M14" s="2">
        <v>0.86560000000000004</v>
      </c>
    </row>
    <row r="15" spans="1:13" ht="15" customHeight="1" x14ac:dyDescent="0.15">
      <c r="A15" t="s">
        <v>12</v>
      </c>
      <c r="B15" s="2">
        <v>2.4548000000000001</v>
      </c>
      <c r="C15" s="2">
        <v>2.4828000000000001</v>
      </c>
      <c r="D15" s="2">
        <v>0.33210000000000001</v>
      </c>
      <c r="E15" s="2">
        <v>0.34770000000000001</v>
      </c>
      <c r="F15" s="2">
        <v>2.4470000000000001</v>
      </c>
      <c r="G15" s="2">
        <v>2.4474999999999998</v>
      </c>
      <c r="H15" s="2">
        <v>2.3952</v>
      </c>
      <c r="I15" s="2">
        <v>2.3028</v>
      </c>
      <c r="J15" s="2">
        <v>2.5028000000000001</v>
      </c>
      <c r="K15" s="2">
        <v>2.4981</v>
      </c>
      <c r="L15" s="2">
        <v>0.20619999999999999</v>
      </c>
      <c r="M15" s="2">
        <v>0.38200000000000001</v>
      </c>
    </row>
    <row r="16" spans="1:13" ht="15" customHeight="1" x14ac:dyDescent="0.15">
      <c r="A16" t="s">
        <v>13</v>
      </c>
      <c r="B16" s="2">
        <v>1.7624</v>
      </c>
      <c r="C16" s="2">
        <v>1.6471</v>
      </c>
      <c r="D16" s="2">
        <v>0.1273</v>
      </c>
      <c r="E16" s="2">
        <v>0.1144</v>
      </c>
      <c r="F16" s="2">
        <v>1.6077999999999999</v>
      </c>
      <c r="G16" s="2">
        <v>1.6343000000000001</v>
      </c>
      <c r="H16" s="2">
        <v>1.5165999999999999</v>
      </c>
      <c r="I16" s="2">
        <v>1.4711000000000001</v>
      </c>
      <c r="J16" s="2">
        <v>1.7555000000000001</v>
      </c>
      <c r="K16" s="2">
        <v>1.9475</v>
      </c>
      <c r="L16" s="2">
        <v>0.10489999999999999</v>
      </c>
      <c r="M16" s="2">
        <v>0.1641</v>
      </c>
    </row>
    <row r="17" spans="1:16" ht="15" customHeight="1" x14ac:dyDescent="0.15">
      <c r="A17" t="s">
        <v>14</v>
      </c>
      <c r="B17" s="2">
        <v>0.81769999999999998</v>
      </c>
      <c r="C17" s="2">
        <v>0.73</v>
      </c>
      <c r="D17" s="2">
        <v>7.9000000000000001E-2</v>
      </c>
      <c r="E17" s="2">
        <v>7.46E-2</v>
      </c>
      <c r="F17" s="2">
        <v>0.66339999999999999</v>
      </c>
      <c r="G17" s="2">
        <v>0.68330000000000002</v>
      </c>
      <c r="H17" s="2">
        <v>0.61280000000000001</v>
      </c>
      <c r="I17" s="2">
        <v>0.61770000000000003</v>
      </c>
      <c r="J17" s="2">
        <v>0.98199999999999998</v>
      </c>
      <c r="K17" s="2">
        <v>0.99460000000000004</v>
      </c>
      <c r="L17" s="2">
        <v>5.7299999999999997E-2</v>
      </c>
      <c r="M17" s="2">
        <v>0.1032</v>
      </c>
    </row>
    <row r="18" spans="1:16" ht="15" customHeight="1" x14ac:dyDescent="0.15">
      <c r="A18" t="s">
        <v>15</v>
      </c>
      <c r="B18" s="2">
        <v>0.32650000000000001</v>
      </c>
      <c r="C18" s="2">
        <v>0.2586</v>
      </c>
      <c r="D18" s="2">
        <v>5.9200000000000003E-2</v>
      </c>
      <c r="E18" s="2">
        <v>6.9199999999999998E-2</v>
      </c>
      <c r="F18" s="2">
        <v>0.2331</v>
      </c>
      <c r="G18" s="2">
        <v>0.23380000000000001</v>
      </c>
      <c r="H18" s="2">
        <v>0.21290000000000001</v>
      </c>
      <c r="I18" s="2">
        <v>0.22370000000000001</v>
      </c>
      <c r="J18" s="2">
        <v>0.36220000000000002</v>
      </c>
      <c r="K18" s="2">
        <v>0.37290000000000001</v>
      </c>
      <c r="L18" s="2">
        <v>2.7799999999999998E-2</v>
      </c>
      <c r="M18" s="2">
        <v>6.9199999999999998E-2</v>
      </c>
    </row>
    <row r="20" spans="1:16" ht="15" customHeight="1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  <c r="O20" s="12" t="s">
        <v>324</v>
      </c>
      <c r="P20" s="12" t="s">
        <v>325</v>
      </c>
    </row>
    <row r="21" spans="1:16" ht="15" customHeight="1" x14ac:dyDescent="0.15">
      <c r="A21" t="s">
        <v>8</v>
      </c>
      <c r="B21" s="3" t="s">
        <v>280</v>
      </c>
      <c r="C21" s="3" t="s">
        <v>280</v>
      </c>
      <c r="D21" s="3" t="s">
        <v>281</v>
      </c>
      <c r="E21" s="3" t="s">
        <v>281</v>
      </c>
      <c r="F21" s="3" t="s">
        <v>282</v>
      </c>
      <c r="G21" s="3" t="s">
        <v>282</v>
      </c>
      <c r="H21" s="3" t="s">
        <v>283</v>
      </c>
      <c r="I21" s="3" t="s">
        <v>283</v>
      </c>
      <c r="J21" s="3" t="s">
        <v>284</v>
      </c>
      <c r="K21" s="3" t="s">
        <v>284</v>
      </c>
      <c r="L21" s="3" t="s">
        <v>319</v>
      </c>
      <c r="M21" s="3">
        <v>10</v>
      </c>
      <c r="O21">
        <f>LOG10(M21)</f>
        <v>1</v>
      </c>
      <c r="P21" s="2">
        <v>3.0219999999999998</v>
      </c>
    </row>
    <row r="22" spans="1:16" ht="15" customHeight="1" x14ac:dyDescent="0.15">
      <c r="A22" t="s">
        <v>9</v>
      </c>
      <c r="B22" s="3" t="s">
        <v>285</v>
      </c>
      <c r="C22" s="3" t="s">
        <v>285</v>
      </c>
      <c r="D22" s="3" t="s">
        <v>286</v>
      </c>
      <c r="E22" s="3" t="s">
        <v>286</v>
      </c>
      <c r="F22" s="3" t="s">
        <v>287</v>
      </c>
      <c r="G22" s="3" t="s">
        <v>287</v>
      </c>
      <c r="H22" s="3" t="s">
        <v>288</v>
      </c>
      <c r="I22" s="3" t="s">
        <v>288</v>
      </c>
      <c r="J22" s="3" t="s">
        <v>289</v>
      </c>
      <c r="K22" s="3" t="s">
        <v>289</v>
      </c>
      <c r="L22" s="3" t="s">
        <v>320</v>
      </c>
      <c r="M22" s="3">
        <f>M21/2</f>
        <v>5</v>
      </c>
      <c r="O22" s="12">
        <f t="shared" ref="O22:O28" si="0">LOG10(M22)</f>
        <v>0.69897000433601886</v>
      </c>
      <c r="P22" s="2">
        <v>2.4365999999999999</v>
      </c>
    </row>
    <row r="23" spans="1:16" ht="15" customHeight="1" x14ac:dyDescent="0.15">
      <c r="A23" t="s">
        <v>10</v>
      </c>
      <c r="B23" s="3" t="s">
        <v>290</v>
      </c>
      <c r="C23" s="3" t="s">
        <v>290</v>
      </c>
      <c r="D23" s="3" t="s">
        <v>291</v>
      </c>
      <c r="E23" s="3" t="s">
        <v>291</v>
      </c>
      <c r="F23" s="3" t="s">
        <v>292</v>
      </c>
      <c r="G23" s="3" t="s">
        <v>292</v>
      </c>
      <c r="H23" s="3" t="s">
        <v>293</v>
      </c>
      <c r="I23" s="3" t="s">
        <v>293</v>
      </c>
      <c r="J23" s="3" t="s">
        <v>294</v>
      </c>
      <c r="K23" s="3" t="s">
        <v>294</v>
      </c>
      <c r="L23" s="3" t="s">
        <v>321</v>
      </c>
      <c r="M23" s="3">
        <f t="shared" ref="M23:M28" si="1">M22/2</f>
        <v>2.5</v>
      </c>
      <c r="O23" s="12">
        <f t="shared" si="0"/>
        <v>0.3979400086720376</v>
      </c>
      <c r="P23" s="2">
        <v>1.7994000000000001</v>
      </c>
    </row>
    <row r="24" spans="1:16" ht="15" customHeight="1" x14ac:dyDescent="0.15">
      <c r="A24" t="s">
        <v>11</v>
      </c>
      <c r="B24" s="3" t="s">
        <v>295</v>
      </c>
      <c r="C24" s="3" t="s">
        <v>295</v>
      </c>
      <c r="D24" s="3" t="s">
        <v>296</v>
      </c>
      <c r="E24" s="3" t="s">
        <v>296</v>
      </c>
      <c r="F24" s="3" t="s">
        <v>297</v>
      </c>
      <c r="G24" s="3" t="s">
        <v>297</v>
      </c>
      <c r="H24" s="3" t="s">
        <v>298</v>
      </c>
      <c r="I24" s="3" t="s">
        <v>298</v>
      </c>
      <c r="J24" s="3" t="s">
        <v>299</v>
      </c>
      <c r="K24" s="3" t="s">
        <v>299</v>
      </c>
      <c r="L24" s="3" t="s">
        <v>322</v>
      </c>
      <c r="M24" s="3">
        <f t="shared" si="1"/>
        <v>1.25</v>
      </c>
      <c r="O24" s="12">
        <f t="shared" si="0"/>
        <v>9.691001300805642E-2</v>
      </c>
      <c r="P24" s="2">
        <v>0.86560000000000004</v>
      </c>
    </row>
    <row r="25" spans="1:16" ht="15" customHeight="1" x14ac:dyDescent="0.15">
      <c r="A25" t="s">
        <v>12</v>
      </c>
      <c r="B25" s="3" t="s">
        <v>300</v>
      </c>
      <c r="C25" s="3" t="s">
        <v>300</v>
      </c>
      <c r="D25" s="3" t="s">
        <v>323</v>
      </c>
      <c r="E25" s="3" t="s">
        <v>323</v>
      </c>
      <c r="F25" s="3" t="s">
        <v>302</v>
      </c>
      <c r="G25" s="3" t="s">
        <v>302</v>
      </c>
      <c r="H25" s="3" t="s">
        <v>303</v>
      </c>
      <c r="I25" s="3" t="s">
        <v>303</v>
      </c>
      <c r="J25" s="3" t="s">
        <v>304</v>
      </c>
      <c r="K25" s="3" t="s">
        <v>304</v>
      </c>
      <c r="L25" s="3" t="s">
        <v>319</v>
      </c>
      <c r="M25" s="3">
        <f t="shared" si="1"/>
        <v>0.625</v>
      </c>
      <c r="O25" s="12">
        <f t="shared" si="0"/>
        <v>-0.20411998265592479</v>
      </c>
      <c r="P25" s="2">
        <v>0.38200000000000001</v>
      </c>
    </row>
    <row r="26" spans="1:16" ht="15" customHeight="1" x14ac:dyDescent="0.15">
      <c r="A26" t="s">
        <v>13</v>
      </c>
      <c r="B26" s="3" t="s">
        <v>305</v>
      </c>
      <c r="C26" s="3" t="s">
        <v>305</v>
      </c>
      <c r="D26" s="3" t="s">
        <v>301</v>
      </c>
      <c r="E26" s="3" t="s">
        <v>301</v>
      </c>
      <c r="F26" s="3" t="s">
        <v>307</v>
      </c>
      <c r="G26" s="3" t="s">
        <v>307</v>
      </c>
      <c r="H26" s="3" t="s">
        <v>308</v>
      </c>
      <c r="I26" s="3" t="s">
        <v>308</v>
      </c>
      <c r="J26" s="3" t="s">
        <v>309</v>
      </c>
      <c r="K26" s="3" t="s">
        <v>309</v>
      </c>
      <c r="L26" s="3" t="s">
        <v>320</v>
      </c>
      <c r="M26" s="3">
        <f t="shared" si="1"/>
        <v>0.3125</v>
      </c>
      <c r="O26" s="12">
        <f t="shared" si="0"/>
        <v>-0.50514997831990593</v>
      </c>
      <c r="P26" s="2">
        <v>0.1641</v>
      </c>
    </row>
    <row r="27" spans="1:16" ht="15" customHeight="1" x14ac:dyDescent="0.15">
      <c r="A27" t="s">
        <v>14</v>
      </c>
      <c r="B27" s="3" t="s">
        <v>310</v>
      </c>
      <c r="C27" s="3" t="s">
        <v>310</v>
      </c>
      <c r="D27" s="3" t="s">
        <v>306</v>
      </c>
      <c r="E27" s="3" t="s">
        <v>306</v>
      </c>
      <c r="F27" s="3" t="s">
        <v>312</v>
      </c>
      <c r="G27" s="3" t="s">
        <v>312</v>
      </c>
      <c r="H27" s="3" t="s">
        <v>313</v>
      </c>
      <c r="I27" s="3" t="s">
        <v>313</v>
      </c>
      <c r="J27" s="3" t="s">
        <v>314</v>
      </c>
      <c r="K27" s="3" t="s">
        <v>314</v>
      </c>
      <c r="L27" s="3" t="s">
        <v>321</v>
      </c>
      <c r="M27" s="3">
        <f t="shared" si="1"/>
        <v>0.15625</v>
      </c>
      <c r="O27" s="12">
        <f t="shared" si="0"/>
        <v>-0.80617997398388719</v>
      </c>
      <c r="P27" s="2">
        <v>0.1032</v>
      </c>
    </row>
    <row r="28" spans="1:16" ht="15" customHeight="1" x14ac:dyDescent="0.15">
      <c r="A28" t="s">
        <v>15</v>
      </c>
      <c r="B28" s="3" t="s">
        <v>315</v>
      </c>
      <c r="C28" s="3" t="s">
        <v>315</v>
      </c>
      <c r="D28" s="3" t="s">
        <v>311</v>
      </c>
      <c r="E28" s="3" t="s">
        <v>311</v>
      </c>
      <c r="F28" s="3" t="s">
        <v>316</v>
      </c>
      <c r="G28" s="3" t="s">
        <v>316</v>
      </c>
      <c r="H28" s="3" t="s">
        <v>317</v>
      </c>
      <c r="I28" s="3" t="s">
        <v>317</v>
      </c>
      <c r="J28" s="3" t="s">
        <v>318</v>
      </c>
      <c r="K28" s="3" t="s">
        <v>318</v>
      </c>
      <c r="L28" s="3" t="s">
        <v>322</v>
      </c>
      <c r="M28" s="3">
        <f t="shared" si="1"/>
        <v>7.8125E-2</v>
      </c>
      <c r="O28" s="12">
        <f t="shared" si="0"/>
        <v>-1.1072099696478683</v>
      </c>
      <c r="P28" s="2">
        <v>6.9199999999999998E-2</v>
      </c>
    </row>
    <row r="30" spans="1:16" ht="15" customHeight="1" x14ac:dyDescent="0.15">
      <c r="A30" t="s">
        <v>113</v>
      </c>
    </row>
    <row r="31" spans="1:16" ht="15" customHeight="1" x14ac:dyDescent="0.15">
      <c r="B31">
        <f>(B11-0.7955)/2.2759</f>
        <v>0.85697965639966589</v>
      </c>
      <c r="C31" s="12">
        <f t="shared" ref="C31:L31" si="2">(C11-0.7955)/2.2759</f>
        <v>0.89555780130937201</v>
      </c>
      <c r="D31" s="12">
        <f t="shared" si="2"/>
        <v>0.87534601696032333</v>
      </c>
      <c r="E31" s="12">
        <f t="shared" si="2"/>
        <v>0.86023111736016511</v>
      </c>
      <c r="F31" s="12">
        <f t="shared" si="2"/>
        <v>0.93606924733072627</v>
      </c>
      <c r="G31" s="12">
        <f t="shared" si="2"/>
        <v>0.96542027329847535</v>
      </c>
      <c r="H31" s="12">
        <f t="shared" si="2"/>
        <v>0.95588558372511967</v>
      </c>
      <c r="I31" s="12">
        <f t="shared" si="2"/>
        <v>0.82881497429588291</v>
      </c>
      <c r="J31" s="12">
        <f t="shared" si="2"/>
        <v>0.74744057296014754</v>
      </c>
      <c r="K31" s="12">
        <f t="shared" si="2"/>
        <v>0.79304890373039238</v>
      </c>
      <c r="L31" s="12">
        <f t="shared" si="2"/>
        <v>-0.26785008128652399</v>
      </c>
    </row>
    <row r="32" spans="1:16" ht="15" customHeight="1" x14ac:dyDescent="0.15">
      <c r="B32" s="12">
        <f t="shared" ref="B32:L32" si="3">(B12-0.7955)/2.2759</f>
        <v>0.45204095083263762</v>
      </c>
      <c r="C32" s="12">
        <f t="shared" si="3"/>
        <v>0.42203084494046311</v>
      </c>
      <c r="D32" s="12">
        <f t="shared" si="3"/>
        <v>0.4907509117272289</v>
      </c>
      <c r="E32" s="12">
        <f t="shared" si="3"/>
        <v>0.47748143591546199</v>
      </c>
      <c r="F32" s="12">
        <f t="shared" si="3"/>
        <v>0.57687068851882772</v>
      </c>
      <c r="G32" s="12">
        <f t="shared" si="3"/>
        <v>0.58100092271189407</v>
      </c>
      <c r="H32" s="12">
        <f t="shared" si="3"/>
        <v>0.52106858825080193</v>
      </c>
      <c r="I32" s="12">
        <f t="shared" si="3"/>
        <v>0.49127817566676923</v>
      </c>
      <c r="J32" s="12">
        <f t="shared" si="3"/>
        <v>0.27158486752493516</v>
      </c>
      <c r="K32" s="12">
        <f t="shared" si="3"/>
        <v>0.30027681356825875</v>
      </c>
      <c r="L32" s="12">
        <f t="shared" si="3"/>
        <v>-0.30726306076716903</v>
      </c>
    </row>
    <row r="33" spans="2:12" ht="15" customHeight="1" x14ac:dyDescent="0.15">
      <c r="B33" s="12">
        <f t="shared" ref="B33:L33" si="4">(B13-0.7955)/2.2759</f>
        <v>3.4403972055011223E-2</v>
      </c>
      <c r="C33" s="12">
        <f t="shared" si="4"/>
        <v>4.8771914407487141E-2</v>
      </c>
      <c r="D33" s="12">
        <f t="shared" si="4"/>
        <v>5.3165780570323826E-2</v>
      </c>
      <c r="E33" s="12">
        <f t="shared" si="4"/>
        <v>6.5292851179753086E-2</v>
      </c>
      <c r="F33" s="12">
        <f t="shared" si="4"/>
        <v>0.16006854431214024</v>
      </c>
      <c r="G33" s="12">
        <f t="shared" si="4"/>
        <v>0.14482182872709698</v>
      </c>
      <c r="H33" s="12">
        <f t="shared" si="4"/>
        <v>9.0865152247462527E-2</v>
      </c>
      <c r="I33" s="12">
        <f t="shared" si="4"/>
        <v>5.5406652313370532E-2</v>
      </c>
      <c r="J33" s="12">
        <f t="shared" si="4"/>
        <v>-4.8640098422602057E-2</v>
      </c>
      <c r="K33" s="12">
        <f t="shared" si="4"/>
        <v>-2.2364778768838675E-2</v>
      </c>
      <c r="L33" s="12">
        <f t="shared" si="4"/>
        <v>-0.31328265741025524</v>
      </c>
    </row>
    <row r="34" spans="2:12" ht="15" customHeight="1" x14ac:dyDescent="0.15">
      <c r="B34" s="12">
        <f t="shared" ref="B34:L34" si="5">(B14-0.7955)/2.2759</f>
        <v>-0.20717078957774945</v>
      </c>
      <c r="C34" s="12">
        <f t="shared" si="5"/>
        <v>-0.20194208884397383</v>
      </c>
      <c r="D34" s="12">
        <f t="shared" si="5"/>
        <v>-0.19847093457533282</v>
      </c>
      <c r="E34" s="12">
        <f t="shared" si="5"/>
        <v>-0.19376949778109759</v>
      </c>
      <c r="F34" s="12">
        <f t="shared" si="5"/>
        <v>-0.16257304802495715</v>
      </c>
      <c r="G34" s="12">
        <f t="shared" si="5"/>
        <v>-0.17760007030185859</v>
      </c>
      <c r="H34" s="12">
        <f t="shared" si="5"/>
        <v>-0.2047102245265609</v>
      </c>
      <c r="I34" s="12">
        <f t="shared" si="5"/>
        <v>-0.19842699591370447</v>
      </c>
      <c r="J34" s="12">
        <f t="shared" si="5"/>
        <v>-0.23726877279318073</v>
      </c>
      <c r="K34" s="12">
        <f t="shared" si="5"/>
        <v>-0.2194296761720638</v>
      </c>
      <c r="L34" s="12">
        <f t="shared" si="5"/>
        <v>-0.32470670943363067</v>
      </c>
    </row>
    <row r="35" spans="2:12" ht="15" customHeight="1" x14ac:dyDescent="0.15">
      <c r="B35" s="12">
        <f t="shared" ref="B35:L35" si="6">(B15-0.7955)/2.2759</f>
        <v>0.72907421239949033</v>
      </c>
      <c r="C35" s="12">
        <f t="shared" si="6"/>
        <v>0.74137703765543306</v>
      </c>
      <c r="D35" s="12">
        <f t="shared" si="6"/>
        <v>-0.20361175798585174</v>
      </c>
      <c r="E35" s="12">
        <f t="shared" si="6"/>
        <v>-0.19675732677182653</v>
      </c>
      <c r="F35" s="12">
        <f t="shared" si="6"/>
        <v>0.72564699679247768</v>
      </c>
      <c r="G35" s="12">
        <f t="shared" si="6"/>
        <v>0.72586669010061944</v>
      </c>
      <c r="H35" s="12">
        <f t="shared" si="6"/>
        <v>0.70288677006898359</v>
      </c>
      <c r="I35" s="12">
        <f t="shared" si="6"/>
        <v>0.66228744672437267</v>
      </c>
      <c r="J35" s="12">
        <f t="shared" si="6"/>
        <v>0.75016476998110637</v>
      </c>
      <c r="K35" s="12">
        <f t="shared" si="6"/>
        <v>0.74809965288457303</v>
      </c>
      <c r="L35" s="12">
        <f t="shared" si="6"/>
        <v>-0.25893053297596552</v>
      </c>
    </row>
    <row r="36" spans="2:12" ht="15" customHeight="1" x14ac:dyDescent="0.15">
      <c r="B36" s="12">
        <f t="shared" ref="B36:L36" si="7">(B16-0.7955)/2.2759</f>
        <v>0.4248429192846786</v>
      </c>
      <c r="C36" s="12">
        <f t="shared" si="7"/>
        <v>0.37418164242717167</v>
      </c>
      <c r="D36" s="12">
        <f t="shared" si="7"/>
        <v>-0.29359813700074694</v>
      </c>
      <c r="E36" s="12">
        <f t="shared" si="7"/>
        <v>-0.2992662243508063</v>
      </c>
      <c r="F36" s="12">
        <f t="shared" si="7"/>
        <v>0.35691374840722345</v>
      </c>
      <c r="G36" s="12">
        <f t="shared" si="7"/>
        <v>0.36855749373874075</v>
      </c>
      <c r="H36" s="12">
        <f t="shared" si="7"/>
        <v>0.31684168900215298</v>
      </c>
      <c r="I36" s="12">
        <f t="shared" si="7"/>
        <v>0.29684959796124616</v>
      </c>
      <c r="J36" s="12">
        <f t="shared" si="7"/>
        <v>0.4218111516323213</v>
      </c>
      <c r="K36" s="12">
        <f t="shared" si="7"/>
        <v>0.50617338195878558</v>
      </c>
      <c r="L36" s="12">
        <f t="shared" si="7"/>
        <v>-0.30344039720550109</v>
      </c>
    </row>
    <row r="37" spans="2:12" ht="15" customHeight="1" x14ac:dyDescent="0.15">
      <c r="B37" s="12">
        <f t="shared" ref="B37:L38" si="8">(B17-0.7955)/2.2759</f>
        <v>9.7543828814974278E-3</v>
      </c>
      <c r="C37" s="12">
        <f t="shared" si="8"/>
        <v>-2.8779823366580255E-2</v>
      </c>
      <c r="D37" s="12">
        <f t="shared" si="8"/>
        <v>-0.31482051056724814</v>
      </c>
      <c r="E37" s="12">
        <f t="shared" si="8"/>
        <v>-0.31675381167889627</v>
      </c>
      <c r="F37" s="12">
        <f t="shared" si="8"/>
        <v>-5.8042972011072537E-2</v>
      </c>
      <c r="G37" s="12">
        <f t="shared" si="8"/>
        <v>-4.9299178347027531E-2</v>
      </c>
      <c r="H37" s="12">
        <f t="shared" si="8"/>
        <v>-8.0275934795026135E-2</v>
      </c>
      <c r="I37" s="12">
        <f t="shared" si="8"/>
        <v>-7.812294037523615E-2</v>
      </c>
      <c r="J37" s="12">
        <f t="shared" si="8"/>
        <v>8.1945603936904074E-2</v>
      </c>
      <c r="K37" s="12">
        <f t="shared" si="8"/>
        <v>8.7481875302078321E-2</v>
      </c>
      <c r="L37" s="12">
        <f t="shared" si="8"/>
        <v>-0.32435520014060371</v>
      </c>
    </row>
    <row r="38" spans="2:12" ht="15" customHeight="1" x14ac:dyDescent="0.15">
      <c r="B38" s="12">
        <f>(B18-0.7955)/2.2759</f>
        <v>-0.20607232303704029</v>
      </c>
      <c r="C38" s="12">
        <f t="shared" si="8"/>
        <v>-0.23590667428270132</v>
      </c>
      <c r="D38" s="12">
        <f t="shared" si="8"/>
        <v>-0.32352036556966474</v>
      </c>
      <c r="E38" s="12">
        <f t="shared" si="8"/>
        <v>-0.31912649940682802</v>
      </c>
      <c r="F38" s="12">
        <f t="shared" si="8"/>
        <v>-0.24711103299793488</v>
      </c>
      <c r="G38" s="12">
        <f t="shared" si="8"/>
        <v>-0.2468034623665363</v>
      </c>
      <c r="H38" s="12">
        <f t="shared" si="8"/>
        <v>-0.25598664264686499</v>
      </c>
      <c r="I38" s="12">
        <f t="shared" si="8"/>
        <v>-0.25124126719100137</v>
      </c>
      <c r="J38" s="12">
        <f t="shared" si="8"/>
        <v>-0.19038622083571333</v>
      </c>
      <c r="K38" s="12">
        <f t="shared" si="8"/>
        <v>-0.18568478404147809</v>
      </c>
      <c r="L38" s="12">
        <f t="shared" si="8"/>
        <v>-0.33731710532097187</v>
      </c>
    </row>
    <row r="40" spans="2:12" ht="15" customHeight="1" x14ac:dyDescent="0.15">
      <c r="B40">
        <f>POWER(10,B31)</f>
        <v>7.1941527773744225</v>
      </c>
      <c r="C40" s="12">
        <f t="shared" ref="C40:L40" si="9">POWER(10,C31)</f>
        <v>7.8624482742208937</v>
      </c>
      <c r="D40" s="12">
        <f t="shared" si="9"/>
        <v>7.5049191324030442</v>
      </c>
      <c r="E40" s="12">
        <f t="shared" si="9"/>
        <v>7.2482158386691884</v>
      </c>
      <c r="F40" s="12">
        <f t="shared" si="9"/>
        <v>8.6311615883013157</v>
      </c>
      <c r="G40" s="12">
        <f t="shared" si="9"/>
        <v>9.2346464551367351</v>
      </c>
      <c r="H40" s="12">
        <f t="shared" si="9"/>
        <v>9.0341143572601048</v>
      </c>
      <c r="I40" s="12">
        <f t="shared" si="9"/>
        <v>6.7424071471919333</v>
      </c>
      <c r="J40" s="12">
        <f t="shared" si="9"/>
        <v>5.5903702604892427</v>
      </c>
      <c r="K40" s="12">
        <f t="shared" si="9"/>
        <v>6.2093895112445354</v>
      </c>
      <c r="L40" s="12">
        <f t="shared" si="9"/>
        <v>0.53969689405159937</v>
      </c>
    </row>
    <row r="41" spans="2:12" ht="15" customHeight="1" x14ac:dyDescent="0.15">
      <c r="B41" s="12">
        <f t="shared" ref="B41:L41" si="10">POWER(10,B32)</f>
        <v>2.8316589882003371</v>
      </c>
      <c r="C41" s="12">
        <f t="shared" si="10"/>
        <v>2.642596436048319</v>
      </c>
      <c r="D41" s="12">
        <f t="shared" si="10"/>
        <v>3.0956432932041844</v>
      </c>
      <c r="E41" s="12">
        <f t="shared" si="10"/>
        <v>3.0024890755687439</v>
      </c>
      <c r="F41" s="12">
        <f t="shared" si="10"/>
        <v>3.7745978528071795</v>
      </c>
      <c r="G41" s="12">
        <f t="shared" si="10"/>
        <v>3.8106663301571362</v>
      </c>
      <c r="H41" s="12">
        <f t="shared" si="10"/>
        <v>3.3194687787776975</v>
      </c>
      <c r="I41" s="12">
        <f t="shared" si="10"/>
        <v>3.0994039034875969</v>
      </c>
      <c r="J41" s="12">
        <f t="shared" si="10"/>
        <v>1.8688948510970607</v>
      </c>
      <c r="K41" s="12">
        <f t="shared" si="10"/>
        <v>1.996534474208302</v>
      </c>
      <c r="L41" s="12">
        <f t="shared" si="10"/>
        <v>0.49287516927013025</v>
      </c>
    </row>
    <row r="42" spans="2:12" ht="15" customHeight="1" x14ac:dyDescent="0.15">
      <c r="B42" s="12">
        <f t="shared" ref="B42:L42" si="11">POWER(10,B33)</f>
        <v>1.0824403475574937</v>
      </c>
      <c r="C42" s="12">
        <f t="shared" si="11"/>
        <v>1.1188501241748094</v>
      </c>
      <c r="D42" s="12">
        <f t="shared" si="11"/>
        <v>1.1302272670650988</v>
      </c>
      <c r="E42" s="12">
        <f t="shared" si="11"/>
        <v>1.1622320598996929</v>
      </c>
      <c r="F42" s="12">
        <f t="shared" si="11"/>
        <v>1.4456679212243653</v>
      </c>
      <c r="G42" s="12">
        <f t="shared" si="11"/>
        <v>1.3957956121228894</v>
      </c>
      <c r="H42" s="12">
        <f t="shared" si="11"/>
        <v>1.2327220155557757</v>
      </c>
      <c r="I42" s="12">
        <f t="shared" si="11"/>
        <v>1.1360740825323865</v>
      </c>
      <c r="J42" s="12">
        <f t="shared" si="11"/>
        <v>0.89404607639086309</v>
      </c>
      <c r="K42" s="12">
        <f t="shared" si="11"/>
        <v>0.9498066834487654</v>
      </c>
      <c r="L42" s="12">
        <f t="shared" si="11"/>
        <v>0.48609073409109771</v>
      </c>
    </row>
    <row r="43" spans="2:12" ht="15" customHeight="1" x14ac:dyDescent="0.15">
      <c r="B43" s="12">
        <f t="shared" ref="B43:L43" si="12">POWER(10,B34)</f>
        <v>0.62062492080649745</v>
      </c>
      <c r="C43" s="12">
        <f t="shared" si="12"/>
        <v>0.62814211306815049</v>
      </c>
      <c r="D43" s="12">
        <f t="shared" si="12"/>
        <v>0.63318273643595457</v>
      </c>
      <c r="E43" s="12">
        <f t="shared" si="12"/>
        <v>0.64007446549064229</v>
      </c>
      <c r="F43" s="12">
        <f t="shared" si="12"/>
        <v>0.68774422448721872</v>
      </c>
      <c r="G43" s="12">
        <f t="shared" si="12"/>
        <v>0.66435457443292811</v>
      </c>
      <c r="H43" s="12">
        <f t="shared" si="12"/>
        <v>0.62415115062580095</v>
      </c>
      <c r="I43" s="12">
        <f t="shared" si="12"/>
        <v>0.63324680036166014</v>
      </c>
      <c r="J43" s="12">
        <f t="shared" si="12"/>
        <v>0.57907021503767653</v>
      </c>
      <c r="K43" s="12">
        <f t="shared" si="12"/>
        <v>0.60335139865635112</v>
      </c>
      <c r="L43" s="12">
        <f t="shared" si="12"/>
        <v>0.47347089845691986</v>
      </c>
    </row>
    <row r="44" spans="2:12" ht="15" customHeight="1" x14ac:dyDescent="0.15">
      <c r="B44" s="12">
        <f t="shared" ref="B44:L44" si="13">POWER(10,B35)</f>
        <v>5.3588822246472976</v>
      </c>
      <c r="C44" s="12">
        <f t="shared" si="13"/>
        <v>5.5128609395591486</v>
      </c>
      <c r="D44" s="12">
        <f t="shared" si="13"/>
        <v>0.62573182221008916</v>
      </c>
      <c r="E44" s="12">
        <f t="shared" si="13"/>
        <v>0.6356860385778299</v>
      </c>
      <c r="F44" s="12">
        <f t="shared" si="13"/>
        <v>5.3167592680026976</v>
      </c>
      <c r="G44" s="12">
        <f t="shared" si="13"/>
        <v>5.3194494977170583</v>
      </c>
      <c r="H44" s="12">
        <f t="shared" si="13"/>
        <v>5.0452973863804607</v>
      </c>
      <c r="I44" s="12">
        <f t="shared" si="13"/>
        <v>4.5950204307800373</v>
      </c>
      <c r="J44" s="12">
        <f t="shared" si="13"/>
        <v>5.6255471622453301</v>
      </c>
      <c r="K44" s="12">
        <f t="shared" si="13"/>
        <v>5.5988605778974598</v>
      </c>
      <c r="L44" s="12">
        <f t="shared" si="13"/>
        <v>0.55089580719979481</v>
      </c>
    </row>
    <row r="45" spans="2:12" ht="15" customHeight="1" x14ac:dyDescent="0.15">
      <c r="B45" s="12">
        <f t="shared" ref="B45:L45" si="14">POWER(10,B36)</f>
        <v>2.6597628716110266</v>
      </c>
      <c r="C45" s="12">
        <f t="shared" si="14"/>
        <v>2.366909443609492</v>
      </c>
      <c r="D45" s="12">
        <f t="shared" si="14"/>
        <v>0.50862987217859712</v>
      </c>
      <c r="E45" s="12">
        <f t="shared" si="14"/>
        <v>0.50203474575874452</v>
      </c>
      <c r="F45" s="12">
        <f t="shared" si="14"/>
        <v>2.2746456375747921</v>
      </c>
      <c r="G45" s="12">
        <f t="shared" si="14"/>
        <v>2.3364553915840132</v>
      </c>
      <c r="H45" s="12">
        <f t="shared" si="14"/>
        <v>2.0741572983903223</v>
      </c>
      <c r="I45" s="12">
        <f t="shared" si="14"/>
        <v>1.9808409150720849</v>
      </c>
      <c r="J45" s="12">
        <f t="shared" si="14"/>
        <v>2.6412599835717288</v>
      </c>
      <c r="K45" s="12">
        <f t="shared" si="14"/>
        <v>3.2075496084158703</v>
      </c>
      <c r="L45" s="12">
        <f t="shared" si="14"/>
        <v>0.49723260949776366</v>
      </c>
    </row>
    <row r="46" spans="2:12" ht="15" customHeight="1" x14ac:dyDescent="0.15">
      <c r="B46" s="12">
        <f>POWER(10,B37)</f>
        <v>1.0227144281329439</v>
      </c>
      <c r="C46" s="12">
        <f t="shared" ref="C46:L46" si="15">POWER(10,C37)</f>
        <v>0.93588002207632437</v>
      </c>
      <c r="D46" s="12">
        <f t="shared" si="15"/>
        <v>0.48437251238891549</v>
      </c>
      <c r="E46" s="12">
        <f t="shared" si="15"/>
        <v>0.48222107660971375</v>
      </c>
      <c r="F46" s="12">
        <f t="shared" si="15"/>
        <v>0.87489720274282823</v>
      </c>
      <c r="G46" s="12">
        <f t="shared" si="15"/>
        <v>0.89269031214910011</v>
      </c>
      <c r="H46" s="12">
        <f t="shared" si="15"/>
        <v>0.83123546674064575</v>
      </c>
      <c r="I46" s="12">
        <f t="shared" si="15"/>
        <v>0.83536650864175255</v>
      </c>
      <c r="J46" s="12">
        <f t="shared" si="15"/>
        <v>1.2076625640085781</v>
      </c>
      <c r="K46" s="12">
        <f t="shared" si="15"/>
        <v>1.2231560712060476</v>
      </c>
      <c r="L46" s="12">
        <f t="shared" si="15"/>
        <v>0.47385427148656967</v>
      </c>
    </row>
    <row r="47" spans="2:12" ht="15" customHeight="1" x14ac:dyDescent="0.15">
      <c r="B47" s="12">
        <f>POWER(10,B38)</f>
        <v>0.62219666216407765</v>
      </c>
      <c r="C47" s="12">
        <f t="shared" ref="C47:L47" si="16">POWER(10,C38)</f>
        <v>0.58088923163265838</v>
      </c>
      <c r="D47" s="12">
        <f t="shared" si="16"/>
        <v>0.47476602699925552</v>
      </c>
      <c r="E47" s="12">
        <f t="shared" si="16"/>
        <v>0.47959373431403929</v>
      </c>
      <c r="F47" s="12">
        <f t="shared" si="16"/>
        <v>0.56609454114899516</v>
      </c>
      <c r="G47" s="12">
        <f t="shared" si="16"/>
        <v>0.56649559557568474</v>
      </c>
      <c r="H47" s="12">
        <f t="shared" si="16"/>
        <v>0.55464277153392894</v>
      </c>
      <c r="I47" s="12">
        <f t="shared" si="16"/>
        <v>0.56073637898880269</v>
      </c>
      <c r="J47" s="12">
        <f t="shared" si="16"/>
        <v>0.64508029987327198</v>
      </c>
      <c r="K47" s="12">
        <f t="shared" si="16"/>
        <v>0.65210152516799069</v>
      </c>
      <c r="L47" s="12">
        <f t="shared" si="16"/>
        <v>0.45992063438792946</v>
      </c>
    </row>
    <row r="49" spans="2:12" ht="15" customHeight="1" x14ac:dyDescent="0.15">
      <c r="B49">
        <f>B40*20</f>
        <v>143.88305554748845</v>
      </c>
      <c r="C49" s="12">
        <f t="shared" ref="C49:K49" si="17">C40*20</f>
        <v>157.24896548441788</v>
      </c>
      <c r="D49" s="12">
        <f t="shared" si="17"/>
        <v>150.09838264806089</v>
      </c>
      <c r="E49" s="12">
        <f t="shared" si="17"/>
        <v>144.96431677338376</v>
      </c>
      <c r="F49" s="12">
        <f t="shared" si="17"/>
        <v>172.62323176602632</v>
      </c>
      <c r="G49" s="12">
        <f t="shared" si="17"/>
        <v>184.69292910273469</v>
      </c>
      <c r="H49" s="12">
        <f t="shared" si="17"/>
        <v>180.68228714520211</v>
      </c>
      <c r="I49" s="12">
        <f t="shared" si="17"/>
        <v>134.84814294383867</v>
      </c>
      <c r="J49" s="12">
        <f t="shared" si="17"/>
        <v>111.80740520978486</v>
      </c>
      <c r="K49" s="12">
        <f t="shared" si="17"/>
        <v>124.1877902248907</v>
      </c>
      <c r="L49" s="12">
        <f>L40*10</f>
        <v>5.3969689405159933</v>
      </c>
    </row>
    <row r="50" spans="2:12" ht="15" customHeight="1" x14ac:dyDescent="0.15">
      <c r="B50">
        <f>B32*100</f>
        <v>45.204095083263759</v>
      </c>
      <c r="C50" s="12">
        <f t="shared" ref="C50:K50" si="18">C32*100</f>
        <v>42.203084494046308</v>
      </c>
      <c r="D50" s="12">
        <f t="shared" si="18"/>
        <v>49.075091172722892</v>
      </c>
      <c r="E50" s="12">
        <f t="shared" si="18"/>
        <v>47.748143591546196</v>
      </c>
      <c r="F50" s="12">
        <f t="shared" si="18"/>
        <v>57.687068851882771</v>
      </c>
      <c r="G50" s="12">
        <f t="shared" si="18"/>
        <v>58.100092271189411</v>
      </c>
      <c r="H50" s="12">
        <f t="shared" si="18"/>
        <v>52.106858825080195</v>
      </c>
      <c r="I50" s="12">
        <f t="shared" si="18"/>
        <v>49.127817566676924</v>
      </c>
      <c r="J50" s="12">
        <f t="shared" si="18"/>
        <v>27.158486752493516</v>
      </c>
      <c r="K50" s="12">
        <f t="shared" si="18"/>
        <v>30.027681356825873</v>
      </c>
      <c r="L50">
        <f>L41*50</f>
        <v>24.643758463506511</v>
      </c>
    </row>
    <row r="51" spans="2:12" ht="15" customHeight="1" x14ac:dyDescent="0.15">
      <c r="B51">
        <f>B42*500</f>
        <v>541.22017377874693</v>
      </c>
      <c r="C51" s="12">
        <f t="shared" ref="C51:K51" si="19">C42*500</f>
        <v>559.42506208740474</v>
      </c>
      <c r="D51" s="12">
        <f t="shared" si="19"/>
        <v>565.11363353254944</v>
      </c>
      <c r="E51" s="12">
        <f t="shared" si="19"/>
        <v>581.11602994984651</v>
      </c>
      <c r="F51" s="12">
        <f t="shared" si="19"/>
        <v>722.83396061218264</v>
      </c>
      <c r="G51" s="12">
        <f t="shared" si="19"/>
        <v>697.89780606144473</v>
      </c>
      <c r="H51" s="12">
        <f t="shared" si="19"/>
        <v>616.36100777788783</v>
      </c>
      <c r="I51" s="12">
        <f t="shared" si="19"/>
        <v>568.03704126619323</v>
      </c>
      <c r="J51" s="12">
        <f t="shared" si="19"/>
        <v>447.02303819543152</v>
      </c>
      <c r="K51" s="12">
        <f t="shared" si="19"/>
        <v>474.9033417243827</v>
      </c>
      <c r="L51">
        <f>L42*250</f>
        <v>121.52268352277443</v>
      </c>
    </row>
    <row r="52" spans="2:12" ht="15" customHeight="1" x14ac:dyDescent="0.15">
      <c r="B52">
        <f>B43*2500</f>
        <v>1551.5623020162436</v>
      </c>
      <c r="C52" s="12">
        <f t="shared" ref="C52:K52" si="20">C43*2500</f>
        <v>1570.3552826703763</v>
      </c>
      <c r="D52" s="12">
        <f t="shared" si="20"/>
        <v>1582.9568410898864</v>
      </c>
      <c r="E52" s="12">
        <f t="shared" si="20"/>
        <v>1600.1861637266056</v>
      </c>
      <c r="F52" s="12">
        <f t="shared" si="20"/>
        <v>1719.3605612180468</v>
      </c>
      <c r="G52" s="12">
        <f t="shared" si="20"/>
        <v>1660.8864360823202</v>
      </c>
      <c r="H52" s="12">
        <f t="shared" si="20"/>
        <v>1560.3778765645025</v>
      </c>
      <c r="I52" s="12">
        <f t="shared" si="20"/>
        <v>1583.1170009041505</v>
      </c>
      <c r="J52" s="12">
        <f t="shared" si="20"/>
        <v>1447.6755375941914</v>
      </c>
      <c r="K52" s="12">
        <f t="shared" si="20"/>
        <v>1508.3784966408778</v>
      </c>
      <c r="L52">
        <f>L43*1250</f>
        <v>591.83862307114987</v>
      </c>
    </row>
    <row r="53" spans="2:12" ht="15" customHeight="1" x14ac:dyDescent="0.15">
      <c r="B53">
        <f>B44*50</f>
        <v>267.94411123236489</v>
      </c>
      <c r="C53" s="12">
        <f t="shared" ref="C53:K53" si="21">C44*50</f>
        <v>275.64304697795745</v>
      </c>
      <c r="D53" s="12">
        <f>D44*10</f>
        <v>6.2573182221008921</v>
      </c>
      <c r="E53" s="12">
        <f>E44*10</f>
        <v>6.3568603857782993</v>
      </c>
      <c r="F53" s="12">
        <f t="shared" si="21"/>
        <v>265.83796340013487</v>
      </c>
      <c r="G53" s="12">
        <f t="shared" si="21"/>
        <v>265.97247488585293</v>
      </c>
      <c r="H53" s="12">
        <f t="shared" si="21"/>
        <v>252.26486931902303</v>
      </c>
      <c r="I53" s="12">
        <f t="shared" si="21"/>
        <v>229.75102153900187</v>
      </c>
      <c r="J53" s="12">
        <f t="shared" si="21"/>
        <v>281.27735811226648</v>
      </c>
      <c r="K53" s="12">
        <f t="shared" si="21"/>
        <v>279.94302889487301</v>
      </c>
      <c r="L53">
        <f>L44*10</f>
        <v>5.5089580719979478</v>
      </c>
    </row>
    <row r="54" spans="2:12" ht="15" customHeight="1" x14ac:dyDescent="0.15">
      <c r="B54">
        <f>B45*250</f>
        <v>664.94071790275666</v>
      </c>
      <c r="C54" s="12">
        <f t="shared" ref="C54:K54" si="22">C45*250</f>
        <v>591.72736090237299</v>
      </c>
      <c r="D54" s="12">
        <f>D45*50</f>
        <v>25.431493608929856</v>
      </c>
      <c r="E54" s="12">
        <f>E45*50</f>
        <v>25.101737287937226</v>
      </c>
      <c r="F54" s="12">
        <f t="shared" si="22"/>
        <v>568.66140939369802</v>
      </c>
      <c r="G54" s="12">
        <f t="shared" si="22"/>
        <v>584.11384789600334</v>
      </c>
      <c r="H54" s="12">
        <f t="shared" si="22"/>
        <v>518.53932459758062</v>
      </c>
      <c r="I54" s="12">
        <f t="shared" si="22"/>
        <v>495.21022876802124</v>
      </c>
      <c r="J54" s="12">
        <f t="shared" si="22"/>
        <v>660.31499589293219</v>
      </c>
      <c r="K54" s="12">
        <f t="shared" si="22"/>
        <v>801.88740210396759</v>
      </c>
      <c r="L54">
        <f>L45*50</f>
        <v>24.861630474888184</v>
      </c>
    </row>
    <row r="55" spans="2:12" ht="15" customHeight="1" x14ac:dyDescent="0.15">
      <c r="B55">
        <f>B46*1250</f>
        <v>1278.39303516618</v>
      </c>
      <c r="C55" s="12">
        <f t="shared" ref="C55:K55" si="23">C46*1250</f>
        <v>1169.8500275954054</v>
      </c>
      <c r="D55" s="12">
        <f>D46*250</f>
        <v>121.09312809722887</v>
      </c>
      <c r="E55" s="12">
        <f>E46*250</f>
        <v>120.55526915242844</v>
      </c>
      <c r="F55" s="12">
        <f t="shared" si="23"/>
        <v>1093.6215034285353</v>
      </c>
      <c r="G55" s="12">
        <f t="shared" si="23"/>
        <v>1115.8628901863751</v>
      </c>
      <c r="H55" s="12">
        <f t="shared" si="23"/>
        <v>1039.0443334258073</v>
      </c>
      <c r="I55" s="12">
        <f t="shared" si="23"/>
        <v>1044.2081358021908</v>
      </c>
      <c r="J55" s="12">
        <f t="shared" si="23"/>
        <v>1509.5782050107225</v>
      </c>
      <c r="K55" s="12">
        <f t="shared" si="23"/>
        <v>1528.9450890075595</v>
      </c>
      <c r="L55">
        <f>L46*250</f>
        <v>118.46356787164241</v>
      </c>
    </row>
    <row r="56" spans="2:12" ht="15" customHeight="1" x14ac:dyDescent="0.15">
      <c r="B56">
        <f>B47*6250</f>
        <v>3888.7291385254853</v>
      </c>
      <c r="C56" s="12">
        <f t="shared" ref="C56:K56" si="24">C47*6250</f>
        <v>3630.5576977041151</v>
      </c>
      <c r="D56" s="12">
        <f>D47*1250</f>
        <v>593.4575337490694</v>
      </c>
      <c r="E56" s="12">
        <f>E47*1250</f>
        <v>599.49216789254911</v>
      </c>
      <c r="F56" s="12">
        <f t="shared" si="24"/>
        <v>3538.0908821812195</v>
      </c>
      <c r="G56" s="12">
        <f t="shared" si="24"/>
        <v>3540.5974723480294</v>
      </c>
      <c r="H56" s="12">
        <f t="shared" si="24"/>
        <v>3466.5173220870561</v>
      </c>
      <c r="I56" s="12">
        <f t="shared" si="24"/>
        <v>3504.6023686800168</v>
      </c>
      <c r="J56" s="12">
        <f t="shared" si="24"/>
        <v>4031.7518742079496</v>
      </c>
      <c r="K56" s="12">
        <f t="shared" si="24"/>
        <v>4075.6345322999418</v>
      </c>
      <c r="L56">
        <f>L47*1250</f>
        <v>574.90079298491185</v>
      </c>
    </row>
    <row r="57" spans="2:12" ht="15" customHeight="1" x14ac:dyDescent="0.15">
      <c r="B57" t="s">
        <v>326</v>
      </c>
    </row>
    <row r="58" spans="2:12" ht="15" customHeight="1" x14ac:dyDescent="0.15">
      <c r="B58" s="13" t="s">
        <v>327</v>
      </c>
      <c r="C58">
        <f>AVERAGE(B50:C50)</f>
        <v>43.703589788655037</v>
      </c>
    </row>
    <row r="59" spans="2:12" ht="15" customHeight="1" x14ac:dyDescent="0.15">
      <c r="B59" s="13" t="s">
        <v>328</v>
      </c>
      <c r="C59">
        <f>AVERAGE(D50:E50)</f>
        <v>48.411617382134544</v>
      </c>
    </row>
    <row r="60" spans="2:12" ht="15" customHeight="1" x14ac:dyDescent="0.15">
      <c r="B60" s="13" t="s">
        <v>329</v>
      </c>
      <c r="C60">
        <f>AVERAGE(F50:G50)</f>
        <v>57.893580561536091</v>
      </c>
    </row>
    <row r="61" spans="2:12" ht="15" customHeight="1" x14ac:dyDescent="0.15">
      <c r="B61" s="13" t="s">
        <v>330</v>
      </c>
      <c r="C61">
        <f>AVERAGE(H50:I50)</f>
        <v>50.61733819587856</v>
      </c>
    </row>
    <row r="62" spans="2:12" s="12" customFormat="1" ht="15" customHeight="1" x14ac:dyDescent="0.15">
      <c r="B62" s="13" t="s">
        <v>334</v>
      </c>
      <c r="C62" s="12">
        <f>AVERAGE(B53:C53)</f>
        <v>271.79357910516114</v>
      </c>
    </row>
    <row r="63" spans="2:12" s="12" customFormat="1" ht="15" customHeight="1" x14ac:dyDescent="0.15">
      <c r="B63" s="13" t="s">
        <v>335</v>
      </c>
      <c r="C63" s="12">
        <f>AVERAGE(D53:E53)</f>
        <v>6.3070893039395957</v>
      </c>
    </row>
    <row r="64" spans="2:12" s="12" customFormat="1" ht="15" customHeight="1" x14ac:dyDescent="0.15">
      <c r="B64" s="13" t="s">
        <v>336</v>
      </c>
      <c r="C64" s="12">
        <f>AVERAGE(F53:G53)</f>
        <v>265.90521914299393</v>
      </c>
    </row>
    <row r="65" spans="2:3" s="12" customFormat="1" ht="15" customHeight="1" x14ac:dyDescent="0.15">
      <c r="B65" s="13" t="s">
        <v>337</v>
      </c>
      <c r="C65" s="12">
        <f>AVERAGE(H53:I53)</f>
        <v>241.00794542901247</v>
      </c>
    </row>
    <row r="66" spans="2:3" ht="15" customHeight="1" x14ac:dyDescent="0.15">
      <c r="B66" s="13" t="s">
        <v>331</v>
      </c>
      <c r="C66">
        <f>AVERAGE(J50:K50)</f>
        <v>28.593084054659695</v>
      </c>
    </row>
    <row r="67" spans="2:3" ht="15" customHeight="1" x14ac:dyDescent="0.15">
      <c r="B67" s="13" t="s">
        <v>332</v>
      </c>
      <c r="C67">
        <f>AVERAGE(J53:K53)</f>
        <v>280.61019350356975</v>
      </c>
    </row>
    <row r="68" spans="2:3" ht="15" customHeight="1" x14ac:dyDescent="0.15">
      <c r="B68" s="13" t="s">
        <v>333</v>
      </c>
      <c r="C68">
        <f>AVERAGE(L49,L53)</f>
        <v>5.452963506256971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101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22" customWidth="1"/>
  </cols>
  <sheetData>
    <row r="1" spans="1:5" ht="15" customHeight="1" x14ac:dyDescent="0.15">
      <c r="A1" t="s">
        <v>114</v>
      </c>
    </row>
    <row r="3" spans="1:5" ht="15" customHeight="1" x14ac:dyDescent="0.15">
      <c r="A3" t="s">
        <v>115</v>
      </c>
    </row>
    <row r="5" spans="1:5" ht="15" customHeight="1" x14ac:dyDescent="0.15">
      <c r="A5" t="s">
        <v>116</v>
      </c>
      <c r="B5" t="s">
        <v>117</v>
      </c>
      <c r="C5" t="s">
        <v>118</v>
      </c>
      <c r="D5" t="s">
        <v>16</v>
      </c>
      <c r="E5" t="s">
        <v>119</v>
      </c>
    </row>
    <row r="6" spans="1:5" ht="15" customHeight="1" x14ac:dyDescent="0.15">
      <c r="A6" s="3" t="s">
        <v>6</v>
      </c>
      <c r="B6" s="3" t="s">
        <v>120</v>
      </c>
      <c r="C6" s="3" t="s">
        <v>121</v>
      </c>
      <c r="D6" s="3" t="s">
        <v>17</v>
      </c>
      <c r="E6" s="4">
        <v>2.7458999999999998</v>
      </c>
    </row>
    <row r="7" spans="1:5" ht="15" customHeight="1" x14ac:dyDescent="0.15">
      <c r="A7" s="3" t="s">
        <v>6</v>
      </c>
      <c r="B7" s="3" t="s">
        <v>122</v>
      </c>
      <c r="C7" s="3" t="s">
        <v>121</v>
      </c>
      <c r="D7" s="3" t="s">
        <v>29</v>
      </c>
      <c r="E7" s="4">
        <v>1.8243</v>
      </c>
    </row>
    <row r="8" spans="1:5" ht="15" customHeight="1" x14ac:dyDescent="0.15">
      <c r="A8" s="3" t="s">
        <v>6</v>
      </c>
      <c r="B8" s="3" t="s">
        <v>123</v>
      </c>
      <c r="C8" s="3" t="s">
        <v>121</v>
      </c>
      <c r="D8" s="3" t="s">
        <v>41</v>
      </c>
      <c r="E8" s="4">
        <v>0.87380000000000002</v>
      </c>
    </row>
    <row r="9" spans="1:5" ht="15" customHeight="1" x14ac:dyDescent="0.15">
      <c r="A9" s="3" t="s">
        <v>6</v>
      </c>
      <c r="B9" s="3" t="s">
        <v>124</v>
      </c>
      <c r="C9" s="3" t="s">
        <v>121</v>
      </c>
      <c r="D9" s="3" t="s">
        <v>53</v>
      </c>
      <c r="E9" s="5">
        <v>0.32400000000000001</v>
      </c>
    </row>
    <row r="10" spans="1:5" ht="15" customHeight="1" x14ac:dyDescent="0.15">
      <c r="A10" s="3" t="s">
        <v>6</v>
      </c>
      <c r="B10" s="3" t="s">
        <v>125</v>
      </c>
      <c r="C10" s="3" t="s">
        <v>121</v>
      </c>
      <c r="D10" s="3" t="s">
        <v>65</v>
      </c>
      <c r="E10" s="4">
        <v>2.4548000000000001</v>
      </c>
    </row>
    <row r="11" spans="1:5" ht="15" customHeight="1" x14ac:dyDescent="0.15">
      <c r="A11" s="3" t="s">
        <v>6</v>
      </c>
      <c r="B11" s="3" t="s">
        <v>126</v>
      </c>
      <c r="C11" s="3" t="s">
        <v>121</v>
      </c>
      <c r="D11" s="3" t="s">
        <v>77</v>
      </c>
      <c r="E11" s="4">
        <v>1.7624</v>
      </c>
    </row>
    <row r="12" spans="1:5" ht="15" customHeight="1" x14ac:dyDescent="0.15">
      <c r="A12" s="3" t="s">
        <v>6</v>
      </c>
      <c r="B12" s="3" t="s">
        <v>127</v>
      </c>
      <c r="C12" s="3" t="s">
        <v>121</v>
      </c>
      <c r="D12" s="3" t="s">
        <v>89</v>
      </c>
      <c r="E12" s="4">
        <v>0.81769999999999998</v>
      </c>
    </row>
    <row r="13" spans="1:5" ht="15" customHeight="1" x14ac:dyDescent="0.15">
      <c r="A13" s="3" t="s">
        <v>6</v>
      </c>
      <c r="B13" s="3" t="s">
        <v>128</v>
      </c>
      <c r="C13" s="3" t="s">
        <v>121</v>
      </c>
      <c r="D13" s="3" t="s">
        <v>101</v>
      </c>
      <c r="E13" s="4">
        <v>0.32650000000000001</v>
      </c>
    </row>
    <row r="14" spans="1:5" ht="15" customHeight="1" x14ac:dyDescent="0.15">
      <c r="A14" s="3" t="s">
        <v>6</v>
      </c>
      <c r="B14" s="3" t="s">
        <v>129</v>
      </c>
      <c r="C14" s="3" t="s">
        <v>121</v>
      </c>
      <c r="D14" s="3" t="s">
        <v>18</v>
      </c>
      <c r="E14" s="4">
        <v>2.8336999999999999</v>
      </c>
    </row>
    <row r="15" spans="1:5" ht="15" customHeight="1" x14ac:dyDescent="0.15">
      <c r="A15" s="3" t="s">
        <v>6</v>
      </c>
      <c r="B15" s="3" t="s">
        <v>130</v>
      </c>
      <c r="C15" s="3" t="s">
        <v>121</v>
      </c>
      <c r="D15" s="3" t="s">
        <v>30</v>
      </c>
      <c r="E15" s="5">
        <v>1.756</v>
      </c>
    </row>
    <row r="16" spans="1:5" ht="15" customHeight="1" x14ac:dyDescent="0.15">
      <c r="A16" s="3" t="s">
        <v>6</v>
      </c>
      <c r="B16" s="3" t="s">
        <v>131</v>
      </c>
      <c r="C16" s="3" t="s">
        <v>121</v>
      </c>
      <c r="D16" s="3" t="s">
        <v>42</v>
      </c>
      <c r="E16" s="4">
        <v>0.90649999999999997</v>
      </c>
    </row>
    <row r="17" spans="1:5" ht="15" customHeight="1" x14ac:dyDescent="0.15">
      <c r="A17" s="3" t="s">
        <v>6</v>
      </c>
      <c r="B17" s="3" t="s">
        <v>132</v>
      </c>
      <c r="C17" s="3" t="s">
        <v>121</v>
      </c>
      <c r="D17" s="3" t="s">
        <v>54</v>
      </c>
      <c r="E17" s="4">
        <v>0.33589999999999998</v>
      </c>
    </row>
    <row r="18" spans="1:5" ht="15" customHeight="1" x14ac:dyDescent="0.15">
      <c r="A18" s="3" t="s">
        <v>6</v>
      </c>
      <c r="B18" s="3" t="s">
        <v>133</v>
      </c>
      <c r="C18" s="3" t="s">
        <v>121</v>
      </c>
      <c r="D18" s="3" t="s">
        <v>66</v>
      </c>
      <c r="E18" s="4">
        <v>2.4828000000000001</v>
      </c>
    </row>
    <row r="19" spans="1:5" ht="15" customHeight="1" x14ac:dyDescent="0.15">
      <c r="A19" s="3" t="s">
        <v>6</v>
      </c>
      <c r="B19" s="3" t="s">
        <v>134</v>
      </c>
      <c r="C19" s="3" t="s">
        <v>121</v>
      </c>
      <c r="D19" s="3" t="s">
        <v>78</v>
      </c>
      <c r="E19" s="4">
        <v>1.6471</v>
      </c>
    </row>
    <row r="20" spans="1:5" ht="15" customHeight="1" x14ac:dyDescent="0.15">
      <c r="A20" s="3" t="s">
        <v>6</v>
      </c>
      <c r="B20" s="3" t="s">
        <v>135</v>
      </c>
      <c r="C20" s="3" t="s">
        <v>121</v>
      </c>
      <c r="D20" s="3" t="s">
        <v>90</v>
      </c>
      <c r="E20" s="6">
        <v>0.73</v>
      </c>
    </row>
    <row r="21" spans="1:5" ht="15" customHeight="1" x14ac:dyDescent="0.15">
      <c r="A21" s="3" t="s">
        <v>6</v>
      </c>
      <c r="B21" s="3" t="s">
        <v>136</v>
      </c>
      <c r="C21" s="3" t="s">
        <v>121</v>
      </c>
      <c r="D21" s="3" t="s">
        <v>102</v>
      </c>
      <c r="E21" s="4">
        <v>0.2586</v>
      </c>
    </row>
    <row r="22" spans="1:5" ht="15" customHeight="1" x14ac:dyDescent="0.15">
      <c r="A22" s="3" t="s">
        <v>6</v>
      </c>
      <c r="B22" s="3" t="s">
        <v>137</v>
      </c>
      <c r="C22" s="3" t="s">
        <v>121</v>
      </c>
      <c r="D22" s="3" t="s">
        <v>19</v>
      </c>
      <c r="E22" s="4">
        <v>2.7877000000000001</v>
      </c>
    </row>
    <row r="23" spans="1:5" ht="15" customHeight="1" x14ac:dyDescent="0.15">
      <c r="A23" s="3" t="s">
        <v>6</v>
      </c>
      <c r="B23" s="3" t="s">
        <v>138</v>
      </c>
      <c r="C23" s="3" t="s">
        <v>121</v>
      </c>
      <c r="D23" s="3" t="s">
        <v>31</v>
      </c>
      <c r="E23" s="4">
        <v>1.9124000000000001</v>
      </c>
    </row>
    <row r="24" spans="1:5" ht="15" customHeight="1" x14ac:dyDescent="0.15">
      <c r="A24" s="3" t="s">
        <v>6</v>
      </c>
      <c r="B24" s="3" t="s">
        <v>139</v>
      </c>
      <c r="C24" s="3" t="s">
        <v>121</v>
      </c>
      <c r="D24" s="3" t="s">
        <v>43</v>
      </c>
      <c r="E24" s="4">
        <v>0.91649999999999998</v>
      </c>
    </row>
    <row r="25" spans="1:5" ht="15" customHeight="1" x14ac:dyDescent="0.15">
      <c r="A25" s="3" t="s">
        <v>6</v>
      </c>
      <c r="B25" s="3" t="s">
        <v>140</v>
      </c>
      <c r="C25" s="3" t="s">
        <v>121</v>
      </c>
      <c r="D25" s="3" t="s">
        <v>55</v>
      </c>
      <c r="E25" s="4">
        <v>0.34379999999999999</v>
      </c>
    </row>
    <row r="26" spans="1:5" ht="15" customHeight="1" x14ac:dyDescent="0.15">
      <c r="A26" s="3" t="s">
        <v>6</v>
      </c>
      <c r="B26" s="3" t="s">
        <v>141</v>
      </c>
      <c r="C26" s="3" t="s">
        <v>121</v>
      </c>
      <c r="D26" s="3" t="s">
        <v>67</v>
      </c>
      <c r="E26" s="4">
        <v>0.33210000000000001</v>
      </c>
    </row>
    <row r="27" spans="1:5" ht="15" customHeight="1" x14ac:dyDescent="0.15">
      <c r="A27" s="3" t="s">
        <v>6</v>
      </c>
      <c r="B27" s="3" t="s">
        <v>142</v>
      </c>
      <c r="C27" s="3" t="s">
        <v>121</v>
      </c>
      <c r="D27" s="3" t="s">
        <v>79</v>
      </c>
      <c r="E27" s="4">
        <v>0.1273</v>
      </c>
    </row>
    <row r="28" spans="1:5" ht="15" customHeight="1" x14ac:dyDescent="0.15">
      <c r="A28" s="3" t="s">
        <v>6</v>
      </c>
      <c r="B28" s="3" t="s">
        <v>143</v>
      </c>
      <c r="C28" s="3" t="s">
        <v>121</v>
      </c>
      <c r="D28" s="3" t="s">
        <v>91</v>
      </c>
      <c r="E28" s="5">
        <v>7.9000000000000001E-2</v>
      </c>
    </row>
    <row r="29" spans="1:5" ht="15" customHeight="1" x14ac:dyDescent="0.15">
      <c r="A29" s="3" t="s">
        <v>6</v>
      </c>
      <c r="B29" s="3" t="s">
        <v>144</v>
      </c>
      <c r="C29" s="3" t="s">
        <v>121</v>
      </c>
      <c r="D29" s="3" t="s">
        <v>103</v>
      </c>
      <c r="E29" s="4">
        <v>5.9200000000000003E-2</v>
      </c>
    </row>
    <row r="30" spans="1:5" ht="15" customHeight="1" x14ac:dyDescent="0.15">
      <c r="A30" s="3" t="s">
        <v>6</v>
      </c>
      <c r="B30" s="3" t="s">
        <v>145</v>
      </c>
      <c r="C30" s="3" t="s">
        <v>121</v>
      </c>
      <c r="D30" s="3" t="s">
        <v>20</v>
      </c>
      <c r="E30" s="4">
        <v>2.7532999999999999</v>
      </c>
    </row>
    <row r="31" spans="1:5" ht="13" x14ac:dyDescent="0.15">
      <c r="A31" s="3" t="s">
        <v>6</v>
      </c>
      <c r="B31" s="3" t="s">
        <v>146</v>
      </c>
      <c r="C31" s="3" t="s">
        <v>121</v>
      </c>
      <c r="D31" s="3" t="s">
        <v>32</v>
      </c>
      <c r="E31" s="4">
        <v>1.8822000000000001</v>
      </c>
    </row>
    <row r="32" spans="1:5" ht="13" x14ac:dyDescent="0.15">
      <c r="A32" s="3" t="s">
        <v>6</v>
      </c>
      <c r="B32" s="3" t="s">
        <v>147</v>
      </c>
      <c r="C32" s="3" t="s">
        <v>121</v>
      </c>
      <c r="D32" s="3" t="s">
        <v>44</v>
      </c>
      <c r="E32" s="4">
        <v>0.94410000000000005</v>
      </c>
    </row>
    <row r="33" spans="1:5" ht="13" x14ac:dyDescent="0.15">
      <c r="A33" s="3" t="s">
        <v>6</v>
      </c>
      <c r="B33" s="3" t="s">
        <v>148</v>
      </c>
      <c r="C33" s="3" t="s">
        <v>121</v>
      </c>
      <c r="D33" s="3" t="s">
        <v>56</v>
      </c>
      <c r="E33" s="4">
        <v>0.35449999999999998</v>
      </c>
    </row>
    <row r="34" spans="1:5" ht="13" x14ac:dyDescent="0.15">
      <c r="A34" s="3" t="s">
        <v>6</v>
      </c>
      <c r="B34" s="3" t="s">
        <v>149</v>
      </c>
      <c r="C34" s="3" t="s">
        <v>121</v>
      </c>
      <c r="D34" s="3" t="s">
        <v>68</v>
      </c>
      <c r="E34" s="4">
        <v>0.34770000000000001</v>
      </c>
    </row>
    <row r="35" spans="1:5" ht="13" x14ac:dyDescent="0.15">
      <c r="A35" s="3" t="s">
        <v>6</v>
      </c>
      <c r="B35" s="3" t="s">
        <v>150</v>
      </c>
      <c r="C35" s="3" t="s">
        <v>121</v>
      </c>
      <c r="D35" s="3" t="s">
        <v>80</v>
      </c>
      <c r="E35" s="4">
        <v>0.1144</v>
      </c>
    </row>
    <row r="36" spans="1:5" ht="13" x14ac:dyDescent="0.15">
      <c r="A36" s="3" t="s">
        <v>6</v>
      </c>
      <c r="B36" s="3" t="s">
        <v>151</v>
      </c>
      <c r="C36" s="3" t="s">
        <v>121</v>
      </c>
      <c r="D36" s="3" t="s">
        <v>92</v>
      </c>
      <c r="E36" s="4">
        <v>7.46E-2</v>
      </c>
    </row>
    <row r="37" spans="1:5" ht="13" x14ac:dyDescent="0.15">
      <c r="A37" s="3" t="s">
        <v>6</v>
      </c>
      <c r="B37" s="3" t="s">
        <v>152</v>
      </c>
      <c r="C37" s="3" t="s">
        <v>121</v>
      </c>
      <c r="D37" s="3" t="s">
        <v>104</v>
      </c>
      <c r="E37" s="4">
        <v>6.9199999999999998E-2</v>
      </c>
    </row>
    <row r="38" spans="1:5" ht="13" x14ac:dyDescent="0.15">
      <c r="A38" s="3" t="s">
        <v>6</v>
      </c>
      <c r="B38" s="3" t="s">
        <v>153</v>
      </c>
      <c r="C38" s="3" t="s">
        <v>121</v>
      </c>
      <c r="D38" s="3" t="s">
        <v>21</v>
      </c>
      <c r="E38" s="4">
        <v>2.9258999999999999</v>
      </c>
    </row>
    <row r="39" spans="1:5" ht="13" x14ac:dyDescent="0.15">
      <c r="A39" s="3" t="s">
        <v>6</v>
      </c>
      <c r="B39" s="3" t="s">
        <v>154</v>
      </c>
      <c r="C39" s="3" t="s">
        <v>121</v>
      </c>
      <c r="D39" s="3" t="s">
        <v>33</v>
      </c>
      <c r="E39" s="4">
        <v>2.1084000000000001</v>
      </c>
    </row>
    <row r="40" spans="1:5" ht="13" x14ac:dyDescent="0.15">
      <c r="A40" s="3" t="s">
        <v>6</v>
      </c>
      <c r="B40" s="3" t="s">
        <v>155</v>
      </c>
      <c r="C40" s="3" t="s">
        <v>121</v>
      </c>
      <c r="D40" s="3" t="s">
        <v>45</v>
      </c>
      <c r="E40" s="4">
        <v>1.1597999999999999</v>
      </c>
    </row>
    <row r="41" spans="1:5" ht="13" x14ac:dyDescent="0.15">
      <c r="A41" s="3" t="s">
        <v>6</v>
      </c>
      <c r="B41" s="3" t="s">
        <v>156</v>
      </c>
      <c r="C41" s="3" t="s">
        <v>121</v>
      </c>
      <c r="D41" s="3" t="s">
        <v>57</v>
      </c>
      <c r="E41" s="4">
        <v>0.42549999999999999</v>
      </c>
    </row>
    <row r="42" spans="1:5" ht="13" x14ac:dyDescent="0.15">
      <c r="A42" s="3" t="s">
        <v>6</v>
      </c>
      <c r="B42" s="3" t="s">
        <v>157</v>
      </c>
      <c r="C42" s="3" t="s">
        <v>121</v>
      </c>
      <c r="D42" s="3" t="s">
        <v>69</v>
      </c>
      <c r="E42" s="5">
        <v>2.4470000000000001</v>
      </c>
    </row>
    <row r="43" spans="1:5" ht="13" x14ac:dyDescent="0.15">
      <c r="A43" s="3" t="s">
        <v>6</v>
      </c>
      <c r="B43" s="3" t="s">
        <v>158</v>
      </c>
      <c r="C43" s="3" t="s">
        <v>121</v>
      </c>
      <c r="D43" s="3" t="s">
        <v>81</v>
      </c>
      <c r="E43" s="4">
        <v>1.6077999999999999</v>
      </c>
    </row>
    <row r="44" spans="1:5" ht="13" x14ac:dyDescent="0.15">
      <c r="A44" s="3" t="s">
        <v>6</v>
      </c>
      <c r="B44" s="3" t="s">
        <v>159</v>
      </c>
      <c r="C44" s="3" t="s">
        <v>121</v>
      </c>
      <c r="D44" s="3" t="s">
        <v>93</v>
      </c>
      <c r="E44" s="4">
        <v>0.66339999999999999</v>
      </c>
    </row>
    <row r="45" spans="1:5" ht="13" x14ac:dyDescent="0.15">
      <c r="A45" s="3" t="s">
        <v>6</v>
      </c>
      <c r="B45" s="3" t="s">
        <v>160</v>
      </c>
      <c r="C45" s="3" t="s">
        <v>121</v>
      </c>
      <c r="D45" s="3" t="s">
        <v>105</v>
      </c>
      <c r="E45" s="4">
        <v>0.2331</v>
      </c>
    </row>
    <row r="46" spans="1:5" ht="13" x14ac:dyDescent="0.15">
      <c r="A46" s="3" t="s">
        <v>6</v>
      </c>
      <c r="B46" s="3" t="s">
        <v>161</v>
      </c>
      <c r="C46" s="3" t="s">
        <v>121</v>
      </c>
      <c r="D46" s="3" t="s">
        <v>22</v>
      </c>
      <c r="E46" s="4">
        <v>2.9927000000000001</v>
      </c>
    </row>
    <row r="47" spans="1:5" ht="13" x14ac:dyDescent="0.15">
      <c r="A47" s="3" t="s">
        <v>6</v>
      </c>
      <c r="B47" s="3" t="s">
        <v>162</v>
      </c>
      <c r="C47" s="3" t="s">
        <v>121</v>
      </c>
      <c r="D47" s="3" t="s">
        <v>34</v>
      </c>
      <c r="E47" s="4">
        <v>2.1177999999999999</v>
      </c>
    </row>
    <row r="48" spans="1:5" ht="13" x14ac:dyDescent="0.15">
      <c r="A48" s="3" t="s">
        <v>6</v>
      </c>
      <c r="B48" s="3" t="s">
        <v>163</v>
      </c>
      <c r="C48" s="3" t="s">
        <v>121</v>
      </c>
      <c r="D48" s="3" t="s">
        <v>46</v>
      </c>
      <c r="E48" s="4">
        <v>1.1251</v>
      </c>
    </row>
    <row r="49" spans="1:5" ht="13" x14ac:dyDescent="0.15">
      <c r="A49" s="3" t="s">
        <v>6</v>
      </c>
      <c r="B49" s="3" t="s">
        <v>164</v>
      </c>
      <c r="C49" s="3" t="s">
        <v>121</v>
      </c>
      <c r="D49" s="3" t="s">
        <v>58</v>
      </c>
      <c r="E49" s="4">
        <v>0.39129999999999998</v>
      </c>
    </row>
    <row r="50" spans="1:5" ht="13" x14ac:dyDescent="0.15">
      <c r="A50" s="3" t="s">
        <v>6</v>
      </c>
      <c r="B50" s="3" t="s">
        <v>165</v>
      </c>
      <c r="C50" s="3" t="s">
        <v>121</v>
      </c>
      <c r="D50" s="3" t="s">
        <v>70</v>
      </c>
      <c r="E50" s="4">
        <v>2.4474999999999998</v>
      </c>
    </row>
    <row r="51" spans="1:5" ht="13" x14ac:dyDescent="0.15">
      <c r="A51" s="3" t="s">
        <v>6</v>
      </c>
      <c r="B51" s="3" t="s">
        <v>166</v>
      </c>
      <c r="C51" s="3" t="s">
        <v>121</v>
      </c>
      <c r="D51" s="3" t="s">
        <v>82</v>
      </c>
      <c r="E51" s="4">
        <v>1.6343000000000001</v>
      </c>
    </row>
    <row r="52" spans="1:5" ht="13" x14ac:dyDescent="0.15">
      <c r="A52" s="3" t="s">
        <v>6</v>
      </c>
      <c r="B52" s="3" t="s">
        <v>167</v>
      </c>
      <c r="C52" s="3" t="s">
        <v>121</v>
      </c>
      <c r="D52" s="3" t="s">
        <v>94</v>
      </c>
      <c r="E52" s="4">
        <v>0.68330000000000002</v>
      </c>
    </row>
    <row r="53" spans="1:5" ht="13" x14ac:dyDescent="0.15">
      <c r="A53" s="3" t="s">
        <v>6</v>
      </c>
      <c r="B53" s="3" t="s">
        <v>168</v>
      </c>
      <c r="C53" s="3" t="s">
        <v>121</v>
      </c>
      <c r="D53" s="3" t="s">
        <v>106</v>
      </c>
      <c r="E53" s="4">
        <v>0.23380000000000001</v>
      </c>
    </row>
    <row r="54" spans="1:5" ht="13" x14ac:dyDescent="0.15">
      <c r="A54" s="3" t="s">
        <v>6</v>
      </c>
      <c r="B54" s="3" t="s">
        <v>169</v>
      </c>
      <c r="C54" s="3" t="s">
        <v>121</v>
      </c>
      <c r="D54" s="3" t="s">
        <v>23</v>
      </c>
      <c r="E54" s="5">
        <v>2.9710000000000001</v>
      </c>
    </row>
    <row r="55" spans="1:5" ht="13" x14ac:dyDescent="0.15">
      <c r="A55" s="3" t="s">
        <v>6</v>
      </c>
      <c r="B55" s="3" t="s">
        <v>170</v>
      </c>
      <c r="C55" s="3" t="s">
        <v>121</v>
      </c>
      <c r="D55" s="3" t="s">
        <v>35</v>
      </c>
      <c r="E55" s="4">
        <v>1.9814000000000001</v>
      </c>
    </row>
    <row r="56" spans="1:5" ht="13" x14ac:dyDescent="0.15">
      <c r="A56" s="3" t="s">
        <v>6</v>
      </c>
      <c r="B56" s="3" t="s">
        <v>171</v>
      </c>
      <c r="C56" s="3" t="s">
        <v>121</v>
      </c>
      <c r="D56" s="3" t="s">
        <v>47</v>
      </c>
      <c r="E56" s="4">
        <v>1.0023</v>
      </c>
    </row>
    <row r="57" spans="1:5" ht="13" x14ac:dyDescent="0.15">
      <c r="A57" s="3" t="s">
        <v>6</v>
      </c>
      <c r="B57" s="3" t="s">
        <v>172</v>
      </c>
      <c r="C57" s="3" t="s">
        <v>121</v>
      </c>
      <c r="D57" s="3" t="s">
        <v>59</v>
      </c>
      <c r="E57" s="4">
        <v>0.3296</v>
      </c>
    </row>
    <row r="58" spans="1:5" ht="13" x14ac:dyDescent="0.15">
      <c r="A58" s="3" t="s">
        <v>6</v>
      </c>
      <c r="B58" s="3" t="s">
        <v>173</v>
      </c>
      <c r="C58" s="3" t="s">
        <v>121</v>
      </c>
      <c r="D58" s="3" t="s">
        <v>71</v>
      </c>
      <c r="E58" s="4">
        <v>2.3952</v>
      </c>
    </row>
    <row r="59" spans="1:5" ht="13" x14ac:dyDescent="0.15">
      <c r="A59" s="3" t="s">
        <v>6</v>
      </c>
      <c r="B59" s="3" t="s">
        <v>174</v>
      </c>
      <c r="C59" s="3" t="s">
        <v>121</v>
      </c>
      <c r="D59" s="3" t="s">
        <v>83</v>
      </c>
      <c r="E59" s="4">
        <v>1.5165999999999999</v>
      </c>
    </row>
    <row r="60" spans="1:5" ht="13" x14ac:dyDescent="0.15">
      <c r="A60" s="3" t="s">
        <v>6</v>
      </c>
      <c r="B60" s="3" t="s">
        <v>175</v>
      </c>
      <c r="C60" s="3" t="s">
        <v>121</v>
      </c>
      <c r="D60" s="3" t="s">
        <v>95</v>
      </c>
      <c r="E60" s="4">
        <v>0.61280000000000001</v>
      </c>
    </row>
    <row r="61" spans="1:5" ht="13" x14ac:dyDescent="0.15">
      <c r="A61" s="3" t="s">
        <v>6</v>
      </c>
      <c r="B61" s="3" t="s">
        <v>176</v>
      </c>
      <c r="C61" s="3" t="s">
        <v>121</v>
      </c>
      <c r="D61" s="3" t="s">
        <v>107</v>
      </c>
      <c r="E61" s="4">
        <v>0.21290000000000001</v>
      </c>
    </row>
    <row r="62" spans="1:5" ht="13" x14ac:dyDescent="0.15">
      <c r="A62" s="3" t="s">
        <v>6</v>
      </c>
      <c r="B62" s="3" t="s">
        <v>177</v>
      </c>
      <c r="C62" s="3" t="s">
        <v>121</v>
      </c>
      <c r="D62" s="3" t="s">
        <v>24</v>
      </c>
      <c r="E62" s="4">
        <v>2.6818</v>
      </c>
    </row>
    <row r="63" spans="1:5" ht="13" x14ac:dyDescent="0.15">
      <c r="A63" s="3" t="s">
        <v>6</v>
      </c>
      <c r="B63" s="3" t="s">
        <v>178</v>
      </c>
      <c r="C63" s="3" t="s">
        <v>121</v>
      </c>
      <c r="D63" s="3" t="s">
        <v>36</v>
      </c>
      <c r="E63" s="4">
        <v>1.9136</v>
      </c>
    </row>
    <row r="64" spans="1:5" ht="13" x14ac:dyDescent="0.15">
      <c r="A64" s="3" t="s">
        <v>6</v>
      </c>
      <c r="B64" s="3" t="s">
        <v>179</v>
      </c>
      <c r="C64" s="3" t="s">
        <v>121</v>
      </c>
      <c r="D64" s="3" t="s">
        <v>48</v>
      </c>
      <c r="E64" s="4">
        <v>0.92159999999999997</v>
      </c>
    </row>
    <row r="65" spans="1:5" ht="13" x14ac:dyDescent="0.15">
      <c r="A65" s="3" t="s">
        <v>6</v>
      </c>
      <c r="B65" s="3" t="s">
        <v>180</v>
      </c>
      <c r="C65" s="3" t="s">
        <v>121</v>
      </c>
      <c r="D65" s="3" t="s">
        <v>60</v>
      </c>
      <c r="E65" s="4">
        <v>0.34389999999999998</v>
      </c>
    </row>
    <row r="66" spans="1:5" ht="13" x14ac:dyDescent="0.15">
      <c r="A66" s="3" t="s">
        <v>6</v>
      </c>
      <c r="B66" s="3" t="s">
        <v>181</v>
      </c>
      <c r="C66" s="3" t="s">
        <v>121</v>
      </c>
      <c r="D66" s="3" t="s">
        <v>72</v>
      </c>
      <c r="E66" s="4">
        <v>2.3028</v>
      </c>
    </row>
    <row r="67" spans="1:5" ht="13" x14ac:dyDescent="0.15">
      <c r="A67" s="3" t="s">
        <v>6</v>
      </c>
      <c r="B67" s="3" t="s">
        <v>182</v>
      </c>
      <c r="C67" s="3" t="s">
        <v>121</v>
      </c>
      <c r="D67" s="3" t="s">
        <v>84</v>
      </c>
      <c r="E67" s="4">
        <v>1.4711000000000001</v>
      </c>
    </row>
    <row r="68" spans="1:5" ht="13" x14ac:dyDescent="0.15">
      <c r="A68" s="3" t="s">
        <v>6</v>
      </c>
      <c r="B68" s="3" t="s">
        <v>183</v>
      </c>
      <c r="C68" s="3" t="s">
        <v>121</v>
      </c>
      <c r="D68" s="3" t="s">
        <v>96</v>
      </c>
      <c r="E68" s="4">
        <v>0.61770000000000003</v>
      </c>
    </row>
    <row r="69" spans="1:5" ht="13" x14ac:dyDescent="0.15">
      <c r="A69" s="3" t="s">
        <v>6</v>
      </c>
      <c r="B69" s="3" t="s">
        <v>184</v>
      </c>
      <c r="C69" s="3" t="s">
        <v>121</v>
      </c>
      <c r="D69" s="3" t="s">
        <v>108</v>
      </c>
      <c r="E69" s="4">
        <v>0.22370000000000001</v>
      </c>
    </row>
    <row r="70" spans="1:5" ht="13" x14ac:dyDescent="0.15">
      <c r="A70" s="3" t="s">
        <v>6</v>
      </c>
      <c r="B70" s="3" t="s">
        <v>185</v>
      </c>
      <c r="C70" s="3" t="s">
        <v>121</v>
      </c>
      <c r="D70" s="3" t="s">
        <v>25</v>
      </c>
      <c r="E70" s="4">
        <v>2.4965999999999999</v>
      </c>
    </row>
    <row r="71" spans="1:5" ht="13" x14ac:dyDescent="0.15">
      <c r="A71" s="3" t="s">
        <v>6</v>
      </c>
      <c r="B71" s="3" t="s">
        <v>186</v>
      </c>
      <c r="C71" s="3" t="s">
        <v>121</v>
      </c>
      <c r="D71" s="3" t="s">
        <v>37</v>
      </c>
      <c r="E71" s="4">
        <v>1.4136</v>
      </c>
    </row>
    <row r="72" spans="1:5" ht="13" x14ac:dyDescent="0.15">
      <c r="A72" s="3" t="s">
        <v>6</v>
      </c>
      <c r="B72" s="3" t="s">
        <v>187</v>
      </c>
      <c r="C72" s="3" t="s">
        <v>121</v>
      </c>
      <c r="D72" s="3" t="s">
        <v>49</v>
      </c>
      <c r="E72" s="4">
        <v>0.68479999999999996</v>
      </c>
    </row>
    <row r="73" spans="1:5" ht="13" x14ac:dyDescent="0.15">
      <c r="A73" s="3" t="s">
        <v>6</v>
      </c>
      <c r="B73" s="3" t="s">
        <v>188</v>
      </c>
      <c r="C73" s="3" t="s">
        <v>121</v>
      </c>
      <c r="D73" s="3" t="s">
        <v>61</v>
      </c>
      <c r="E73" s="4">
        <v>0.2555</v>
      </c>
    </row>
    <row r="74" spans="1:5" ht="13" x14ac:dyDescent="0.15">
      <c r="A74" s="3" t="s">
        <v>6</v>
      </c>
      <c r="B74" s="3" t="s">
        <v>189</v>
      </c>
      <c r="C74" s="3" t="s">
        <v>121</v>
      </c>
      <c r="D74" s="3" t="s">
        <v>73</v>
      </c>
      <c r="E74" s="4">
        <v>2.5028000000000001</v>
      </c>
    </row>
    <row r="75" spans="1:5" ht="13" x14ac:dyDescent="0.15">
      <c r="A75" s="3" t="s">
        <v>6</v>
      </c>
      <c r="B75" s="3" t="s">
        <v>190</v>
      </c>
      <c r="C75" s="3" t="s">
        <v>121</v>
      </c>
      <c r="D75" s="3" t="s">
        <v>85</v>
      </c>
      <c r="E75" s="4">
        <v>1.7555000000000001</v>
      </c>
    </row>
    <row r="76" spans="1:5" ht="13" x14ac:dyDescent="0.15">
      <c r="A76" s="3" t="s">
        <v>6</v>
      </c>
      <c r="B76" s="3" t="s">
        <v>191</v>
      </c>
      <c r="C76" s="3" t="s">
        <v>121</v>
      </c>
      <c r="D76" s="3" t="s">
        <v>97</v>
      </c>
      <c r="E76" s="5">
        <v>0.98199999999999998</v>
      </c>
    </row>
    <row r="77" spans="1:5" ht="13" x14ac:dyDescent="0.15">
      <c r="A77" s="3" t="s">
        <v>6</v>
      </c>
      <c r="B77" s="3" t="s">
        <v>192</v>
      </c>
      <c r="C77" s="3" t="s">
        <v>121</v>
      </c>
      <c r="D77" s="3" t="s">
        <v>109</v>
      </c>
      <c r="E77" s="4">
        <v>0.36220000000000002</v>
      </c>
    </row>
    <row r="78" spans="1:5" ht="13" x14ac:dyDescent="0.15">
      <c r="A78" s="3" t="s">
        <v>6</v>
      </c>
      <c r="B78" s="3" t="s">
        <v>193</v>
      </c>
      <c r="C78" s="3" t="s">
        <v>121</v>
      </c>
      <c r="D78" s="3" t="s">
        <v>26</v>
      </c>
      <c r="E78" s="4">
        <v>2.6004</v>
      </c>
    </row>
    <row r="79" spans="1:5" ht="13" x14ac:dyDescent="0.15">
      <c r="A79" s="3" t="s">
        <v>6</v>
      </c>
      <c r="B79" s="3" t="s">
        <v>194</v>
      </c>
      <c r="C79" s="3" t="s">
        <v>121</v>
      </c>
      <c r="D79" s="3" t="s">
        <v>38</v>
      </c>
      <c r="E79" s="4">
        <v>1.4789000000000001</v>
      </c>
    </row>
    <row r="80" spans="1:5" ht="13" x14ac:dyDescent="0.15">
      <c r="A80" s="3" t="s">
        <v>6</v>
      </c>
      <c r="B80" s="3" t="s">
        <v>195</v>
      </c>
      <c r="C80" s="3" t="s">
        <v>121</v>
      </c>
      <c r="D80" s="3" t="s">
        <v>50</v>
      </c>
      <c r="E80" s="4">
        <v>0.74460000000000004</v>
      </c>
    </row>
    <row r="81" spans="1:5" ht="13" x14ac:dyDescent="0.15">
      <c r="A81" s="3" t="s">
        <v>6</v>
      </c>
      <c r="B81" s="3" t="s">
        <v>196</v>
      </c>
      <c r="C81" s="3" t="s">
        <v>121</v>
      </c>
      <c r="D81" s="3" t="s">
        <v>62</v>
      </c>
      <c r="E81" s="4">
        <v>0.29609999999999997</v>
      </c>
    </row>
    <row r="82" spans="1:5" ht="13" x14ac:dyDescent="0.15">
      <c r="A82" s="3" t="s">
        <v>6</v>
      </c>
      <c r="B82" s="3" t="s">
        <v>197</v>
      </c>
      <c r="C82" s="3" t="s">
        <v>121</v>
      </c>
      <c r="D82" s="3" t="s">
        <v>74</v>
      </c>
      <c r="E82" s="4">
        <v>2.4981</v>
      </c>
    </row>
    <row r="83" spans="1:5" ht="13" x14ac:dyDescent="0.15">
      <c r="A83" s="3" t="s">
        <v>6</v>
      </c>
      <c r="B83" s="3" t="s">
        <v>198</v>
      </c>
      <c r="C83" s="3" t="s">
        <v>121</v>
      </c>
      <c r="D83" s="3" t="s">
        <v>86</v>
      </c>
      <c r="E83" s="4">
        <v>1.9475</v>
      </c>
    </row>
    <row r="84" spans="1:5" ht="13" x14ac:dyDescent="0.15">
      <c r="A84" s="3" t="s">
        <v>6</v>
      </c>
      <c r="B84" s="3" t="s">
        <v>199</v>
      </c>
      <c r="C84" s="3" t="s">
        <v>121</v>
      </c>
      <c r="D84" s="3" t="s">
        <v>98</v>
      </c>
      <c r="E84" s="4">
        <v>0.99460000000000004</v>
      </c>
    </row>
    <row r="85" spans="1:5" ht="13" x14ac:dyDescent="0.15">
      <c r="A85" s="3" t="s">
        <v>6</v>
      </c>
      <c r="B85" s="3" t="s">
        <v>200</v>
      </c>
      <c r="C85" s="3" t="s">
        <v>121</v>
      </c>
      <c r="D85" s="3" t="s">
        <v>110</v>
      </c>
      <c r="E85" s="4">
        <v>0.37290000000000001</v>
      </c>
    </row>
    <row r="86" spans="1:5" ht="13" x14ac:dyDescent="0.15">
      <c r="A86" s="3" t="s">
        <v>6</v>
      </c>
      <c r="B86" s="3" t="s">
        <v>201</v>
      </c>
      <c r="C86" s="3" t="s">
        <v>121</v>
      </c>
      <c r="D86" s="3" t="s">
        <v>27</v>
      </c>
      <c r="E86" s="4">
        <v>0.18590000000000001</v>
      </c>
    </row>
    <row r="87" spans="1:5" ht="13" x14ac:dyDescent="0.15">
      <c r="A87" s="3" t="s">
        <v>6</v>
      </c>
      <c r="B87" s="3" t="s">
        <v>202</v>
      </c>
      <c r="C87" s="3" t="s">
        <v>121</v>
      </c>
      <c r="D87" s="3" t="s">
        <v>39</v>
      </c>
      <c r="E87" s="4">
        <v>9.6199999999999994E-2</v>
      </c>
    </row>
    <row r="88" spans="1:5" ht="13" x14ac:dyDescent="0.15">
      <c r="A88" s="3" t="s">
        <v>6</v>
      </c>
      <c r="B88" s="3" t="s">
        <v>203</v>
      </c>
      <c r="C88" s="3" t="s">
        <v>121</v>
      </c>
      <c r="D88" s="3" t="s">
        <v>51</v>
      </c>
      <c r="E88" s="4">
        <v>8.2500000000000004E-2</v>
      </c>
    </row>
    <row r="89" spans="1:5" ht="13" x14ac:dyDescent="0.15">
      <c r="A89" s="3" t="s">
        <v>6</v>
      </c>
      <c r="B89" s="3" t="s">
        <v>204</v>
      </c>
      <c r="C89" s="3" t="s">
        <v>121</v>
      </c>
      <c r="D89" s="3" t="s">
        <v>63</v>
      </c>
      <c r="E89" s="4">
        <v>5.6500000000000002E-2</v>
      </c>
    </row>
    <row r="90" spans="1:5" ht="13" x14ac:dyDescent="0.15">
      <c r="A90" s="3" t="s">
        <v>6</v>
      </c>
      <c r="B90" s="3" t="s">
        <v>205</v>
      </c>
      <c r="C90" s="3" t="s">
        <v>121</v>
      </c>
      <c r="D90" s="3" t="s">
        <v>75</v>
      </c>
      <c r="E90" s="4">
        <v>0.20619999999999999</v>
      </c>
    </row>
    <row r="91" spans="1:5" ht="13" x14ac:dyDescent="0.15">
      <c r="A91" s="3" t="s">
        <v>6</v>
      </c>
      <c r="B91" s="3" t="s">
        <v>206</v>
      </c>
      <c r="C91" s="3" t="s">
        <v>121</v>
      </c>
      <c r="D91" s="3" t="s">
        <v>87</v>
      </c>
      <c r="E91" s="4">
        <v>0.10489999999999999</v>
      </c>
    </row>
    <row r="92" spans="1:5" ht="13" x14ac:dyDescent="0.15">
      <c r="A92" s="3" t="s">
        <v>6</v>
      </c>
      <c r="B92" s="3" t="s">
        <v>207</v>
      </c>
      <c r="C92" s="3" t="s">
        <v>121</v>
      </c>
      <c r="D92" s="3" t="s">
        <v>99</v>
      </c>
      <c r="E92" s="4">
        <v>5.7299999999999997E-2</v>
      </c>
    </row>
    <row r="93" spans="1:5" ht="13" x14ac:dyDescent="0.15">
      <c r="A93" s="3" t="s">
        <v>6</v>
      </c>
      <c r="B93" s="3" t="s">
        <v>208</v>
      </c>
      <c r="C93" s="3" t="s">
        <v>121</v>
      </c>
      <c r="D93" s="3" t="s">
        <v>111</v>
      </c>
      <c r="E93" s="4">
        <v>2.7799999999999998E-2</v>
      </c>
    </row>
    <row r="94" spans="1:5" ht="13" x14ac:dyDescent="0.15">
      <c r="A94" s="3" t="s">
        <v>6</v>
      </c>
      <c r="B94" s="3" t="s">
        <v>209</v>
      </c>
      <c r="C94" s="3" t="s">
        <v>121</v>
      </c>
      <c r="D94" s="3" t="s">
        <v>28</v>
      </c>
      <c r="E94" s="5">
        <v>3.0219999999999998</v>
      </c>
    </row>
    <row r="95" spans="1:5" ht="13" x14ac:dyDescent="0.15">
      <c r="A95" s="3" t="s">
        <v>6</v>
      </c>
      <c r="B95" s="3" t="s">
        <v>210</v>
      </c>
      <c r="C95" s="3" t="s">
        <v>121</v>
      </c>
      <c r="D95" s="3" t="s">
        <v>40</v>
      </c>
      <c r="E95" s="4">
        <v>2.4365999999999999</v>
      </c>
    </row>
    <row r="96" spans="1:5" ht="13" x14ac:dyDescent="0.15">
      <c r="A96" s="3" t="s">
        <v>6</v>
      </c>
      <c r="B96" s="3" t="s">
        <v>211</v>
      </c>
      <c r="C96" s="3" t="s">
        <v>121</v>
      </c>
      <c r="D96" s="3" t="s">
        <v>52</v>
      </c>
      <c r="E96" s="4">
        <v>1.7994000000000001</v>
      </c>
    </row>
    <row r="97" spans="1:5" ht="13" x14ac:dyDescent="0.15">
      <c r="A97" s="3" t="s">
        <v>6</v>
      </c>
      <c r="B97" s="3" t="s">
        <v>212</v>
      </c>
      <c r="C97" s="3" t="s">
        <v>121</v>
      </c>
      <c r="D97" s="3" t="s">
        <v>64</v>
      </c>
      <c r="E97" s="4">
        <v>0.86560000000000004</v>
      </c>
    </row>
    <row r="98" spans="1:5" ht="13" x14ac:dyDescent="0.15">
      <c r="A98" s="3" t="s">
        <v>6</v>
      </c>
      <c r="B98" s="3" t="s">
        <v>213</v>
      </c>
      <c r="C98" s="3" t="s">
        <v>121</v>
      </c>
      <c r="D98" s="3" t="s">
        <v>76</v>
      </c>
      <c r="E98" s="5">
        <v>0.38200000000000001</v>
      </c>
    </row>
    <row r="99" spans="1:5" ht="13" x14ac:dyDescent="0.15">
      <c r="A99" s="3" t="s">
        <v>6</v>
      </c>
      <c r="B99" s="3" t="s">
        <v>214</v>
      </c>
      <c r="C99" s="3" t="s">
        <v>121</v>
      </c>
      <c r="D99" s="3" t="s">
        <v>88</v>
      </c>
      <c r="E99" s="4">
        <v>0.1641</v>
      </c>
    </row>
    <row r="100" spans="1:5" ht="13" x14ac:dyDescent="0.15">
      <c r="A100" s="3" t="s">
        <v>6</v>
      </c>
      <c r="B100" s="3" t="s">
        <v>215</v>
      </c>
      <c r="C100" s="3" t="s">
        <v>121</v>
      </c>
      <c r="D100" s="3" t="s">
        <v>100</v>
      </c>
      <c r="E100" s="4">
        <v>0.1032</v>
      </c>
    </row>
    <row r="101" spans="1:5" ht="13" x14ac:dyDescent="0.15">
      <c r="A101" s="3" t="s">
        <v>6</v>
      </c>
      <c r="B101" s="3" t="s">
        <v>216</v>
      </c>
      <c r="C101" s="3" t="s">
        <v>121</v>
      </c>
      <c r="D101" s="3" t="s">
        <v>112</v>
      </c>
      <c r="E101" s="4">
        <v>6.9199999999999998E-2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217</v>
      </c>
    </row>
    <row r="3" spans="1:5" ht="15" customHeight="1" x14ac:dyDescent="0.15">
      <c r="B3" t="s">
        <v>218</v>
      </c>
      <c r="E3" t="s">
        <v>219</v>
      </c>
    </row>
    <row r="4" spans="1:5" ht="15" customHeight="1" x14ac:dyDescent="0.15">
      <c r="B4" t="s">
        <v>220</v>
      </c>
      <c r="E4" t="s">
        <v>221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222</v>
      </c>
    </row>
    <row r="3" spans="1:5" ht="15" customHeight="1" x14ac:dyDescent="0.15">
      <c r="B3" t="s">
        <v>223</v>
      </c>
      <c r="E3" t="s">
        <v>1</v>
      </c>
    </row>
    <row r="4" spans="1:5" ht="15" customHeight="1" x14ac:dyDescent="0.15">
      <c r="B4" t="s">
        <v>224</v>
      </c>
    </row>
    <row r="5" spans="1:5" ht="15" customHeight="1" x14ac:dyDescent="0.15">
      <c r="B5" t="s">
        <v>218</v>
      </c>
      <c r="E5" t="s">
        <v>225</v>
      </c>
    </row>
    <row r="6" spans="1:5" ht="15" customHeight="1" x14ac:dyDescent="0.15">
      <c r="B6" t="s">
        <v>226</v>
      </c>
      <c r="E6" t="s">
        <v>2</v>
      </c>
    </row>
    <row r="7" spans="1:5" ht="15" customHeight="1" x14ac:dyDescent="0.15">
      <c r="B7" t="s">
        <v>227</v>
      </c>
      <c r="E7" t="s">
        <v>228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229</v>
      </c>
    </row>
    <row r="3" spans="1:5" ht="15" customHeight="1" x14ac:dyDescent="0.15">
      <c r="B3" t="s">
        <v>230</v>
      </c>
      <c r="E3" t="s">
        <v>231</v>
      </c>
    </row>
    <row r="4" spans="1:5" ht="15" customHeight="1" x14ac:dyDescent="0.15">
      <c r="B4" t="s">
        <v>232</v>
      </c>
      <c r="E4" t="s">
        <v>233</v>
      </c>
    </row>
    <row r="5" spans="1:5" ht="15" customHeight="1" x14ac:dyDescent="0.15">
      <c r="B5" t="s">
        <v>234</v>
      </c>
      <c r="E5" t="s">
        <v>235</v>
      </c>
    </row>
    <row r="7" spans="1:5" ht="15" customHeight="1" x14ac:dyDescent="0.15">
      <c r="B7" t="s">
        <v>236</v>
      </c>
    </row>
    <row r="9" spans="1:5" ht="15" customHeight="1" x14ac:dyDescent="0.15">
      <c r="C9" t="s">
        <v>237</v>
      </c>
      <c r="E9" t="s">
        <v>238</v>
      </c>
    </row>
    <row r="10" spans="1:5" ht="15" customHeight="1" x14ac:dyDescent="0.15">
      <c r="C10" t="s">
        <v>239</v>
      </c>
      <c r="E10" t="s">
        <v>240</v>
      </c>
    </row>
    <row r="11" spans="1:5" ht="15" customHeight="1" x14ac:dyDescent="0.15">
      <c r="C11" t="s">
        <v>241</v>
      </c>
      <c r="E11" t="s">
        <v>242</v>
      </c>
    </row>
    <row r="12" spans="1:5" ht="15" customHeight="1" x14ac:dyDescent="0.15">
      <c r="C12" t="s">
        <v>243</v>
      </c>
      <c r="E12" t="s">
        <v>244</v>
      </c>
    </row>
    <row r="14" spans="1:5" ht="15" customHeight="1" x14ac:dyDescent="0.15">
      <c r="C14" t="s">
        <v>245</v>
      </c>
      <c r="E14" t="s">
        <v>221</v>
      </c>
    </row>
    <row r="15" spans="1:5" ht="15" customHeight="1" x14ac:dyDescent="0.15">
      <c r="C15" t="s">
        <v>246</v>
      </c>
      <c r="E15" t="s">
        <v>247</v>
      </c>
    </row>
    <row r="16" spans="1:5" ht="15" customHeight="1" x14ac:dyDescent="0.15">
      <c r="C16" t="s">
        <v>248</v>
      </c>
      <c r="E16" t="s">
        <v>221</v>
      </c>
    </row>
    <row r="17" spans="3:5" ht="15" customHeight="1" x14ac:dyDescent="0.15">
      <c r="C17" t="s">
        <v>249</v>
      </c>
      <c r="E17" t="s">
        <v>221</v>
      </c>
    </row>
    <row r="18" spans="3:5" ht="15" customHeight="1" x14ac:dyDescent="0.15">
      <c r="C18" t="s">
        <v>250</v>
      </c>
      <c r="E18" t="s">
        <v>221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5.33203125" customWidth="1"/>
  </cols>
  <sheetData>
    <row r="1" spans="1:5" ht="15" customHeight="1" x14ac:dyDescent="0.15">
      <c r="A1" t="s">
        <v>251</v>
      </c>
    </row>
    <row r="3" spans="1:5" ht="15" customHeight="1" x14ac:dyDescent="0.15">
      <c r="B3" t="s">
        <v>252</v>
      </c>
      <c r="E3" t="s">
        <v>253</v>
      </c>
    </row>
    <row r="4" spans="1:5" ht="15" customHeight="1" x14ac:dyDescent="0.15">
      <c r="B4" t="s">
        <v>254</v>
      </c>
      <c r="E4" t="s">
        <v>247</v>
      </c>
    </row>
    <row r="5" spans="1:5" ht="15" customHeight="1" x14ac:dyDescent="0.15">
      <c r="B5" t="s">
        <v>255</v>
      </c>
      <c r="E5" t="s">
        <v>247</v>
      </c>
    </row>
    <row r="7" spans="1:5" ht="15" customHeight="1" x14ac:dyDescent="0.15">
      <c r="A7" t="s">
        <v>4</v>
      </c>
    </row>
    <row r="9" spans="1:5" ht="15" customHeight="1" x14ac:dyDescent="0.15">
      <c r="B9" t="s">
        <v>256</v>
      </c>
      <c r="E9" t="s">
        <v>257</v>
      </c>
    </row>
    <row r="10" spans="1:5" ht="15" customHeight="1" x14ac:dyDescent="0.15">
      <c r="B10" t="s">
        <v>258</v>
      </c>
      <c r="E10" t="s">
        <v>247</v>
      </c>
    </row>
    <row r="11" spans="1:5" ht="15" customHeight="1" x14ac:dyDescent="0.15">
      <c r="B11" t="s">
        <v>259</v>
      </c>
      <c r="E11" t="s">
        <v>247</v>
      </c>
    </row>
    <row r="12" spans="1:5" ht="15" customHeight="1" x14ac:dyDescent="0.15">
      <c r="B12" t="s">
        <v>260</v>
      </c>
      <c r="E12" t="s">
        <v>261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49.6640625" customWidth="1"/>
    <col min="4" max="4" width="21.6640625" customWidth="1"/>
  </cols>
  <sheetData>
    <row r="1" spans="1:5" ht="15" customHeight="1" x14ac:dyDescent="0.15">
      <c r="A1" t="s">
        <v>262</v>
      </c>
    </row>
    <row r="3" spans="1:5" ht="15" customHeight="1" x14ac:dyDescent="0.15">
      <c r="B3" s="7" t="s">
        <v>263</v>
      </c>
      <c r="C3" s="7" t="s">
        <v>264</v>
      </c>
      <c r="D3" s="7" t="s">
        <v>265</v>
      </c>
      <c r="E3" s="7"/>
    </row>
    <row r="4" spans="1:5" ht="15" customHeight="1" x14ac:dyDescent="0.15">
      <c r="B4" t="s">
        <v>2</v>
      </c>
      <c r="C4" t="s">
        <v>266</v>
      </c>
    </row>
    <row r="5" spans="1:5" ht="15" customHeight="1" x14ac:dyDescent="0.15">
      <c r="B5" t="s">
        <v>2</v>
      </c>
      <c r="C5" t="s">
        <v>267</v>
      </c>
      <c r="D5" t="s">
        <v>268</v>
      </c>
    </row>
    <row r="6" spans="1:5" ht="15" customHeight="1" x14ac:dyDescent="0.15">
      <c r="B6" t="s">
        <v>2</v>
      </c>
      <c r="C6" t="s">
        <v>269</v>
      </c>
    </row>
    <row r="7" spans="1:5" ht="15" customHeight="1" x14ac:dyDescent="0.15">
      <c r="B7" t="s">
        <v>270</v>
      </c>
      <c r="C7" t="s">
        <v>271</v>
      </c>
      <c r="D7" t="s">
        <v>272</v>
      </c>
    </row>
    <row r="8" spans="1:5" ht="15" customHeight="1" x14ac:dyDescent="0.15">
      <c r="B8" t="s">
        <v>273</v>
      </c>
      <c r="C8" t="s">
        <v>274</v>
      </c>
    </row>
    <row r="9" spans="1:5" ht="15" customHeight="1" x14ac:dyDescent="0.15">
      <c r="B9" t="s">
        <v>273</v>
      </c>
      <c r="C9" t="s">
        <v>267</v>
      </c>
      <c r="D9" t="s">
        <v>268</v>
      </c>
    </row>
    <row r="10" spans="1:5" ht="15" customHeight="1" x14ac:dyDescent="0.15">
      <c r="B10" t="s">
        <v>273</v>
      </c>
      <c r="C10" t="s">
        <v>267</v>
      </c>
      <c r="D10" t="s">
        <v>268</v>
      </c>
    </row>
    <row r="11" spans="1:5" ht="15" customHeight="1" x14ac:dyDescent="0.15">
      <c r="B11" t="s">
        <v>275</v>
      </c>
      <c r="C11" t="s">
        <v>276</v>
      </c>
    </row>
    <row r="12" spans="1:5" ht="15" customHeight="1" x14ac:dyDescent="0.1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230</v>
      </c>
      <c r="B1" t="s">
        <v>6</v>
      </c>
    </row>
    <row r="2" spans="1:13" ht="15" customHeight="1" x14ac:dyDescent="0.15">
      <c r="A2" t="s">
        <v>277</v>
      </c>
      <c r="B2" t="s">
        <v>278</v>
      </c>
    </row>
    <row r="4" spans="1:13" ht="15" customHeight="1" x14ac:dyDescent="0.1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15">
      <c r="A5" s="14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</row>
    <row r="6" spans="1:13" ht="15" customHeight="1" x14ac:dyDescent="0.15">
      <c r="A6" s="15"/>
      <c r="B6" s="10" t="s">
        <v>121</v>
      </c>
      <c r="C6" s="10" t="s">
        <v>121</v>
      </c>
      <c r="D6" s="10" t="s">
        <v>121</v>
      </c>
      <c r="E6" s="10" t="s">
        <v>121</v>
      </c>
      <c r="F6" s="10" t="s">
        <v>121</v>
      </c>
      <c r="G6" s="10" t="s">
        <v>121</v>
      </c>
      <c r="H6" s="10" t="s">
        <v>121</v>
      </c>
      <c r="I6" s="10" t="s">
        <v>121</v>
      </c>
      <c r="J6" s="10" t="s">
        <v>121</v>
      </c>
      <c r="K6" s="10" t="s">
        <v>121</v>
      </c>
      <c r="L6" s="10" t="s">
        <v>121</v>
      </c>
      <c r="M6" s="10" t="s">
        <v>121</v>
      </c>
    </row>
    <row r="7" spans="1:13" ht="15" customHeight="1" x14ac:dyDescent="0.15">
      <c r="A7" s="15"/>
      <c r="B7" s="11" t="s">
        <v>279</v>
      </c>
      <c r="C7" s="11" t="s">
        <v>279</v>
      </c>
      <c r="D7" s="11" t="s">
        <v>279</v>
      </c>
      <c r="E7" s="11" t="s">
        <v>279</v>
      </c>
      <c r="F7" s="11" t="s">
        <v>279</v>
      </c>
      <c r="G7" s="11" t="s">
        <v>279</v>
      </c>
      <c r="H7" s="11" t="s">
        <v>279</v>
      </c>
      <c r="I7" s="11" t="s">
        <v>279</v>
      </c>
      <c r="J7" s="11" t="s">
        <v>279</v>
      </c>
      <c r="K7" s="11" t="s">
        <v>279</v>
      </c>
      <c r="L7" s="11" t="s">
        <v>279</v>
      </c>
      <c r="M7" s="11" t="s">
        <v>279</v>
      </c>
    </row>
    <row r="8" spans="1:13" ht="15" customHeight="1" x14ac:dyDescent="0.15">
      <c r="A8" s="14" t="s">
        <v>9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33</v>
      </c>
      <c r="G8" s="9" t="s">
        <v>34</v>
      </c>
      <c r="H8" s="9" t="s">
        <v>35</v>
      </c>
      <c r="I8" s="9" t="s">
        <v>36</v>
      </c>
      <c r="J8" s="9" t="s">
        <v>37</v>
      </c>
      <c r="K8" s="9" t="s">
        <v>38</v>
      </c>
      <c r="L8" s="9" t="s">
        <v>39</v>
      </c>
      <c r="M8" s="9" t="s">
        <v>40</v>
      </c>
    </row>
    <row r="9" spans="1:13" ht="15" customHeight="1" x14ac:dyDescent="0.15">
      <c r="A9" s="15"/>
      <c r="B9" s="10" t="s">
        <v>121</v>
      </c>
      <c r="C9" s="10" t="s">
        <v>121</v>
      </c>
      <c r="D9" s="10" t="s">
        <v>121</v>
      </c>
      <c r="E9" s="10" t="s">
        <v>121</v>
      </c>
      <c r="F9" s="10" t="s">
        <v>121</v>
      </c>
      <c r="G9" s="10" t="s">
        <v>121</v>
      </c>
      <c r="H9" s="10" t="s">
        <v>121</v>
      </c>
      <c r="I9" s="10" t="s">
        <v>121</v>
      </c>
      <c r="J9" s="10" t="s">
        <v>121</v>
      </c>
      <c r="K9" s="10" t="s">
        <v>121</v>
      </c>
      <c r="L9" s="10" t="s">
        <v>121</v>
      </c>
      <c r="M9" s="10" t="s">
        <v>121</v>
      </c>
    </row>
    <row r="10" spans="1:13" ht="15" customHeight="1" x14ac:dyDescent="0.15">
      <c r="A10" s="15"/>
      <c r="B10" s="11" t="s">
        <v>279</v>
      </c>
      <c r="C10" s="11" t="s">
        <v>279</v>
      </c>
      <c r="D10" s="11" t="s">
        <v>279</v>
      </c>
      <c r="E10" s="11" t="s">
        <v>279</v>
      </c>
      <c r="F10" s="11" t="s">
        <v>279</v>
      </c>
      <c r="G10" s="11" t="s">
        <v>279</v>
      </c>
      <c r="H10" s="11" t="s">
        <v>279</v>
      </c>
      <c r="I10" s="11" t="s">
        <v>279</v>
      </c>
      <c r="J10" s="11" t="s">
        <v>279</v>
      </c>
      <c r="K10" s="11" t="s">
        <v>279</v>
      </c>
      <c r="L10" s="11" t="s">
        <v>279</v>
      </c>
      <c r="M10" s="11" t="s">
        <v>279</v>
      </c>
    </row>
    <row r="11" spans="1:13" ht="15" customHeight="1" x14ac:dyDescent="0.15">
      <c r="A11" s="14" t="s">
        <v>10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46</v>
      </c>
      <c r="H11" s="9" t="s">
        <v>47</v>
      </c>
      <c r="I11" s="9" t="s">
        <v>48</v>
      </c>
      <c r="J11" s="9" t="s">
        <v>49</v>
      </c>
      <c r="K11" s="9" t="s">
        <v>50</v>
      </c>
      <c r="L11" s="9" t="s">
        <v>51</v>
      </c>
      <c r="M11" s="9" t="s">
        <v>52</v>
      </c>
    </row>
    <row r="12" spans="1:13" ht="15" customHeight="1" x14ac:dyDescent="0.15">
      <c r="A12" s="15"/>
      <c r="B12" s="10" t="s">
        <v>121</v>
      </c>
      <c r="C12" s="10" t="s">
        <v>121</v>
      </c>
      <c r="D12" s="10" t="s">
        <v>121</v>
      </c>
      <c r="E12" s="10" t="s">
        <v>121</v>
      </c>
      <c r="F12" s="10" t="s">
        <v>121</v>
      </c>
      <c r="G12" s="10" t="s">
        <v>121</v>
      </c>
      <c r="H12" s="10" t="s">
        <v>121</v>
      </c>
      <c r="I12" s="10" t="s">
        <v>121</v>
      </c>
      <c r="J12" s="10" t="s">
        <v>121</v>
      </c>
      <c r="K12" s="10" t="s">
        <v>121</v>
      </c>
      <c r="L12" s="10" t="s">
        <v>121</v>
      </c>
      <c r="M12" s="10" t="s">
        <v>121</v>
      </c>
    </row>
    <row r="13" spans="1:13" ht="15" customHeight="1" x14ac:dyDescent="0.15">
      <c r="A13" s="15"/>
      <c r="B13" s="11" t="s">
        <v>279</v>
      </c>
      <c r="C13" s="11" t="s">
        <v>279</v>
      </c>
      <c r="D13" s="11" t="s">
        <v>279</v>
      </c>
      <c r="E13" s="11" t="s">
        <v>279</v>
      </c>
      <c r="F13" s="11" t="s">
        <v>279</v>
      </c>
      <c r="G13" s="11" t="s">
        <v>279</v>
      </c>
      <c r="H13" s="11" t="s">
        <v>279</v>
      </c>
      <c r="I13" s="11" t="s">
        <v>279</v>
      </c>
      <c r="J13" s="11" t="s">
        <v>279</v>
      </c>
      <c r="K13" s="11" t="s">
        <v>279</v>
      </c>
      <c r="L13" s="11" t="s">
        <v>279</v>
      </c>
      <c r="M13" s="11" t="s">
        <v>279</v>
      </c>
    </row>
    <row r="14" spans="1:13" ht="15" customHeight="1" x14ac:dyDescent="0.15">
      <c r="A14" s="14" t="s">
        <v>11</v>
      </c>
      <c r="B14" s="9" t="s">
        <v>53</v>
      </c>
      <c r="C14" s="9" t="s">
        <v>54</v>
      </c>
      <c r="D14" s="9" t="s">
        <v>55</v>
      </c>
      <c r="E14" s="9" t="s">
        <v>56</v>
      </c>
      <c r="F14" s="9" t="s">
        <v>57</v>
      </c>
      <c r="G14" s="9" t="s">
        <v>58</v>
      </c>
      <c r="H14" s="9" t="s">
        <v>59</v>
      </c>
      <c r="I14" s="9" t="s">
        <v>60</v>
      </c>
      <c r="J14" s="9" t="s">
        <v>61</v>
      </c>
      <c r="K14" s="9" t="s">
        <v>62</v>
      </c>
      <c r="L14" s="9" t="s">
        <v>63</v>
      </c>
      <c r="M14" s="9" t="s">
        <v>64</v>
      </c>
    </row>
    <row r="15" spans="1:13" ht="15" customHeight="1" x14ac:dyDescent="0.15">
      <c r="A15" s="15"/>
      <c r="B15" s="10" t="s">
        <v>121</v>
      </c>
      <c r="C15" s="10" t="s">
        <v>121</v>
      </c>
      <c r="D15" s="10" t="s">
        <v>121</v>
      </c>
      <c r="E15" s="10" t="s">
        <v>121</v>
      </c>
      <c r="F15" s="10" t="s">
        <v>121</v>
      </c>
      <c r="G15" s="10" t="s">
        <v>121</v>
      </c>
      <c r="H15" s="10" t="s">
        <v>121</v>
      </c>
      <c r="I15" s="10" t="s">
        <v>121</v>
      </c>
      <c r="J15" s="10" t="s">
        <v>121</v>
      </c>
      <c r="K15" s="10" t="s">
        <v>121</v>
      </c>
      <c r="L15" s="10" t="s">
        <v>121</v>
      </c>
      <c r="M15" s="10" t="s">
        <v>121</v>
      </c>
    </row>
    <row r="16" spans="1:13" ht="15" customHeight="1" x14ac:dyDescent="0.15">
      <c r="A16" s="15"/>
      <c r="B16" s="11" t="s">
        <v>279</v>
      </c>
      <c r="C16" s="11" t="s">
        <v>279</v>
      </c>
      <c r="D16" s="11" t="s">
        <v>279</v>
      </c>
      <c r="E16" s="11" t="s">
        <v>279</v>
      </c>
      <c r="F16" s="11" t="s">
        <v>279</v>
      </c>
      <c r="G16" s="11" t="s">
        <v>279</v>
      </c>
      <c r="H16" s="11" t="s">
        <v>279</v>
      </c>
      <c r="I16" s="11" t="s">
        <v>279</v>
      </c>
      <c r="J16" s="11" t="s">
        <v>279</v>
      </c>
      <c r="K16" s="11" t="s">
        <v>279</v>
      </c>
      <c r="L16" s="11" t="s">
        <v>279</v>
      </c>
      <c r="M16" s="11" t="s">
        <v>279</v>
      </c>
    </row>
    <row r="17" spans="1:13" ht="15" customHeight="1" x14ac:dyDescent="0.15">
      <c r="A17" s="14" t="s">
        <v>12</v>
      </c>
      <c r="B17" s="9" t="s">
        <v>65</v>
      </c>
      <c r="C17" s="9" t="s">
        <v>66</v>
      </c>
      <c r="D17" s="9" t="s">
        <v>67</v>
      </c>
      <c r="E17" s="9" t="s">
        <v>68</v>
      </c>
      <c r="F17" s="9" t="s">
        <v>69</v>
      </c>
      <c r="G17" s="9" t="s">
        <v>70</v>
      </c>
      <c r="H17" s="9" t="s">
        <v>71</v>
      </c>
      <c r="I17" s="9" t="s">
        <v>72</v>
      </c>
      <c r="J17" s="9" t="s">
        <v>73</v>
      </c>
      <c r="K17" s="9" t="s">
        <v>74</v>
      </c>
      <c r="L17" s="9" t="s">
        <v>75</v>
      </c>
      <c r="M17" s="9" t="s">
        <v>76</v>
      </c>
    </row>
    <row r="18" spans="1:13" ht="15" customHeight="1" x14ac:dyDescent="0.15">
      <c r="A18" s="15"/>
      <c r="B18" s="10" t="s">
        <v>121</v>
      </c>
      <c r="C18" s="10" t="s">
        <v>121</v>
      </c>
      <c r="D18" s="10" t="s">
        <v>121</v>
      </c>
      <c r="E18" s="10" t="s">
        <v>121</v>
      </c>
      <c r="F18" s="10" t="s">
        <v>121</v>
      </c>
      <c r="G18" s="10" t="s">
        <v>121</v>
      </c>
      <c r="H18" s="10" t="s">
        <v>121</v>
      </c>
      <c r="I18" s="10" t="s">
        <v>121</v>
      </c>
      <c r="J18" s="10" t="s">
        <v>121</v>
      </c>
      <c r="K18" s="10" t="s">
        <v>121</v>
      </c>
      <c r="L18" s="10" t="s">
        <v>121</v>
      </c>
      <c r="M18" s="10" t="s">
        <v>121</v>
      </c>
    </row>
    <row r="19" spans="1:13" ht="15" customHeight="1" x14ac:dyDescent="0.15">
      <c r="A19" s="15"/>
      <c r="B19" s="11" t="s">
        <v>279</v>
      </c>
      <c r="C19" s="11" t="s">
        <v>279</v>
      </c>
      <c r="D19" s="11" t="s">
        <v>279</v>
      </c>
      <c r="E19" s="11" t="s">
        <v>279</v>
      </c>
      <c r="F19" s="11" t="s">
        <v>279</v>
      </c>
      <c r="G19" s="11" t="s">
        <v>279</v>
      </c>
      <c r="H19" s="11" t="s">
        <v>279</v>
      </c>
      <c r="I19" s="11" t="s">
        <v>279</v>
      </c>
      <c r="J19" s="11" t="s">
        <v>279</v>
      </c>
      <c r="K19" s="11" t="s">
        <v>279</v>
      </c>
      <c r="L19" s="11" t="s">
        <v>279</v>
      </c>
      <c r="M19" s="11" t="s">
        <v>279</v>
      </c>
    </row>
    <row r="20" spans="1:13" ht="15" customHeight="1" x14ac:dyDescent="0.15">
      <c r="A20" s="14" t="s">
        <v>13</v>
      </c>
      <c r="B20" s="9" t="s">
        <v>77</v>
      </c>
      <c r="C20" s="9" t="s">
        <v>78</v>
      </c>
      <c r="D20" s="9" t="s">
        <v>79</v>
      </c>
      <c r="E20" s="9" t="s">
        <v>80</v>
      </c>
      <c r="F20" s="9" t="s">
        <v>81</v>
      </c>
      <c r="G20" s="9" t="s">
        <v>82</v>
      </c>
      <c r="H20" s="9" t="s">
        <v>83</v>
      </c>
      <c r="I20" s="9" t="s">
        <v>84</v>
      </c>
      <c r="J20" s="9" t="s">
        <v>85</v>
      </c>
      <c r="K20" s="9" t="s">
        <v>86</v>
      </c>
      <c r="L20" s="9" t="s">
        <v>87</v>
      </c>
      <c r="M20" s="9" t="s">
        <v>88</v>
      </c>
    </row>
    <row r="21" spans="1:13" ht="15" customHeight="1" x14ac:dyDescent="0.15">
      <c r="A21" s="15"/>
      <c r="B21" s="10" t="s">
        <v>121</v>
      </c>
      <c r="C21" s="10" t="s">
        <v>121</v>
      </c>
      <c r="D21" s="10" t="s">
        <v>121</v>
      </c>
      <c r="E21" s="10" t="s">
        <v>121</v>
      </c>
      <c r="F21" s="10" t="s">
        <v>121</v>
      </c>
      <c r="G21" s="10" t="s">
        <v>121</v>
      </c>
      <c r="H21" s="10" t="s">
        <v>121</v>
      </c>
      <c r="I21" s="10" t="s">
        <v>121</v>
      </c>
      <c r="J21" s="10" t="s">
        <v>121</v>
      </c>
      <c r="K21" s="10" t="s">
        <v>121</v>
      </c>
      <c r="L21" s="10" t="s">
        <v>121</v>
      </c>
      <c r="M21" s="10" t="s">
        <v>121</v>
      </c>
    </row>
    <row r="22" spans="1:13" ht="15" customHeight="1" x14ac:dyDescent="0.15">
      <c r="A22" s="15"/>
      <c r="B22" s="11" t="s">
        <v>279</v>
      </c>
      <c r="C22" s="11" t="s">
        <v>279</v>
      </c>
      <c r="D22" s="11" t="s">
        <v>279</v>
      </c>
      <c r="E22" s="11" t="s">
        <v>279</v>
      </c>
      <c r="F22" s="11" t="s">
        <v>279</v>
      </c>
      <c r="G22" s="11" t="s">
        <v>279</v>
      </c>
      <c r="H22" s="11" t="s">
        <v>279</v>
      </c>
      <c r="I22" s="11" t="s">
        <v>279</v>
      </c>
      <c r="J22" s="11" t="s">
        <v>279</v>
      </c>
      <c r="K22" s="11" t="s">
        <v>279</v>
      </c>
      <c r="L22" s="11" t="s">
        <v>279</v>
      </c>
      <c r="M22" s="11" t="s">
        <v>279</v>
      </c>
    </row>
    <row r="23" spans="1:13" ht="15" customHeight="1" x14ac:dyDescent="0.15">
      <c r="A23" s="14" t="s">
        <v>14</v>
      </c>
      <c r="B23" s="9" t="s">
        <v>89</v>
      </c>
      <c r="C23" s="9" t="s">
        <v>90</v>
      </c>
      <c r="D23" s="9" t="s">
        <v>91</v>
      </c>
      <c r="E23" s="9" t="s">
        <v>92</v>
      </c>
      <c r="F23" s="9" t="s">
        <v>93</v>
      </c>
      <c r="G23" s="9" t="s">
        <v>94</v>
      </c>
      <c r="H23" s="9" t="s">
        <v>95</v>
      </c>
      <c r="I23" s="9" t="s">
        <v>96</v>
      </c>
      <c r="J23" s="9" t="s">
        <v>97</v>
      </c>
      <c r="K23" s="9" t="s">
        <v>98</v>
      </c>
      <c r="L23" s="9" t="s">
        <v>99</v>
      </c>
      <c r="M23" s="9" t="s">
        <v>100</v>
      </c>
    </row>
    <row r="24" spans="1:13" ht="15" customHeight="1" x14ac:dyDescent="0.15">
      <c r="A24" s="15"/>
      <c r="B24" s="10" t="s">
        <v>121</v>
      </c>
      <c r="C24" s="10" t="s">
        <v>121</v>
      </c>
      <c r="D24" s="10" t="s">
        <v>121</v>
      </c>
      <c r="E24" s="10" t="s">
        <v>121</v>
      </c>
      <c r="F24" s="10" t="s">
        <v>121</v>
      </c>
      <c r="G24" s="10" t="s">
        <v>121</v>
      </c>
      <c r="H24" s="10" t="s">
        <v>121</v>
      </c>
      <c r="I24" s="10" t="s">
        <v>121</v>
      </c>
      <c r="J24" s="10" t="s">
        <v>121</v>
      </c>
      <c r="K24" s="10" t="s">
        <v>121</v>
      </c>
      <c r="L24" s="10" t="s">
        <v>121</v>
      </c>
      <c r="M24" s="10" t="s">
        <v>121</v>
      </c>
    </row>
    <row r="25" spans="1:13" ht="15" customHeight="1" x14ac:dyDescent="0.15">
      <c r="A25" s="15"/>
      <c r="B25" s="11" t="s">
        <v>279</v>
      </c>
      <c r="C25" s="11" t="s">
        <v>279</v>
      </c>
      <c r="D25" s="11" t="s">
        <v>279</v>
      </c>
      <c r="E25" s="11" t="s">
        <v>279</v>
      </c>
      <c r="F25" s="11" t="s">
        <v>279</v>
      </c>
      <c r="G25" s="11" t="s">
        <v>279</v>
      </c>
      <c r="H25" s="11" t="s">
        <v>279</v>
      </c>
      <c r="I25" s="11" t="s">
        <v>279</v>
      </c>
      <c r="J25" s="11" t="s">
        <v>279</v>
      </c>
      <c r="K25" s="11" t="s">
        <v>279</v>
      </c>
      <c r="L25" s="11" t="s">
        <v>279</v>
      </c>
      <c r="M25" s="11" t="s">
        <v>279</v>
      </c>
    </row>
    <row r="26" spans="1:13" ht="15" customHeight="1" x14ac:dyDescent="0.15">
      <c r="A26" s="14" t="s">
        <v>15</v>
      </c>
      <c r="B26" s="9" t="s">
        <v>101</v>
      </c>
      <c r="C26" s="9" t="s">
        <v>102</v>
      </c>
      <c r="D26" s="9" t="s">
        <v>103</v>
      </c>
      <c r="E26" s="9" t="s">
        <v>104</v>
      </c>
      <c r="F26" s="9" t="s">
        <v>105</v>
      </c>
      <c r="G26" s="9" t="s">
        <v>106</v>
      </c>
      <c r="H26" s="9" t="s">
        <v>107</v>
      </c>
      <c r="I26" s="9" t="s">
        <v>108</v>
      </c>
      <c r="J26" s="9" t="s">
        <v>109</v>
      </c>
      <c r="K26" s="9" t="s">
        <v>110</v>
      </c>
      <c r="L26" s="9" t="s">
        <v>111</v>
      </c>
      <c r="M26" s="9" t="s">
        <v>112</v>
      </c>
    </row>
    <row r="27" spans="1:13" ht="15" customHeight="1" x14ac:dyDescent="0.15">
      <c r="A27" s="15"/>
      <c r="B27" s="10" t="s">
        <v>121</v>
      </c>
      <c r="C27" s="10" t="s">
        <v>121</v>
      </c>
      <c r="D27" s="10" t="s">
        <v>121</v>
      </c>
      <c r="E27" s="10" t="s">
        <v>121</v>
      </c>
      <c r="F27" s="10" t="s">
        <v>121</v>
      </c>
      <c r="G27" s="10" t="s">
        <v>121</v>
      </c>
      <c r="H27" s="10" t="s">
        <v>121</v>
      </c>
      <c r="I27" s="10" t="s">
        <v>121</v>
      </c>
      <c r="J27" s="10" t="s">
        <v>121</v>
      </c>
      <c r="K27" s="10" t="s">
        <v>121</v>
      </c>
      <c r="L27" s="10" t="s">
        <v>121</v>
      </c>
      <c r="M27" s="10" t="s">
        <v>121</v>
      </c>
    </row>
    <row r="28" spans="1:13" ht="15" customHeight="1" x14ac:dyDescent="0.15">
      <c r="A28" s="15"/>
      <c r="B28" s="11" t="s">
        <v>279</v>
      </c>
      <c r="C28" s="11" t="s">
        <v>279</v>
      </c>
      <c r="D28" s="11" t="s">
        <v>279</v>
      </c>
      <c r="E28" s="11" t="s">
        <v>279</v>
      </c>
      <c r="F28" s="11" t="s">
        <v>279</v>
      </c>
      <c r="G28" s="11" t="s">
        <v>279</v>
      </c>
      <c r="H28" s="11" t="s">
        <v>279</v>
      </c>
      <c r="I28" s="11" t="s">
        <v>279</v>
      </c>
      <c r="J28" s="11" t="s">
        <v>279</v>
      </c>
      <c r="K28" s="11" t="s">
        <v>279</v>
      </c>
      <c r="L28" s="11" t="s">
        <v>279</v>
      </c>
      <c r="M28" s="11" t="s">
        <v>279</v>
      </c>
    </row>
    <row r="33" spans="1:1" ht="13" x14ac:dyDescent="0.1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2020-08-30T09:34:19Z</dcterms:created>
  <dcterms:modified xsi:type="dcterms:W3CDTF">2020-09-01T11:01:36Z</dcterms:modified>
</cp:coreProperties>
</file>