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8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Document\HKU\Lab\"/>
    </mc:Choice>
  </mc:AlternateContent>
  <xr:revisionPtr revIDLastSave="0" documentId="13_ncr:1_{7DA2660B-469C-4C15-B77B-037DA24EF23C}" xr6:coauthVersionLast="45" xr6:coauthVersionMax="45" xr10:uidLastSave="{00000000-0000-0000-0000-000000000000}"/>
  <bookViews>
    <workbookView xWindow="-110" yWindow="-110" windowWidth="27580" windowHeight="17860" xr2:uid="{00000000-000D-0000-FFFF-FFFF00000000}"/>
  </bookViews>
  <sheets>
    <sheet name="Magellan Sheet 3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S10" i="1" l="1"/>
  <c r="T10" i="1"/>
  <c r="U10" i="1"/>
  <c r="V10" i="1"/>
  <c r="W10" i="1"/>
  <c r="AA8" i="1"/>
  <c r="AB8" i="1"/>
  <c r="AC8" i="1"/>
  <c r="AD8" i="1"/>
  <c r="AE8" i="1"/>
  <c r="S8" i="1"/>
  <c r="T8" i="1"/>
  <c r="U8" i="1"/>
  <c r="V8" i="1"/>
  <c r="W8" i="1"/>
  <c r="AA7" i="1"/>
  <c r="AB7" i="1"/>
  <c r="AC7" i="1"/>
  <c r="AD7" i="1"/>
  <c r="AE7" i="1"/>
  <c r="S7" i="1"/>
  <c r="T7" i="1"/>
  <c r="U7" i="1"/>
  <c r="V7" i="1"/>
  <c r="W7" i="1"/>
  <c r="AA6" i="1"/>
  <c r="AB6" i="1"/>
  <c r="AC6" i="1"/>
  <c r="AD6" i="1"/>
  <c r="AE6" i="1"/>
  <c r="Z6" i="1"/>
  <c r="S6" i="1"/>
  <c r="T6" i="1"/>
  <c r="U6" i="1"/>
  <c r="V6" i="1"/>
  <c r="W6" i="1"/>
  <c r="R6" i="1"/>
  <c r="AC5" i="1"/>
  <c r="AD5" i="1"/>
  <c r="AE5" i="1"/>
  <c r="U5" i="1"/>
  <c r="V5" i="1"/>
  <c r="W5" i="1"/>
  <c r="AB5" i="1"/>
  <c r="AA5" i="1"/>
  <c r="Z5" i="1"/>
  <c r="Z7" i="1" s="1"/>
  <c r="Z8" i="1" s="1"/>
  <c r="T5" i="1"/>
  <c r="S5" i="1"/>
  <c r="R5" i="1"/>
  <c r="R7" i="1" s="1"/>
  <c r="R8" i="1" s="1"/>
  <c r="R10" i="1" l="1"/>
  <c r="G17" i="1"/>
  <c r="F17" i="1"/>
  <c r="E17" i="1"/>
  <c r="D17" i="1"/>
  <c r="C17" i="1"/>
  <c r="B17" i="1"/>
</calcChain>
</file>

<file path=xl/sharedStrings.xml><?xml version="1.0" encoding="utf-8"?>
<sst xmlns="http://schemas.openxmlformats.org/spreadsheetml/2006/main" count="35" uniqueCount="26">
  <si>
    <t>&lt;&gt;</t>
  </si>
  <si>
    <t>A</t>
  </si>
  <si>
    <t>B</t>
  </si>
  <si>
    <t>C</t>
  </si>
  <si>
    <t>D</t>
  </si>
  <si>
    <t>E</t>
  </si>
  <si>
    <t>F</t>
  </si>
  <si>
    <t>G</t>
  </si>
  <si>
    <t>H</t>
  </si>
  <si>
    <t>Protein concentration (ug/ml)</t>
  </si>
  <si>
    <t>OD reading</t>
  </si>
  <si>
    <t>Average OD</t>
  </si>
  <si>
    <t>1A7-F6</t>
  </si>
  <si>
    <t>1A7-F8</t>
  </si>
  <si>
    <t>4G12-B12</t>
  </si>
  <si>
    <t>1:80 OD</t>
  </si>
  <si>
    <t>1:160 OD</t>
  </si>
  <si>
    <t>average OD</t>
  </si>
  <si>
    <t>Protein mass in 80ul dilution</t>
  </si>
  <si>
    <t>1:80 protein concentration</t>
  </si>
  <si>
    <t>1:160 protein concentration</t>
  </si>
  <si>
    <t>stock concentration</t>
  </si>
  <si>
    <t>average stock concentration (ug/ml)</t>
  </si>
  <si>
    <t>2A4-G11</t>
  </si>
  <si>
    <t>6C3-D7</t>
  </si>
  <si>
    <t>6C3-G9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</si>
</sst>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49" fontId="0" fillId="0" borderId="0" xfId="0" applyNumberFormat="1"/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'Magellan Sheet 3'!$B$13:$G$13</c:f>
              <c:numCache>
                <c:formatCode>General</c:formatCode>
                <c:ptCount val="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4</c:v>
                </c:pt>
                <c:pt idx="4">
                  <c:v>8</c:v>
                </c:pt>
                <c:pt idx="5">
                  <c:v>16</c:v>
                </c:pt>
              </c:numCache>
            </c:numRef>
          </c:xVal>
          <c:yVal>
            <c:numRef>
              <c:f>'Magellan Sheet 3'!$B$17:$G$17</c:f>
              <c:numCache>
                <c:formatCode>General</c:formatCode>
                <c:ptCount val="6"/>
                <c:pt idx="0">
                  <c:v>0.32766666666666672</c:v>
                </c:pt>
                <c:pt idx="1">
                  <c:v>0.37566666666666665</c:v>
                </c:pt>
                <c:pt idx="2">
                  <c:v>0.41799999999999998</c:v>
                </c:pt>
                <c:pt idx="3">
                  <c:v>0.5023333333333333</c:v>
                </c:pt>
                <c:pt idx="4">
                  <c:v>0.63833333333333331</c:v>
                </c:pt>
                <c:pt idx="5">
                  <c:v>0.84833333333333327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582-4C8E-9614-2614898EE6E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13389640"/>
        <c:axId val="313392592"/>
      </c:scatterChart>
      <c:valAx>
        <c:axId val="3133896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protein amount (ug)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13392592"/>
        <c:crosses val="autoZero"/>
        <c:crossBetween val="midCat"/>
      </c:valAx>
      <c:valAx>
        <c:axId val="3133925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OD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133896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581025</xdr:colOff>
      <xdr:row>19</xdr:row>
      <xdr:rowOff>73025</xdr:rowOff>
    </xdr:from>
    <xdr:to>
      <xdr:col>8</xdr:col>
      <xdr:colOff>276225</xdr:colOff>
      <xdr:row>34</xdr:row>
      <xdr:rowOff>53975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2F0E80E-7F29-4CC8-B7B2-2EADF40D49B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E17"/>
  <sheetViews>
    <sheetView tabSelected="1" topLeftCell="G1" workbookViewId="0">
      <selection activeCell="R10" sqref="R10:W10"/>
    </sheetView>
  </sheetViews>
  <sheetFormatPr defaultRowHeight="14.5" x14ac:dyDescent="0.35"/>
  <cols>
    <col min="17" max="17" width="32.26953125" customWidth="1"/>
    <col min="25" max="25" width="26.6328125" customWidth="1"/>
  </cols>
  <sheetData>
    <row r="1" spans="1:31" x14ac:dyDescent="0.35">
      <c r="A1" s="1" t="s">
        <v>0</v>
      </c>
      <c r="B1">
        <v>1</v>
      </c>
      <c r="C1">
        <v>2</v>
      </c>
      <c r="D1">
        <v>3</v>
      </c>
      <c r="E1">
        <v>4</v>
      </c>
      <c r="F1">
        <v>5</v>
      </c>
      <c r="G1">
        <v>6</v>
      </c>
      <c r="H1">
        <v>7</v>
      </c>
      <c r="I1">
        <v>8</v>
      </c>
      <c r="J1">
        <v>9</v>
      </c>
      <c r="K1">
        <v>10</v>
      </c>
      <c r="L1">
        <v>11</v>
      </c>
      <c r="M1">
        <v>12</v>
      </c>
      <c r="R1" t="s">
        <v>12</v>
      </c>
      <c r="S1" t="s">
        <v>13</v>
      </c>
      <c r="T1" t="s">
        <v>23</v>
      </c>
      <c r="U1" t="s">
        <v>14</v>
      </c>
      <c r="V1" t="s">
        <v>24</v>
      </c>
      <c r="W1" t="s">
        <v>25</v>
      </c>
      <c r="Z1" t="s">
        <v>12</v>
      </c>
      <c r="AA1" t="s">
        <v>13</v>
      </c>
      <c r="AB1" t="s">
        <v>23</v>
      </c>
      <c r="AC1" t="s">
        <v>14</v>
      </c>
      <c r="AD1" t="s">
        <v>24</v>
      </c>
      <c r="AE1" t="s">
        <v>25</v>
      </c>
    </row>
    <row r="2" spans="1:31" x14ac:dyDescent="0.35">
      <c r="A2" s="1" t="s">
        <v>1</v>
      </c>
      <c r="B2">
        <v>0.32900000000000001</v>
      </c>
      <c r="C2">
        <v>0.379</v>
      </c>
      <c r="D2">
        <v>0.42</v>
      </c>
      <c r="E2">
        <v>0.504</v>
      </c>
      <c r="F2">
        <v>0.63900000000000001</v>
      </c>
      <c r="G2">
        <v>0.84599999999999997</v>
      </c>
      <c r="H2">
        <v>0.04</v>
      </c>
      <c r="I2">
        <v>0.04</v>
      </c>
      <c r="J2">
        <v>0.04</v>
      </c>
      <c r="K2">
        <v>4.1000000000000002E-2</v>
      </c>
      <c r="L2">
        <v>0.04</v>
      </c>
      <c r="M2">
        <v>0.04</v>
      </c>
      <c r="Q2" s="2" t="s">
        <v>15</v>
      </c>
      <c r="R2">
        <v>0.877</v>
      </c>
      <c r="S2">
        <v>0.82799999999999996</v>
      </c>
      <c r="T2">
        <v>1.113</v>
      </c>
      <c r="U2">
        <v>0.875</v>
      </c>
      <c r="V2">
        <v>0.91</v>
      </c>
      <c r="W2">
        <v>0.91100000000000003</v>
      </c>
      <c r="Y2" s="2" t="s">
        <v>16</v>
      </c>
      <c r="Z2">
        <v>0.65900000000000003</v>
      </c>
      <c r="AA2">
        <v>0.60199999999999998</v>
      </c>
      <c r="AB2">
        <v>0.70899999999999996</v>
      </c>
      <c r="AC2">
        <v>0.69899999999999995</v>
      </c>
      <c r="AD2">
        <v>0.70599999999999996</v>
      </c>
      <c r="AE2">
        <v>0.64900000000000002</v>
      </c>
    </row>
    <row r="3" spans="1:31" x14ac:dyDescent="0.35">
      <c r="A3" s="1" t="s">
        <v>2</v>
      </c>
      <c r="B3">
        <v>0.32700000000000001</v>
      </c>
      <c r="C3">
        <v>0.374</v>
      </c>
      <c r="D3">
        <v>0.41699999999999998</v>
      </c>
      <c r="E3">
        <v>0.505</v>
      </c>
      <c r="F3">
        <v>0.64300000000000002</v>
      </c>
      <c r="G3">
        <v>0.85199999999999998</v>
      </c>
      <c r="H3">
        <v>0.04</v>
      </c>
      <c r="I3">
        <v>0.04</v>
      </c>
      <c r="J3">
        <v>0.04</v>
      </c>
      <c r="K3">
        <v>4.1000000000000002E-2</v>
      </c>
      <c r="L3">
        <v>0.04</v>
      </c>
      <c r="M3">
        <v>0.04</v>
      </c>
      <c r="Q3" s="2"/>
      <c r="R3">
        <v>0.878</v>
      </c>
      <c r="S3">
        <v>0.83599999999999997</v>
      </c>
      <c r="T3">
        <v>1.0900000000000001</v>
      </c>
      <c r="U3">
        <v>0.874</v>
      </c>
      <c r="V3">
        <v>0.89900000000000002</v>
      </c>
      <c r="W3">
        <v>0.89900000000000002</v>
      </c>
      <c r="Y3" s="2"/>
      <c r="Z3">
        <v>0.66300000000000003</v>
      </c>
      <c r="AA3">
        <v>0.59699999999999998</v>
      </c>
      <c r="AB3">
        <v>0.7</v>
      </c>
      <c r="AC3">
        <v>0.70299999999999996</v>
      </c>
      <c r="AD3">
        <v>0.70399999999999996</v>
      </c>
      <c r="AE3">
        <v>0.64700000000000002</v>
      </c>
    </row>
    <row r="4" spans="1:31" x14ac:dyDescent="0.35">
      <c r="A4" s="1" t="s">
        <v>3</v>
      </c>
      <c r="B4">
        <v>0.32700000000000001</v>
      </c>
      <c r="C4">
        <v>0.374</v>
      </c>
      <c r="D4">
        <v>0.41699999999999998</v>
      </c>
      <c r="E4">
        <v>0.498</v>
      </c>
      <c r="F4">
        <v>0.63300000000000001</v>
      </c>
      <c r="G4">
        <v>0.84699999999999998</v>
      </c>
      <c r="H4">
        <v>3.9E-2</v>
      </c>
      <c r="I4">
        <v>0.04</v>
      </c>
      <c r="J4">
        <v>0.04</v>
      </c>
      <c r="K4">
        <v>0.04</v>
      </c>
      <c r="L4">
        <v>0.04</v>
      </c>
      <c r="M4">
        <v>3.9E-2</v>
      </c>
      <c r="Q4" s="2"/>
      <c r="R4">
        <v>0.86199999999999999</v>
      </c>
      <c r="S4">
        <v>0.82799999999999996</v>
      </c>
      <c r="T4">
        <v>1.097</v>
      </c>
      <c r="U4">
        <v>0.877</v>
      </c>
      <c r="V4">
        <v>0.89500000000000002</v>
      </c>
      <c r="W4">
        <v>0.89400000000000002</v>
      </c>
      <c r="Y4" s="2"/>
      <c r="Z4">
        <v>0.64500000000000002</v>
      </c>
      <c r="AA4">
        <v>0.60199999999999998</v>
      </c>
      <c r="AB4">
        <v>0.70899999999999996</v>
      </c>
      <c r="AC4">
        <v>0.70299999999999996</v>
      </c>
      <c r="AD4">
        <v>0.71</v>
      </c>
      <c r="AE4">
        <v>0.65400000000000003</v>
      </c>
    </row>
    <row r="5" spans="1:31" x14ac:dyDescent="0.35">
      <c r="A5" s="1" t="s">
        <v>4</v>
      </c>
      <c r="B5">
        <v>3.9E-2</v>
      </c>
      <c r="C5">
        <v>0.04</v>
      </c>
      <c r="D5">
        <v>0.04</v>
      </c>
      <c r="E5">
        <v>0.04</v>
      </c>
      <c r="F5">
        <v>0.04</v>
      </c>
      <c r="G5">
        <v>3.9E-2</v>
      </c>
      <c r="H5">
        <v>3.9E-2</v>
      </c>
      <c r="I5">
        <v>4.2000000000000003E-2</v>
      </c>
      <c r="J5">
        <v>0.04</v>
      </c>
      <c r="K5">
        <v>0.04</v>
      </c>
      <c r="L5">
        <v>0.04</v>
      </c>
      <c r="M5">
        <v>0.04</v>
      </c>
      <c r="Q5" t="s">
        <v>17</v>
      </c>
      <c r="R5">
        <f>AVERAGE(R2:R4)</f>
        <v>0.87233333333333329</v>
      </c>
      <c r="S5">
        <f>AVERAGE(S2:S4)</f>
        <v>0.83066666666666666</v>
      </c>
      <c r="T5">
        <f>AVERAGE(T2:T4)</f>
        <v>1.1000000000000001</v>
      </c>
      <c r="U5">
        <f>AVERAGE(U2:U4)</f>
        <v>0.87533333333333341</v>
      </c>
      <c r="V5">
        <f>AVERAGE(V2:V4)</f>
        <v>0.90133333333333343</v>
      </c>
      <c r="W5">
        <f>AVERAGE(W2:W4)</f>
        <v>0.90133333333333343</v>
      </c>
      <c r="Y5" t="s">
        <v>17</v>
      </c>
      <c r="Z5">
        <f>AVERAGE(Z2:Z4)</f>
        <v>0.65566666666666673</v>
      </c>
      <c r="AA5">
        <f t="shared" ref="AA5:AE5" si="0">AVERAGE(AA2:AA4)</f>
        <v>0.60033333333333327</v>
      </c>
      <c r="AB5">
        <f t="shared" si="0"/>
        <v>0.70599999999999996</v>
      </c>
      <c r="AC5">
        <f>AVERAGE(AC2:AC4)</f>
        <v>0.70166666666666666</v>
      </c>
      <c r="AD5">
        <f t="shared" si="0"/>
        <v>0.70666666666666667</v>
      </c>
      <c r="AE5">
        <f t="shared" si="0"/>
        <v>0.65</v>
      </c>
    </row>
    <row r="6" spans="1:31" x14ac:dyDescent="0.35">
      <c r="A6" s="1" t="s">
        <v>5</v>
      </c>
      <c r="B6">
        <v>0.877</v>
      </c>
      <c r="C6">
        <v>0.65900000000000003</v>
      </c>
      <c r="D6">
        <v>0.82799999999999996</v>
      </c>
      <c r="E6">
        <v>0.60199999999999998</v>
      </c>
      <c r="F6">
        <v>1.113</v>
      </c>
      <c r="G6">
        <v>0.70899999999999996</v>
      </c>
      <c r="H6">
        <v>0.875</v>
      </c>
      <c r="I6">
        <v>0.69899999999999995</v>
      </c>
      <c r="J6">
        <v>0.91</v>
      </c>
      <c r="K6">
        <v>0.70599999999999996</v>
      </c>
      <c r="L6">
        <v>0.91100000000000003</v>
      </c>
      <c r="M6">
        <v>0.64900000000000002</v>
      </c>
      <c r="Q6" t="s">
        <v>18</v>
      </c>
      <c r="R6">
        <f>(R5-0.3518)/0.0322</f>
        <v>16.165631469979296</v>
      </c>
      <c r="S6">
        <f t="shared" ref="S6:W6" si="1">(S5-0.3518)/0.0322</f>
        <v>14.871635610766045</v>
      </c>
      <c r="T6">
        <f t="shared" si="1"/>
        <v>23.2360248447205</v>
      </c>
      <c r="U6">
        <f t="shared" si="1"/>
        <v>16.258799171842654</v>
      </c>
      <c r="V6">
        <f t="shared" si="1"/>
        <v>17.066252587991723</v>
      </c>
      <c r="W6">
        <f t="shared" si="1"/>
        <v>17.066252587991723</v>
      </c>
      <c r="Y6" t="s">
        <v>18</v>
      </c>
      <c r="Z6">
        <f>(Z5-0.3518)/0.0322</f>
        <v>9.4368530020703947</v>
      </c>
      <c r="AA6">
        <f t="shared" ref="AA6:AE6" si="2">(AA5-0.3518)/0.0322</f>
        <v>7.7184265010351947</v>
      </c>
      <c r="AB6">
        <f t="shared" si="2"/>
        <v>10.999999999999998</v>
      </c>
      <c r="AC6">
        <f t="shared" si="2"/>
        <v>10.865424430641822</v>
      </c>
      <c r="AD6">
        <f t="shared" si="2"/>
        <v>11.020703933747413</v>
      </c>
      <c r="AE6">
        <f t="shared" si="2"/>
        <v>9.2608695652173925</v>
      </c>
    </row>
    <row r="7" spans="1:31" x14ac:dyDescent="0.35">
      <c r="A7" s="1" t="s">
        <v>6</v>
      </c>
      <c r="B7">
        <v>0.878</v>
      </c>
      <c r="C7">
        <v>0.66300000000000003</v>
      </c>
      <c r="D7">
        <v>0.83599999999999997</v>
      </c>
      <c r="E7">
        <v>0.59699999999999998</v>
      </c>
      <c r="F7">
        <v>1.0900000000000001</v>
      </c>
      <c r="G7">
        <v>0.7</v>
      </c>
      <c r="H7">
        <v>0.874</v>
      </c>
      <c r="I7">
        <v>0.70299999999999996</v>
      </c>
      <c r="J7">
        <v>0.89900000000000002</v>
      </c>
      <c r="K7">
        <v>0.70399999999999996</v>
      </c>
      <c r="L7">
        <v>0.89900000000000002</v>
      </c>
      <c r="M7">
        <v>0.64700000000000002</v>
      </c>
      <c r="Q7" t="s">
        <v>19</v>
      </c>
      <c r="R7">
        <f>R6/0.08</f>
        <v>202.0703933747412</v>
      </c>
      <c r="S7">
        <f t="shared" ref="S7:W7" si="3">S6/0.08</f>
        <v>185.89544513457557</v>
      </c>
      <c r="T7">
        <f t="shared" si="3"/>
        <v>290.45031055900625</v>
      </c>
      <c r="U7">
        <f t="shared" si="3"/>
        <v>203.23498964803318</v>
      </c>
      <c r="V7">
        <f t="shared" si="3"/>
        <v>213.32815734989654</v>
      </c>
      <c r="W7">
        <f t="shared" si="3"/>
        <v>213.32815734989654</v>
      </c>
      <c r="Y7" t="s">
        <v>20</v>
      </c>
      <c r="Z7">
        <f>Z6/0.08</f>
        <v>117.96066252587993</v>
      </c>
      <c r="AA7">
        <f t="shared" ref="AA7:AE7" si="4">AA6/0.08</f>
        <v>96.480331262939927</v>
      </c>
      <c r="AB7">
        <f t="shared" si="4"/>
        <v>137.49999999999997</v>
      </c>
      <c r="AC7">
        <f t="shared" si="4"/>
        <v>135.81780538302277</v>
      </c>
      <c r="AD7">
        <f t="shared" si="4"/>
        <v>137.75879917184267</v>
      </c>
      <c r="AE7">
        <f t="shared" si="4"/>
        <v>115.7608695652174</v>
      </c>
    </row>
    <row r="8" spans="1:31" x14ac:dyDescent="0.35">
      <c r="A8" s="1" t="s">
        <v>7</v>
      </c>
      <c r="B8">
        <v>0.86199999999999999</v>
      </c>
      <c r="C8">
        <v>0.64500000000000002</v>
      </c>
      <c r="D8">
        <v>0.82799999999999996</v>
      </c>
      <c r="E8">
        <v>0.60199999999999998</v>
      </c>
      <c r="F8">
        <v>1.097</v>
      </c>
      <c r="G8">
        <v>0.70899999999999996</v>
      </c>
      <c r="H8">
        <v>0.877</v>
      </c>
      <c r="I8">
        <v>0.70299999999999996</v>
      </c>
      <c r="J8">
        <v>0.89500000000000002</v>
      </c>
      <c r="K8">
        <v>0.71</v>
      </c>
      <c r="L8">
        <v>0.89400000000000002</v>
      </c>
      <c r="M8">
        <v>0.65400000000000003</v>
      </c>
      <c r="Q8" t="s">
        <v>21</v>
      </c>
      <c r="R8">
        <f>R7*80</f>
        <v>16165.631469979297</v>
      </c>
      <c r="S8">
        <f t="shared" ref="S8:W8" si="5">S7*80</f>
        <v>14871.635610766045</v>
      </c>
      <c r="T8">
        <f t="shared" si="5"/>
        <v>23236.024844720501</v>
      </c>
      <c r="U8">
        <f t="shared" si="5"/>
        <v>16258.799171842655</v>
      </c>
      <c r="V8">
        <f t="shared" si="5"/>
        <v>17066.252587991723</v>
      </c>
      <c r="W8">
        <f t="shared" si="5"/>
        <v>17066.252587991723</v>
      </c>
      <c r="Y8" t="s">
        <v>21</v>
      </c>
      <c r="Z8">
        <f>Z7*160</f>
        <v>18873.706004140789</v>
      </c>
      <c r="AA8">
        <f t="shared" ref="AA8:AE8" si="6">AA7*160</f>
        <v>15436.853002070387</v>
      </c>
      <c r="AB8">
        <f t="shared" si="6"/>
        <v>21999.999999999996</v>
      </c>
      <c r="AC8">
        <f t="shared" si="6"/>
        <v>21730.848861283645</v>
      </c>
      <c r="AD8">
        <f t="shared" si="6"/>
        <v>22041.407867494825</v>
      </c>
      <c r="AE8">
        <f t="shared" si="6"/>
        <v>18521.739130434784</v>
      </c>
    </row>
    <row r="9" spans="1:31" x14ac:dyDescent="0.35">
      <c r="A9" s="1" t="s">
        <v>8</v>
      </c>
      <c r="B9">
        <v>4.3999999999999997E-2</v>
      </c>
      <c r="C9">
        <v>0.04</v>
      </c>
      <c r="D9">
        <v>3.9E-2</v>
      </c>
      <c r="E9">
        <v>0.04</v>
      </c>
      <c r="F9">
        <v>0.04</v>
      </c>
      <c r="G9">
        <v>3.9E-2</v>
      </c>
      <c r="H9">
        <v>0.04</v>
      </c>
      <c r="I9">
        <v>0.04</v>
      </c>
      <c r="J9">
        <v>3.9E-2</v>
      </c>
      <c r="K9">
        <v>0.04</v>
      </c>
      <c r="L9">
        <v>0.04</v>
      </c>
      <c r="M9">
        <v>3.9E-2</v>
      </c>
    </row>
    <row r="10" spans="1:31" x14ac:dyDescent="0.35">
      <c r="Q10" t="s">
        <v>22</v>
      </c>
      <c r="R10">
        <f>AVERAGE(R8,Z8)</f>
        <v>17519.668737060041</v>
      </c>
      <c r="S10">
        <f t="shared" ref="S10:W10" si="7">AVERAGE(S8,AA8)</f>
        <v>15154.244306418215</v>
      </c>
      <c r="T10">
        <f t="shared" si="7"/>
        <v>22618.012422360247</v>
      </c>
      <c r="U10">
        <f t="shared" si="7"/>
        <v>18994.824016563151</v>
      </c>
      <c r="V10">
        <f t="shared" si="7"/>
        <v>19553.830227743274</v>
      </c>
      <c r="W10">
        <f t="shared" si="7"/>
        <v>17793.995859213253</v>
      </c>
    </row>
    <row r="13" spans="1:31" x14ac:dyDescent="0.35">
      <c r="A13" s="1" t="s">
        <v>9</v>
      </c>
      <c r="B13">
        <v>0</v>
      </c>
      <c r="C13">
        <v>1</v>
      </c>
      <c r="D13">
        <v>2</v>
      </c>
      <c r="E13">
        <v>4</v>
      </c>
      <c r="F13">
        <v>8</v>
      </c>
      <c r="G13">
        <v>16</v>
      </c>
    </row>
    <row r="14" spans="1:31" x14ac:dyDescent="0.35">
      <c r="A14" s="2" t="s">
        <v>10</v>
      </c>
      <c r="B14">
        <v>0.32900000000000001</v>
      </c>
      <c r="C14">
        <v>0.379</v>
      </c>
      <c r="D14">
        <v>0.42</v>
      </c>
      <c r="E14">
        <v>0.504</v>
      </c>
      <c r="F14">
        <v>0.63900000000000001</v>
      </c>
      <c r="G14">
        <v>0.84599999999999997</v>
      </c>
    </row>
    <row r="15" spans="1:31" x14ac:dyDescent="0.35">
      <c r="A15" s="2"/>
      <c r="B15">
        <v>0.32700000000000001</v>
      </c>
      <c r="C15">
        <v>0.374</v>
      </c>
      <c r="D15">
        <v>0.41699999999999998</v>
      </c>
      <c r="E15">
        <v>0.505</v>
      </c>
      <c r="F15">
        <v>0.64300000000000002</v>
      </c>
      <c r="G15">
        <v>0.85199999999999998</v>
      </c>
    </row>
    <row r="16" spans="1:31" x14ac:dyDescent="0.35">
      <c r="A16" s="2"/>
      <c r="B16">
        <v>0.32700000000000001</v>
      </c>
      <c r="C16">
        <v>0.374</v>
      </c>
      <c r="D16">
        <v>0.41699999999999998</v>
      </c>
      <c r="E16">
        <v>0.498</v>
      </c>
      <c r="F16">
        <v>0.63300000000000001</v>
      </c>
      <c r="G16">
        <v>0.84699999999999998</v>
      </c>
    </row>
    <row r="17" spans="1:7" x14ac:dyDescent="0.35">
      <c r="A17" s="1" t="s">
        <v>11</v>
      </c>
      <c r="B17">
        <f>AVERAGE(B14:B16)</f>
        <v>0.32766666666666672</v>
      </c>
      <c r="C17">
        <f t="shared" ref="C17:G17" si="8">AVERAGE(C14:C16)</f>
        <v>0.37566666666666665</v>
      </c>
      <c r="D17">
        <f t="shared" si="8"/>
        <v>0.41799999999999998</v>
      </c>
      <c r="E17">
        <f t="shared" si="8"/>
        <v>0.5023333333333333</v>
      </c>
      <c r="F17">
        <f t="shared" si="8"/>
        <v>0.63833333333333331</v>
      </c>
      <c r="G17">
        <f t="shared" si="8"/>
        <v>0.84833333333333327</v>
      </c>
    </row>
  </sheetData>
  <mergeCells count="3">
    <mergeCell ref="A14:A16"/>
    <mergeCell ref="Q2:Q4"/>
    <mergeCell ref="Y2:Y4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Magellan Sheet 3</vt:lpstr>
      <vt:lpstr>Sheet2</vt:lpstr>
      <vt:lpstr>Sheet3</vt:lpstr>
    </vt:vector>
  </TitlesOfParts>
  <Company>HKU, SOB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ms-off1</dc:creator>
  <cp:lastModifiedBy>Chengxi Huang</cp:lastModifiedBy>
  <dcterms:created xsi:type="dcterms:W3CDTF">2020-07-06T03:42:35Z</dcterms:created>
  <dcterms:modified xsi:type="dcterms:W3CDTF">2020-07-06T14:35:25Z</dcterms:modified>
</cp:coreProperties>
</file>