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ument\HKU\Lab\"/>
    </mc:Choice>
  </mc:AlternateContent>
  <xr:revisionPtr revIDLastSave="0" documentId="13_ncr:1_{5EB43816-5795-423C-B407-9E0948D80F8A}" xr6:coauthVersionLast="45" xr6:coauthVersionMax="45" xr10:uidLastSave="{00000000-0000-0000-0000-000000000000}"/>
  <bookViews>
    <workbookView xWindow="-110" yWindow="-110" windowWidth="27580" windowHeight="17860" xr2:uid="{00000000-000D-0000-FFFF-FFFF00000000}"/>
  </bookViews>
  <sheets>
    <sheet name="Magellan Sheet 3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10" i="1" l="1"/>
  <c r="S10" i="1"/>
  <c r="W8" i="1"/>
  <c r="X8" i="1"/>
  <c r="R8" i="1"/>
  <c r="S8" i="1"/>
  <c r="W7" i="1"/>
  <c r="X7" i="1"/>
  <c r="R7" i="1"/>
  <c r="S7" i="1"/>
  <c r="W6" i="1"/>
  <c r="X6" i="1"/>
  <c r="R6" i="1"/>
  <c r="S6" i="1"/>
  <c r="W5" i="1"/>
  <c r="X5" i="1"/>
  <c r="S5" i="1"/>
  <c r="R5" i="1"/>
  <c r="V5" i="1"/>
  <c r="V6" i="1" s="1"/>
  <c r="V7" i="1" s="1"/>
  <c r="V8" i="1" s="1"/>
  <c r="Q5" i="1"/>
  <c r="Q6" i="1" s="1"/>
  <c r="Q7" i="1" s="1"/>
  <c r="Q8" i="1" s="1"/>
  <c r="G15" i="1"/>
  <c r="F15" i="1"/>
  <c r="E15" i="1"/>
  <c r="D15" i="1"/>
  <c r="C15" i="1"/>
  <c r="B15" i="1"/>
  <c r="Q10" i="1" l="1"/>
</calcChain>
</file>

<file path=xl/sharedStrings.xml><?xml version="1.0" encoding="utf-8"?>
<sst xmlns="http://schemas.openxmlformats.org/spreadsheetml/2006/main" count="29" uniqueCount="23">
  <si>
    <t>&lt;&gt;</t>
  </si>
  <si>
    <t>A</t>
  </si>
  <si>
    <t>B</t>
  </si>
  <si>
    <t>C</t>
  </si>
  <si>
    <t>D</t>
  </si>
  <si>
    <t>E</t>
  </si>
  <si>
    <t>F</t>
  </si>
  <si>
    <t>G</t>
  </si>
  <si>
    <t>H</t>
  </si>
  <si>
    <t>Protein mass (ug)</t>
  </si>
  <si>
    <t>OD reading</t>
  </si>
  <si>
    <t>Average OD</t>
  </si>
  <si>
    <t>1:80 OD</t>
  </si>
  <si>
    <t>1:160 OD</t>
  </si>
  <si>
    <t>average OD</t>
  </si>
  <si>
    <t>Protein mass in 80ul dilution</t>
  </si>
  <si>
    <t>1:80 protein concentration</t>
  </si>
  <si>
    <t>1:160 protein concentration</t>
  </si>
  <si>
    <t>stock concentration</t>
  </si>
  <si>
    <t>average stock concentration (ug/ml)</t>
  </si>
  <si>
    <t>1A7-F6</t>
  </si>
  <si>
    <t>1A7-F8</t>
  </si>
  <si>
    <t>4G12-B12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</si>
</sst>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Bradford assay standard curve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'Magellan Sheet 3'!$B$11:$G$11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16</c:v>
                </c:pt>
              </c:numCache>
            </c:numRef>
          </c:xVal>
          <c:yVal>
            <c:numRef>
              <c:f>'Magellan Sheet 3'!$B$15:$G$15</c:f>
              <c:numCache>
                <c:formatCode>General</c:formatCode>
                <c:ptCount val="6"/>
                <c:pt idx="0">
                  <c:v>0.34533333333333333</c:v>
                </c:pt>
                <c:pt idx="1">
                  <c:v>0.39200000000000007</c:v>
                </c:pt>
                <c:pt idx="2">
                  <c:v>0.43433333333333329</c:v>
                </c:pt>
                <c:pt idx="3">
                  <c:v>0.51566666666666672</c:v>
                </c:pt>
                <c:pt idx="4">
                  <c:v>0.66933333333333334</c:v>
                </c:pt>
                <c:pt idx="5">
                  <c:v>0.92466666666666664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FF-4BD0-84AA-295758AD9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7484032"/>
        <c:axId val="417491904"/>
      </c:scatterChart>
      <c:valAx>
        <c:axId val="417484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0" i="0" baseline="0">
                    <a:effectLst/>
                  </a:rPr>
                  <a:t>Protein mass (ug)</a:t>
                </a:r>
                <a:endParaRPr lang="en-US" sz="6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491904"/>
        <c:crosses val="autoZero"/>
        <c:crossBetween val="midCat"/>
      </c:valAx>
      <c:valAx>
        <c:axId val="417491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OD reading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484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282575</xdr:colOff>
      <xdr:row>16</xdr:row>
      <xdr:rowOff>180975</xdr:rowOff>
    </xdr:from>
    <xdr:to>
      <xdr:col>8</xdr:col>
      <xdr:colOff>587375</xdr:colOff>
      <xdr:row>31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783642-4E8E-4C0D-B161-864A589D73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5"/>
  <sheetViews>
    <sheetView tabSelected="1" topLeftCell="D1" workbookViewId="0">
      <selection activeCell="Q10" sqref="Q10:S10"/>
    </sheetView>
  </sheetViews>
  <sheetFormatPr defaultRowHeight="14.5" x14ac:dyDescent="0.35"/>
  <cols>
    <col min="1" max="1" width="14.26953125" customWidth="1"/>
    <col min="16" max="16" width="26.7265625" customWidth="1"/>
    <col min="17" max="17" width="15.90625" customWidth="1"/>
    <col min="18" max="18" width="13.453125" customWidth="1"/>
    <col min="21" max="21" width="27.7265625" customWidth="1"/>
  </cols>
  <sheetData>
    <row r="1" spans="1:24" x14ac:dyDescent="0.35">
      <c r="A1" s="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Q1" t="s">
        <v>20</v>
      </c>
      <c r="R1" t="s">
        <v>21</v>
      </c>
      <c r="S1" t="s">
        <v>22</v>
      </c>
      <c r="V1" t="s">
        <v>20</v>
      </c>
      <c r="W1" t="s">
        <v>21</v>
      </c>
      <c r="X1" t="s">
        <v>22</v>
      </c>
    </row>
    <row r="2" spans="1:24" x14ac:dyDescent="0.35">
      <c r="A2" s="1" t="s">
        <v>1</v>
      </c>
      <c r="B2">
        <v>3.5999999999999997E-2</v>
      </c>
      <c r="C2">
        <v>3.3000000000000002E-2</v>
      </c>
      <c r="D2">
        <v>3.5000000000000003E-2</v>
      </c>
      <c r="E2">
        <v>4.2000000000000003E-2</v>
      </c>
      <c r="F2">
        <v>3.9E-2</v>
      </c>
      <c r="G2">
        <v>3.7999999999999999E-2</v>
      </c>
      <c r="H2">
        <v>3.6999999999999998E-2</v>
      </c>
      <c r="I2">
        <v>3.7999999999999999E-2</v>
      </c>
      <c r="J2">
        <v>4.2000000000000003E-2</v>
      </c>
      <c r="K2">
        <v>3.9E-2</v>
      </c>
      <c r="L2">
        <v>4.4999999999999998E-2</v>
      </c>
      <c r="M2">
        <v>0.06</v>
      </c>
      <c r="P2" s="2" t="s">
        <v>12</v>
      </c>
      <c r="Q2">
        <v>0.86399999999999999</v>
      </c>
      <c r="R2">
        <v>1.0009999999999999</v>
      </c>
      <c r="S2">
        <v>0.997</v>
      </c>
      <c r="U2" s="2" t="s">
        <v>13</v>
      </c>
      <c r="V2">
        <v>0.65500000000000003</v>
      </c>
      <c r="W2">
        <v>0.754</v>
      </c>
      <c r="X2">
        <v>0.72499999999999998</v>
      </c>
    </row>
    <row r="3" spans="1:24" x14ac:dyDescent="0.35">
      <c r="A3" s="1" t="s">
        <v>2</v>
      </c>
      <c r="B3">
        <v>4.7E-2</v>
      </c>
      <c r="C3">
        <v>5.1999999999999998E-2</v>
      </c>
      <c r="D3">
        <v>4.9000000000000002E-2</v>
      </c>
      <c r="E3">
        <v>5.1999999999999998E-2</v>
      </c>
      <c r="F3">
        <v>5.3999999999999999E-2</v>
      </c>
      <c r="G3">
        <v>4.7E-2</v>
      </c>
      <c r="H3">
        <v>4.9000000000000002E-2</v>
      </c>
      <c r="I3">
        <v>4.9000000000000002E-2</v>
      </c>
      <c r="J3">
        <v>4.7E-2</v>
      </c>
      <c r="K3">
        <v>5.0999999999999997E-2</v>
      </c>
      <c r="L3">
        <v>0.05</v>
      </c>
      <c r="M3">
        <v>4.8000000000000001E-2</v>
      </c>
      <c r="P3" s="2"/>
      <c r="Q3">
        <v>0.88800000000000001</v>
      </c>
      <c r="R3">
        <v>1.016</v>
      </c>
      <c r="S3">
        <v>1.0129999999999999</v>
      </c>
      <c r="U3" s="2"/>
      <c r="V3">
        <v>0.66900000000000004</v>
      </c>
      <c r="W3">
        <v>0.75800000000000001</v>
      </c>
      <c r="X3">
        <v>0.747</v>
      </c>
    </row>
    <row r="4" spans="1:24" x14ac:dyDescent="0.35">
      <c r="A4" s="1" t="s">
        <v>3</v>
      </c>
      <c r="B4">
        <v>7.5999999999999998E-2</v>
      </c>
      <c r="C4">
        <v>6.6000000000000003E-2</v>
      </c>
      <c r="D4">
        <v>5.8000000000000003E-2</v>
      </c>
      <c r="E4">
        <v>7.0000000000000007E-2</v>
      </c>
      <c r="F4">
        <v>8.3000000000000004E-2</v>
      </c>
      <c r="G4">
        <v>0.188</v>
      </c>
      <c r="H4">
        <v>4.8000000000000001E-2</v>
      </c>
      <c r="I4">
        <v>5.5E-2</v>
      </c>
      <c r="J4">
        <v>4.8000000000000001E-2</v>
      </c>
      <c r="K4">
        <v>7.0000000000000007E-2</v>
      </c>
      <c r="L4">
        <v>0.09</v>
      </c>
      <c r="M4">
        <v>4.8000000000000001E-2</v>
      </c>
      <c r="P4" s="2"/>
      <c r="Q4">
        <v>0.88</v>
      </c>
      <c r="R4">
        <v>1.0209999999999999</v>
      </c>
      <c r="S4">
        <v>0.99</v>
      </c>
      <c r="U4" s="2"/>
      <c r="V4">
        <v>0.65900000000000003</v>
      </c>
      <c r="W4">
        <v>0.754</v>
      </c>
      <c r="X4">
        <v>0.73899999999999999</v>
      </c>
    </row>
    <row r="5" spans="1:24" x14ac:dyDescent="0.35">
      <c r="A5" s="1" t="s">
        <v>4</v>
      </c>
      <c r="B5">
        <v>7.3999999999999996E-2</v>
      </c>
      <c r="C5">
        <v>7.3999999999999996E-2</v>
      </c>
      <c r="D5">
        <v>6.5000000000000002E-2</v>
      </c>
      <c r="E5">
        <v>7.4999999999999997E-2</v>
      </c>
      <c r="F5">
        <v>7.0999999999999994E-2</v>
      </c>
      <c r="G5">
        <v>0.14399999999999999</v>
      </c>
      <c r="H5">
        <v>5.0999999999999997E-2</v>
      </c>
      <c r="I5">
        <v>5.5E-2</v>
      </c>
      <c r="J5">
        <v>4.3999999999999997E-2</v>
      </c>
      <c r="K5">
        <v>7.0999999999999994E-2</v>
      </c>
      <c r="L5">
        <v>9.5000000000000001E-2</v>
      </c>
      <c r="M5">
        <v>0.05</v>
      </c>
      <c r="P5" t="s">
        <v>14</v>
      </c>
      <c r="Q5">
        <f>AVERAGE(Q2:Q4)</f>
        <v>0.87733333333333341</v>
      </c>
      <c r="R5">
        <f>AVERAGE(R2:R4)</f>
        <v>1.0126666666666666</v>
      </c>
      <c r="S5">
        <f>AVERAGE(S2:S4)</f>
        <v>1</v>
      </c>
      <c r="U5" t="s">
        <v>14</v>
      </c>
      <c r="V5">
        <f>AVERAGE(V2:V4)</f>
        <v>0.66100000000000003</v>
      </c>
      <c r="W5">
        <f t="shared" ref="W5:X5" si="0">AVERAGE(W2:W4)</f>
        <v>0.7553333333333333</v>
      </c>
      <c r="X5">
        <f t="shared" si="0"/>
        <v>0.73699999999999999</v>
      </c>
    </row>
    <row r="6" spans="1:24" x14ac:dyDescent="0.35">
      <c r="A6" s="1" t="s">
        <v>5</v>
      </c>
      <c r="B6">
        <v>6.7000000000000004E-2</v>
      </c>
      <c r="C6">
        <v>7.8E-2</v>
      </c>
      <c r="D6">
        <v>6.8000000000000005E-2</v>
      </c>
      <c r="E6">
        <v>7.8E-2</v>
      </c>
      <c r="F6">
        <v>0.1</v>
      </c>
      <c r="G6">
        <v>0.18</v>
      </c>
      <c r="H6">
        <v>4.2999999999999997E-2</v>
      </c>
      <c r="I6">
        <v>4.8000000000000001E-2</v>
      </c>
      <c r="J6">
        <v>4.4999999999999998E-2</v>
      </c>
      <c r="K6">
        <v>7.2999999999999995E-2</v>
      </c>
      <c r="L6">
        <v>9.1999999999999998E-2</v>
      </c>
      <c r="M6">
        <v>5.7000000000000002E-2</v>
      </c>
      <c r="P6" t="s">
        <v>15</v>
      </c>
      <c r="Q6">
        <f>(Q5-0.361)/0.0358</f>
        <v>14.422718808193672</v>
      </c>
      <c r="R6">
        <f t="shared" ref="R6:S6" si="1">(R5-0.361)/0.0358</f>
        <v>18.202979515828677</v>
      </c>
      <c r="S6">
        <f t="shared" si="1"/>
        <v>17.849162011173185</v>
      </c>
      <c r="U6" t="s">
        <v>15</v>
      </c>
      <c r="V6">
        <f>(V5-0.361)/0.0358</f>
        <v>8.3798882681564262</v>
      </c>
      <c r="W6">
        <f t="shared" ref="W6:X6" si="2">(W5-0.361)/0.0358</f>
        <v>11.014897579143389</v>
      </c>
      <c r="X6">
        <f t="shared" si="2"/>
        <v>10.502793296089386</v>
      </c>
    </row>
    <row r="7" spans="1:24" x14ac:dyDescent="0.35">
      <c r="A7" s="1" t="s">
        <v>6</v>
      </c>
      <c r="B7">
        <v>0.33500000000000002</v>
      </c>
      <c r="C7">
        <v>0.39400000000000002</v>
      </c>
      <c r="D7">
        <v>0.443</v>
      </c>
      <c r="E7">
        <v>0.51500000000000001</v>
      </c>
      <c r="F7">
        <v>0.66</v>
      </c>
      <c r="G7">
        <v>0.91400000000000003</v>
      </c>
      <c r="H7">
        <v>0.86399999999999999</v>
      </c>
      <c r="I7">
        <v>0.65500000000000003</v>
      </c>
      <c r="J7">
        <v>1.0009999999999999</v>
      </c>
      <c r="K7">
        <v>0.754</v>
      </c>
      <c r="L7">
        <v>0.997</v>
      </c>
      <c r="M7">
        <v>0.72499999999999998</v>
      </c>
      <c r="P7" t="s">
        <v>16</v>
      </c>
      <c r="Q7">
        <f>Q6/0.08</f>
        <v>180.2839851024209</v>
      </c>
      <c r="R7">
        <f t="shared" ref="R7:S7" si="3">R6/0.08</f>
        <v>227.53724394785846</v>
      </c>
      <c r="S7">
        <f t="shared" si="3"/>
        <v>223.11452513966481</v>
      </c>
      <c r="U7" t="s">
        <v>17</v>
      </c>
      <c r="V7">
        <f>V6/0.08</f>
        <v>104.74860335195532</v>
      </c>
      <c r="W7">
        <f t="shared" ref="W7:X7" si="4">W6/0.08</f>
        <v>137.68621973929237</v>
      </c>
      <c r="X7">
        <f t="shared" si="4"/>
        <v>131.28491620111734</v>
      </c>
    </row>
    <row r="8" spans="1:24" x14ac:dyDescent="0.35">
      <c r="A8" s="1" t="s">
        <v>7</v>
      </c>
      <c r="B8">
        <v>0.34899999999999998</v>
      </c>
      <c r="C8">
        <v>0.39900000000000002</v>
      </c>
      <c r="D8">
        <v>0.433</v>
      </c>
      <c r="E8">
        <v>0.51100000000000001</v>
      </c>
      <c r="F8">
        <v>0.67700000000000005</v>
      </c>
      <c r="G8">
        <v>0.92800000000000005</v>
      </c>
      <c r="H8">
        <v>0.88800000000000001</v>
      </c>
      <c r="I8">
        <v>0.66900000000000004</v>
      </c>
      <c r="J8">
        <v>1.016</v>
      </c>
      <c r="K8">
        <v>0.75800000000000001</v>
      </c>
      <c r="L8">
        <v>1.0129999999999999</v>
      </c>
      <c r="M8">
        <v>0.747</v>
      </c>
      <c r="P8" t="s">
        <v>18</v>
      </c>
      <c r="Q8">
        <f>Q7*80</f>
        <v>14422.718808193673</v>
      </c>
      <c r="R8">
        <f t="shared" ref="R8:S8" si="5">R7*80</f>
        <v>18202.979515828676</v>
      </c>
      <c r="S8">
        <f t="shared" si="5"/>
        <v>17849.162011173183</v>
      </c>
      <c r="U8" t="s">
        <v>18</v>
      </c>
      <c r="V8">
        <f>V7*160</f>
        <v>16759.776536312853</v>
      </c>
      <c r="W8">
        <f t="shared" ref="W8:X8" si="6">W7*160</f>
        <v>22029.795158286779</v>
      </c>
      <c r="X8">
        <f t="shared" si="6"/>
        <v>21005.586592178774</v>
      </c>
    </row>
    <row r="9" spans="1:24" x14ac:dyDescent="0.35">
      <c r="A9" s="1" t="s">
        <v>8</v>
      </c>
      <c r="B9">
        <v>0.35199999999999998</v>
      </c>
      <c r="C9">
        <v>0.38300000000000001</v>
      </c>
      <c r="D9">
        <v>0.42699999999999999</v>
      </c>
      <c r="E9">
        <v>0.52100000000000002</v>
      </c>
      <c r="F9">
        <v>0.67100000000000004</v>
      </c>
      <c r="G9">
        <v>0.93200000000000005</v>
      </c>
      <c r="H9">
        <v>0.88</v>
      </c>
      <c r="I9">
        <v>0.65900000000000003</v>
      </c>
      <c r="J9">
        <v>1.0209999999999999</v>
      </c>
      <c r="K9">
        <v>0.754</v>
      </c>
      <c r="L9">
        <v>0.99</v>
      </c>
      <c r="M9">
        <v>0.73899999999999999</v>
      </c>
    </row>
    <row r="10" spans="1:24" x14ac:dyDescent="0.35">
      <c r="P10" t="s">
        <v>19</v>
      </c>
      <c r="Q10">
        <f>AVERAGE(Q8,V8)</f>
        <v>15591.247672253263</v>
      </c>
      <c r="R10">
        <f t="shared" ref="R10:S10" si="7">AVERAGE(R8,W8)</f>
        <v>20116.387337057728</v>
      </c>
      <c r="S10">
        <f t="shared" si="7"/>
        <v>19427.374301675976</v>
      </c>
    </row>
    <row r="11" spans="1:24" x14ac:dyDescent="0.35">
      <c r="A11" s="1" t="s">
        <v>9</v>
      </c>
      <c r="B11">
        <v>0</v>
      </c>
      <c r="C11">
        <v>1</v>
      </c>
      <c r="D11">
        <v>2</v>
      </c>
      <c r="E11">
        <v>4</v>
      </c>
      <c r="F11">
        <v>8</v>
      </c>
      <c r="G11">
        <v>16</v>
      </c>
    </row>
    <row r="12" spans="1:24" x14ac:dyDescent="0.35">
      <c r="A12" s="2" t="s">
        <v>10</v>
      </c>
      <c r="B12">
        <v>0.33500000000000002</v>
      </c>
      <c r="C12">
        <v>0.39400000000000002</v>
      </c>
      <c r="D12">
        <v>0.443</v>
      </c>
      <c r="E12">
        <v>0.51500000000000001</v>
      </c>
      <c r="F12">
        <v>0.66</v>
      </c>
      <c r="G12">
        <v>0.91400000000000003</v>
      </c>
    </row>
    <row r="13" spans="1:24" x14ac:dyDescent="0.35">
      <c r="A13" s="2"/>
      <c r="B13">
        <v>0.34899999999999998</v>
      </c>
      <c r="C13">
        <v>0.39900000000000002</v>
      </c>
      <c r="D13">
        <v>0.433</v>
      </c>
      <c r="E13">
        <v>0.51100000000000001</v>
      </c>
      <c r="F13">
        <v>0.67700000000000005</v>
      </c>
      <c r="G13">
        <v>0.92800000000000005</v>
      </c>
    </row>
    <row r="14" spans="1:24" x14ac:dyDescent="0.35">
      <c r="A14" s="2"/>
      <c r="B14">
        <v>0.35199999999999998</v>
      </c>
      <c r="C14">
        <v>0.38300000000000001</v>
      </c>
      <c r="D14">
        <v>0.42699999999999999</v>
      </c>
      <c r="E14">
        <v>0.52100000000000002</v>
      </c>
      <c r="F14">
        <v>0.67100000000000004</v>
      </c>
      <c r="G14">
        <v>0.93200000000000005</v>
      </c>
    </row>
    <row r="15" spans="1:24" x14ac:dyDescent="0.35">
      <c r="A15" s="1" t="s">
        <v>11</v>
      </c>
      <c r="B15">
        <f>AVERAGE(B12:B14)</f>
        <v>0.34533333333333333</v>
      </c>
      <c r="C15">
        <f t="shared" ref="C15:G15" si="8">AVERAGE(C12:C14)</f>
        <v>0.39200000000000007</v>
      </c>
      <c r="D15">
        <f t="shared" si="8"/>
        <v>0.43433333333333329</v>
      </c>
      <c r="E15">
        <f t="shared" si="8"/>
        <v>0.51566666666666672</v>
      </c>
      <c r="F15">
        <f t="shared" si="8"/>
        <v>0.66933333333333334</v>
      </c>
      <c r="G15">
        <f t="shared" si="8"/>
        <v>0.92466666666666664</v>
      </c>
    </row>
  </sheetData>
  <mergeCells count="3">
    <mergeCell ref="A12:A14"/>
    <mergeCell ref="P2:P4"/>
    <mergeCell ref="U2:U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Magellan Sheet 3</vt:lpstr>
      <vt:lpstr>Sheet2</vt:lpstr>
      <vt:lpstr>Sheet3</vt:lpstr>
    </vt:vector>
  </TitlesOfParts>
  <Company>HKU, SOB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ms-off1</dc:creator>
  <cp:lastModifiedBy>Chengxi Huang</cp:lastModifiedBy>
  <dcterms:created xsi:type="dcterms:W3CDTF">2020-06-23T04:45:25Z</dcterms:created>
  <dcterms:modified xsi:type="dcterms:W3CDTF">2020-06-23T06:05:14Z</dcterms:modified>
</cp:coreProperties>
</file>