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\HKU\Lab\"/>
    </mc:Choice>
  </mc:AlternateContent>
  <xr:revisionPtr revIDLastSave="0" documentId="13_ncr:1_{CF072AC9-CCE4-450C-998E-FE82A36CA3CA}" xr6:coauthVersionLast="45" xr6:coauthVersionMax="45" xr10:uidLastSave="{00000000-0000-0000-0000-000000000000}"/>
  <bookViews>
    <workbookView xWindow="-110" yWindow="-110" windowWidth="27580" windowHeight="17860" activeTab="1" xr2:uid="{00000000-000D-0000-FFFF-FFFF00000000}"/>
  </bookViews>
  <sheets>
    <sheet name="Calculation by protein mass" sheetId="1" r:id="rId1"/>
    <sheet name="Calculation by concentration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8" i="2" l="1"/>
  <c r="S6" i="2"/>
  <c r="Q6" i="2"/>
  <c r="S5" i="2"/>
  <c r="Q5" i="2"/>
  <c r="S4" i="2"/>
  <c r="Q4" i="2"/>
  <c r="G15" i="2"/>
  <c r="F15" i="2"/>
  <c r="E15" i="2"/>
  <c r="D15" i="2"/>
  <c r="C15" i="2"/>
  <c r="B15" i="2"/>
  <c r="Q9" i="1"/>
  <c r="S7" i="1"/>
  <c r="Q7" i="1"/>
  <c r="S6" i="1"/>
  <c r="Q6" i="1"/>
  <c r="S5" i="1"/>
  <c r="Q5" i="1"/>
  <c r="S4" i="1"/>
  <c r="Q4" i="1"/>
  <c r="C15" i="1"/>
  <c r="D15" i="1"/>
  <c r="E15" i="1"/>
  <c r="F15" i="1"/>
  <c r="G15" i="1"/>
  <c r="B15" i="1"/>
</calcChain>
</file>

<file path=xl/sharedStrings.xml><?xml version="1.0" encoding="utf-8"?>
<sst xmlns="http://schemas.openxmlformats.org/spreadsheetml/2006/main" count="44" uniqueCount="22">
  <si>
    <t>&lt;&gt;</t>
  </si>
  <si>
    <t>A</t>
  </si>
  <si>
    <t>B</t>
  </si>
  <si>
    <t>C</t>
  </si>
  <si>
    <t>D</t>
  </si>
  <si>
    <t>E</t>
  </si>
  <si>
    <t>F</t>
  </si>
  <si>
    <t>G</t>
  </si>
  <si>
    <t>H</t>
  </si>
  <si>
    <t>OD reading</t>
  </si>
  <si>
    <t>Average OD</t>
  </si>
  <si>
    <t>Protein mass (ug)</t>
  </si>
  <si>
    <t>1:80 OD</t>
  </si>
  <si>
    <t>1:160 OD</t>
  </si>
  <si>
    <t>average OD</t>
  </si>
  <si>
    <t>Protein mass in 80ul dilution</t>
  </si>
  <si>
    <t>1:80 protein concentration</t>
  </si>
  <si>
    <t>1:160 protein concentration</t>
  </si>
  <si>
    <t>stock concentration</t>
  </si>
  <si>
    <t>average stock concentration (ug/ml)</t>
  </si>
  <si>
    <t>Protein concentration (ug/ml)</t>
  </si>
  <si>
    <t>Stock concenration(ug/ml)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</si>
</sst>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Bradford assay standard curve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2818241469816272E-2"/>
                  <c:y val="0.11122666958296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'Calculation by protein mass'!$B$11:$G$11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</c:numCache>
            </c:numRef>
          </c:xVal>
          <c:yVal>
            <c:numRef>
              <c:f>'Calculation by protein mass'!$B$15:$G$15</c:f>
              <c:numCache>
                <c:formatCode>General</c:formatCode>
                <c:ptCount val="6"/>
                <c:pt idx="0">
                  <c:v>0.34</c:v>
                </c:pt>
                <c:pt idx="1">
                  <c:v>0.39600000000000007</c:v>
                </c:pt>
                <c:pt idx="2">
                  <c:v>0.43366666666666664</c:v>
                </c:pt>
                <c:pt idx="3">
                  <c:v>0.51866666666666672</c:v>
                </c:pt>
                <c:pt idx="4">
                  <c:v>0.66800000000000004</c:v>
                </c:pt>
                <c:pt idx="5">
                  <c:v>0.92066666666666663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63-4115-8FDF-F17F73D904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678048"/>
        <c:axId val="441684608"/>
      </c:scatterChart>
      <c:valAx>
        <c:axId val="441678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0" i="0" baseline="0">
                    <a:effectLst/>
                  </a:rPr>
                  <a:t>Protein mass (ug)</a:t>
                </a:r>
                <a:endParaRPr lang="en-US" sz="5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684608"/>
        <c:crosses val="autoZero"/>
        <c:crossBetween val="midCat"/>
      </c:valAx>
      <c:valAx>
        <c:axId val="44168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 reading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678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Bradford assay standard curve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003937007874017"/>
                  <c:y val="0.13384259259259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'Calculation by concentration'!$B$11:$G$11</c:f>
              <c:numCache>
                <c:formatCode>General</c:formatCode>
                <c:ptCount val="6"/>
                <c:pt idx="0">
                  <c:v>0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xVal>
          <c:yVal>
            <c:numRef>
              <c:f>'Calculation by concentration'!$B$15:$G$15</c:f>
              <c:numCache>
                <c:formatCode>General</c:formatCode>
                <c:ptCount val="6"/>
                <c:pt idx="0">
                  <c:v>0.34</c:v>
                </c:pt>
                <c:pt idx="1">
                  <c:v>0.39600000000000007</c:v>
                </c:pt>
                <c:pt idx="2">
                  <c:v>0.43366666666666664</c:v>
                </c:pt>
                <c:pt idx="3">
                  <c:v>0.51866666666666672</c:v>
                </c:pt>
                <c:pt idx="4">
                  <c:v>0.66800000000000004</c:v>
                </c:pt>
                <c:pt idx="5">
                  <c:v>0.92066666666666663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EF-48CC-92E6-D1918414D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94656"/>
        <c:axId val="557594328"/>
      </c:scatterChart>
      <c:valAx>
        <c:axId val="557594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Protein concentration (ug/ml)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594328"/>
        <c:crosses val="autoZero"/>
        <c:crossBetween val="midCat"/>
      </c:valAx>
      <c:valAx>
        <c:axId val="557594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OD reading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594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17</xdr:row>
      <xdr:rowOff>73025</xdr:rowOff>
    </xdr:from>
    <xdr:to>
      <xdr:col>8</xdr:col>
      <xdr:colOff>581025</xdr:colOff>
      <xdr:row>32</xdr:row>
      <xdr:rowOff>53975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A33A53-991B-401E-BA20-DEF2924E7D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968375</xdr:colOff>
      <xdr:row>18</xdr:row>
      <xdr:rowOff>174625</xdr:rowOff>
    </xdr:from>
    <xdr:to>
      <xdr:col>8</xdr:col>
      <xdr:colOff>53975</xdr:colOff>
      <xdr:row>33</xdr:row>
      <xdr:rowOff>155575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AA1EF2-B987-4392-838E-77A620A147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0303%20serum%20concent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ellan Sheet 3"/>
      <sheetName val="Calculation by concentration"/>
      <sheetName val="Calculation by protein mass"/>
    </sheetNames>
    <sheetDataSet>
      <sheetData sheetId="0"/>
      <sheetData sheetId="1"/>
      <sheetData sheetId="2">
        <row r="11">
          <cell r="B11">
            <v>0</v>
          </cell>
          <cell r="C11">
            <v>1</v>
          </cell>
          <cell r="D11">
            <v>2</v>
          </cell>
          <cell r="E11">
            <v>4</v>
          </cell>
          <cell r="F11">
            <v>8</v>
          </cell>
          <cell r="G11">
            <v>16</v>
          </cell>
        </row>
        <row r="15">
          <cell r="B15">
            <v>0.29099999999999998</v>
          </cell>
          <cell r="C15">
            <v>0.35666666666666663</v>
          </cell>
          <cell r="D15">
            <v>0.40433333333333338</v>
          </cell>
          <cell r="E15">
            <v>0.49</v>
          </cell>
          <cell r="F15">
            <v>0.64133333333333331</v>
          </cell>
          <cell r="G15">
            <v>0.85566666666666658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"/>
  <sheetViews>
    <sheetView workbookViewId="0">
      <selection activeCell="S5" sqref="S5"/>
    </sheetView>
  </sheetViews>
  <sheetFormatPr defaultRowHeight="14.5" x14ac:dyDescent="0.35"/>
  <cols>
    <col min="1" max="1" width="12.36328125" customWidth="1"/>
    <col min="16" max="16" width="25.54296875" customWidth="1"/>
    <col min="18" max="18" width="21.453125" customWidth="1"/>
  </cols>
  <sheetData>
    <row r="1" spans="1:19" x14ac:dyDescent="0.35">
      <c r="A1" s="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P1" s="2" t="s">
        <v>12</v>
      </c>
      <c r="Q1">
        <v>0.73399999999999999</v>
      </c>
      <c r="R1" s="2" t="s">
        <v>13</v>
      </c>
      <c r="S1">
        <v>0.628</v>
      </c>
    </row>
    <row r="2" spans="1:19" x14ac:dyDescent="0.35">
      <c r="A2" s="1" t="s">
        <v>1</v>
      </c>
      <c r="B2">
        <v>5.6000000000000001E-2</v>
      </c>
      <c r="C2">
        <v>5.1999999999999998E-2</v>
      </c>
      <c r="D2">
        <v>4.4999999999999998E-2</v>
      </c>
      <c r="E2">
        <v>0.05</v>
      </c>
      <c r="F2">
        <v>0.47799999999999998</v>
      </c>
      <c r="G2">
        <v>0.33900000000000002</v>
      </c>
      <c r="H2">
        <v>0.45300000000000001</v>
      </c>
      <c r="I2">
        <v>0.35899999999999999</v>
      </c>
      <c r="J2">
        <v>0.47</v>
      </c>
      <c r="K2">
        <v>0.41399999999999998</v>
      </c>
      <c r="L2">
        <v>0.06</v>
      </c>
      <c r="M2">
        <v>8.3000000000000004E-2</v>
      </c>
      <c r="P2" s="2"/>
      <c r="Q2">
        <v>0.73799999999999999</v>
      </c>
      <c r="R2" s="2"/>
      <c r="S2">
        <v>0.64600000000000002</v>
      </c>
    </row>
    <row r="3" spans="1:19" x14ac:dyDescent="0.35">
      <c r="A3" s="1" t="s">
        <v>2</v>
      </c>
      <c r="B3">
        <v>0.05</v>
      </c>
      <c r="C3">
        <v>5.0999999999999997E-2</v>
      </c>
      <c r="D3">
        <v>4.7E-2</v>
      </c>
      <c r="E3">
        <v>5.0999999999999997E-2</v>
      </c>
      <c r="F3">
        <v>5.1999999999999998E-2</v>
      </c>
      <c r="G3">
        <v>4.7E-2</v>
      </c>
      <c r="H3">
        <v>4.8000000000000001E-2</v>
      </c>
      <c r="I3">
        <v>4.8000000000000001E-2</v>
      </c>
      <c r="J3">
        <v>4.5999999999999999E-2</v>
      </c>
      <c r="K3">
        <v>4.7E-2</v>
      </c>
      <c r="L3">
        <v>4.7E-2</v>
      </c>
      <c r="M3">
        <v>4.8000000000000001E-2</v>
      </c>
      <c r="P3" s="2"/>
      <c r="Q3">
        <v>0.72799999999999998</v>
      </c>
      <c r="R3" s="2"/>
      <c r="S3">
        <v>0.63200000000000001</v>
      </c>
    </row>
    <row r="4" spans="1:19" x14ac:dyDescent="0.35">
      <c r="A4" s="1" t="s">
        <v>3</v>
      </c>
      <c r="B4">
        <v>0.33500000000000002</v>
      </c>
      <c r="C4">
        <v>0.39100000000000001</v>
      </c>
      <c r="D4">
        <v>0.42699999999999999</v>
      </c>
      <c r="E4">
        <v>0.51200000000000001</v>
      </c>
      <c r="F4">
        <v>0.65900000000000003</v>
      </c>
      <c r="G4">
        <v>0.91400000000000003</v>
      </c>
      <c r="H4">
        <v>4.8000000000000001E-2</v>
      </c>
      <c r="I4">
        <v>1.4239999999999999</v>
      </c>
      <c r="J4">
        <v>4.8000000000000001E-2</v>
      </c>
      <c r="K4">
        <v>0.73399999999999999</v>
      </c>
      <c r="L4">
        <v>0.628</v>
      </c>
      <c r="M4">
        <v>4.8000000000000001E-2</v>
      </c>
      <c r="P4" t="s">
        <v>14</v>
      </c>
      <c r="Q4">
        <f>AVERAGE(Q1:Q3)</f>
        <v>0.73333333333333339</v>
      </c>
      <c r="R4" t="s">
        <v>14</v>
      </c>
      <c r="S4">
        <f>AVERAGE(S1:S3)</f>
        <v>0.63533333333333342</v>
      </c>
    </row>
    <row r="5" spans="1:19" x14ac:dyDescent="0.35">
      <c r="A5" s="1" t="s">
        <v>4</v>
      </c>
      <c r="B5">
        <v>0.34799999999999998</v>
      </c>
      <c r="C5">
        <v>0.39500000000000002</v>
      </c>
      <c r="D5">
        <v>0.437</v>
      </c>
      <c r="E5">
        <v>0.52100000000000002</v>
      </c>
      <c r="F5">
        <v>0.66900000000000004</v>
      </c>
      <c r="G5">
        <v>0.92500000000000004</v>
      </c>
      <c r="H5">
        <v>5.0999999999999997E-2</v>
      </c>
      <c r="I5">
        <v>1.4530000000000001</v>
      </c>
      <c r="J5">
        <v>4.3999999999999997E-2</v>
      </c>
      <c r="K5">
        <v>0.73799999999999999</v>
      </c>
      <c r="L5">
        <v>0.64600000000000002</v>
      </c>
      <c r="M5">
        <v>5.1999999999999998E-2</v>
      </c>
      <c r="P5" t="s">
        <v>15</v>
      </c>
      <c r="Q5">
        <f>(Q4-0.361)/0.0358</f>
        <v>10.400372439478588</v>
      </c>
      <c r="R5" t="s">
        <v>15</v>
      </c>
      <c r="S5">
        <f>(S4-0.361)/0.0358</f>
        <v>7.662942271880822</v>
      </c>
    </row>
    <row r="6" spans="1:19" x14ac:dyDescent="0.35">
      <c r="A6" s="1" t="s">
        <v>5</v>
      </c>
      <c r="B6">
        <v>0.33700000000000002</v>
      </c>
      <c r="C6">
        <v>0.40200000000000002</v>
      </c>
      <c r="D6">
        <v>0.437</v>
      </c>
      <c r="E6">
        <v>0.52300000000000002</v>
      </c>
      <c r="F6">
        <v>0.67600000000000005</v>
      </c>
      <c r="G6">
        <v>0.92300000000000004</v>
      </c>
      <c r="H6">
        <v>4.2999999999999997E-2</v>
      </c>
      <c r="I6">
        <v>1.415</v>
      </c>
      <c r="J6">
        <v>4.3999999999999997E-2</v>
      </c>
      <c r="K6">
        <v>0.72799999999999998</v>
      </c>
      <c r="L6">
        <v>0.63200000000000001</v>
      </c>
      <c r="M6">
        <v>5.7000000000000002E-2</v>
      </c>
      <c r="P6" t="s">
        <v>16</v>
      </c>
      <c r="Q6">
        <f>Q5/0.08</f>
        <v>130.00465549348235</v>
      </c>
      <c r="R6" t="s">
        <v>17</v>
      </c>
      <c r="S6">
        <f>S5/0.08</f>
        <v>95.786778398510279</v>
      </c>
    </row>
    <row r="7" spans="1:19" x14ac:dyDescent="0.35">
      <c r="A7" s="1" t="s">
        <v>6</v>
      </c>
      <c r="B7">
        <v>5.1999999999999998E-2</v>
      </c>
      <c r="C7">
        <v>5.5E-2</v>
      </c>
      <c r="D7">
        <v>5.7000000000000002E-2</v>
      </c>
      <c r="E7">
        <v>4.5999999999999999E-2</v>
      </c>
      <c r="F7">
        <v>4.3999999999999997E-2</v>
      </c>
      <c r="G7">
        <v>4.3999999999999997E-2</v>
      </c>
      <c r="H7">
        <v>4.2999999999999997E-2</v>
      </c>
      <c r="I7">
        <v>4.4999999999999998E-2</v>
      </c>
      <c r="J7">
        <v>4.3999999999999997E-2</v>
      </c>
      <c r="K7">
        <v>4.9000000000000002E-2</v>
      </c>
      <c r="L7">
        <v>5.5E-2</v>
      </c>
      <c r="M7">
        <v>0.06</v>
      </c>
      <c r="P7" t="s">
        <v>18</v>
      </c>
      <c r="Q7">
        <f>Q6*80</f>
        <v>10400.372439478588</v>
      </c>
      <c r="R7" t="s">
        <v>18</v>
      </c>
      <c r="S7">
        <f>S6*160</f>
        <v>15325.884543761644</v>
      </c>
    </row>
    <row r="8" spans="1:19" x14ac:dyDescent="0.35">
      <c r="A8" s="1" t="s">
        <v>7</v>
      </c>
      <c r="B8">
        <v>6.3E-2</v>
      </c>
      <c r="C8">
        <v>6.4000000000000001E-2</v>
      </c>
      <c r="D8">
        <v>4.8000000000000001E-2</v>
      </c>
      <c r="E8">
        <v>4.3999999999999997E-2</v>
      </c>
      <c r="F8">
        <v>4.2999999999999997E-2</v>
      </c>
      <c r="G8">
        <v>4.2000000000000003E-2</v>
      </c>
      <c r="H8">
        <v>4.2999999999999997E-2</v>
      </c>
      <c r="I8">
        <v>4.8000000000000001E-2</v>
      </c>
      <c r="J8">
        <v>4.9000000000000002E-2</v>
      </c>
      <c r="K8">
        <v>4.4999999999999998E-2</v>
      </c>
      <c r="L8">
        <v>0.05</v>
      </c>
      <c r="M8">
        <v>4.9000000000000002E-2</v>
      </c>
    </row>
    <row r="9" spans="1:19" x14ac:dyDescent="0.35">
      <c r="A9" s="1" t="s">
        <v>8</v>
      </c>
      <c r="B9">
        <v>6.7000000000000004E-2</v>
      </c>
      <c r="C9">
        <v>0.05</v>
      </c>
      <c r="D9">
        <v>4.3999999999999997E-2</v>
      </c>
      <c r="E9">
        <v>4.4999999999999998E-2</v>
      </c>
      <c r="F9">
        <v>4.3999999999999997E-2</v>
      </c>
      <c r="G9">
        <v>4.2999999999999997E-2</v>
      </c>
      <c r="H9">
        <v>5.0999999999999997E-2</v>
      </c>
      <c r="I9">
        <v>4.5999999999999999E-2</v>
      </c>
      <c r="J9">
        <v>4.1000000000000002E-2</v>
      </c>
      <c r="K9">
        <v>4.1000000000000002E-2</v>
      </c>
      <c r="L9">
        <v>4.3999999999999997E-2</v>
      </c>
      <c r="M9">
        <v>4.8000000000000001E-2</v>
      </c>
      <c r="P9" t="s">
        <v>19</v>
      </c>
      <c r="Q9">
        <f>AVERAGE(Q7,S7)</f>
        <v>12863.128491620115</v>
      </c>
    </row>
    <row r="11" spans="1:19" x14ac:dyDescent="0.35">
      <c r="A11" s="1" t="s">
        <v>11</v>
      </c>
      <c r="B11">
        <v>0</v>
      </c>
      <c r="C11">
        <v>1</v>
      </c>
      <c r="D11">
        <v>2</v>
      </c>
      <c r="E11">
        <v>4</v>
      </c>
      <c r="F11">
        <v>8</v>
      </c>
      <c r="G11">
        <v>16</v>
      </c>
    </row>
    <row r="12" spans="1:19" x14ac:dyDescent="0.35">
      <c r="A12" s="2" t="s">
        <v>9</v>
      </c>
      <c r="B12">
        <v>0.33500000000000002</v>
      </c>
      <c r="C12">
        <v>0.39100000000000001</v>
      </c>
      <c r="D12">
        <v>0.42699999999999999</v>
      </c>
      <c r="E12">
        <v>0.51200000000000001</v>
      </c>
      <c r="F12">
        <v>0.65900000000000003</v>
      </c>
      <c r="G12">
        <v>0.91400000000000003</v>
      </c>
    </row>
    <row r="13" spans="1:19" x14ac:dyDescent="0.35">
      <c r="A13" s="2"/>
      <c r="B13">
        <v>0.34799999999999998</v>
      </c>
      <c r="C13">
        <v>0.39500000000000002</v>
      </c>
      <c r="D13">
        <v>0.437</v>
      </c>
      <c r="E13">
        <v>0.52100000000000002</v>
      </c>
      <c r="F13">
        <v>0.66900000000000004</v>
      </c>
      <c r="G13">
        <v>0.92500000000000004</v>
      </c>
    </row>
    <row r="14" spans="1:19" x14ac:dyDescent="0.35">
      <c r="A14" s="2"/>
      <c r="B14">
        <v>0.33700000000000002</v>
      </c>
      <c r="C14">
        <v>0.40200000000000002</v>
      </c>
      <c r="D14">
        <v>0.437</v>
      </c>
      <c r="E14">
        <v>0.52300000000000002</v>
      </c>
      <c r="F14">
        <v>0.67600000000000005</v>
      </c>
      <c r="G14">
        <v>0.92300000000000004</v>
      </c>
    </row>
    <row r="15" spans="1:19" x14ac:dyDescent="0.35">
      <c r="A15" s="3" t="s">
        <v>10</v>
      </c>
      <c r="B15">
        <f>AVERAGE(B12:B14)</f>
        <v>0.34</v>
      </c>
      <c r="C15">
        <f t="shared" ref="C15:G15" si="0">AVERAGE(C12:C14)</f>
        <v>0.39600000000000007</v>
      </c>
      <c r="D15">
        <f t="shared" si="0"/>
        <v>0.43366666666666664</v>
      </c>
      <c r="E15">
        <f t="shared" si="0"/>
        <v>0.51866666666666672</v>
      </c>
      <c r="F15">
        <f t="shared" si="0"/>
        <v>0.66800000000000004</v>
      </c>
      <c r="G15">
        <f t="shared" si="0"/>
        <v>0.92066666666666663</v>
      </c>
    </row>
  </sheetData>
  <mergeCells count="3">
    <mergeCell ref="A12:A14"/>
    <mergeCell ref="P1:P3"/>
    <mergeCell ref="R1:R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5"/>
  <sheetViews>
    <sheetView tabSelected="1" workbookViewId="0">
      <selection activeCell="S5" sqref="S5"/>
    </sheetView>
  </sheetViews>
  <sheetFormatPr defaultRowHeight="14.5" x14ac:dyDescent="0.35"/>
  <cols>
    <col min="1" max="1" width="17.453125" customWidth="1"/>
    <col min="16" max="16" width="29.26953125" customWidth="1"/>
    <col min="18" max="18" width="27" customWidth="1"/>
  </cols>
  <sheetData>
    <row r="1" spans="1:19" x14ac:dyDescent="0.35">
      <c r="A1" s="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P1" s="2" t="s">
        <v>12</v>
      </c>
      <c r="Q1">
        <v>0.73399999999999999</v>
      </c>
      <c r="R1" s="2" t="s">
        <v>13</v>
      </c>
      <c r="S1">
        <v>0.628</v>
      </c>
    </row>
    <row r="2" spans="1:19" x14ac:dyDescent="0.35">
      <c r="A2" s="1" t="s">
        <v>1</v>
      </c>
      <c r="B2">
        <v>5.6000000000000001E-2</v>
      </c>
      <c r="C2">
        <v>5.1999999999999998E-2</v>
      </c>
      <c r="D2">
        <v>4.4999999999999998E-2</v>
      </c>
      <c r="E2">
        <v>0.05</v>
      </c>
      <c r="F2">
        <v>0.47799999999999998</v>
      </c>
      <c r="G2">
        <v>0.33900000000000002</v>
      </c>
      <c r="H2">
        <v>0.45300000000000001</v>
      </c>
      <c r="I2">
        <v>0.35899999999999999</v>
      </c>
      <c r="J2">
        <v>0.47</v>
      </c>
      <c r="K2">
        <v>0.41399999999999998</v>
      </c>
      <c r="L2">
        <v>0.06</v>
      </c>
      <c r="M2">
        <v>8.3000000000000004E-2</v>
      </c>
      <c r="P2" s="2"/>
      <c r="Q2">
        <v>0.73799999999999999</v>
      </c>
      <c r="R2" s="2"/>
      <c r="S2">
        <v>0.64600000000000002</v>
      </c>
    </row>
    <row r="3" spans="1:19" x14ac:dyDescent="0.35">
      <c r="A3" s="1" t="s">
        <v>2</v>
      </c>
      <c r="B3">
        <v>0.05</v>
      </c>
      <c r="C3">
        <v>5.0999999999999997E-2</v>
      </c>
      <c r="D3">
        <v>4.7E-2</v>
      </c>
      <c r="E3">
        <v>5.0999999999999997E-2</v>
      </c>
      <c r="F3">
        <v>5.1999999999999998E-2</v>
      </c>
      <c r="G3">
        <v>4.7E-2</v>
      </c>
      <c r="H3">
        <v>4.8000000000000001E-2</v>
      </c>
      <c r="I3">
        <v>4.8000000000000001E-2</v>
      </c>
      <c r="J3">
        <v>4.5999999999999999E-2</v>
      </c>
      <c r="K3">
        <v>4.7E-2</v>
      </c>
      <c r="L3">
        <v>4.7E-2</v>
      </c>
      <c r="M3">
        <v>4.8000000000000001E-2</v>
      </c>
      <c r="P3" s="2"/>
      <c r="Q3">
        <v>0.72799999999999998</v>
      </c>
      <c r="R3" s="2"/>
      <c r="S3">
        <v>0.63200000000000001</v>
      </c>
    </row>
    <row r="4" spans="1:19" x14ac:dyDescent="0.35">
      <c r="A4" s="1" t="s">
        <v>3</v>
      </c>
      <c r="B4">
        <v>0.33500000000000002</v>
      </c>
      <c r="C4">
        <v>0.39100000000000001</v>
      </c>
      <c r="D4">
        <v>0.42699999999999999</v>
      </c>
      <c r="E4">
        <v>0.51200000000000001</v>
      </c>
      <c r="F4">
        <v>0.65900000000000003</v>
      </c>
      <c r="G4">
        <v>0.91400000000000003</v>
      </c>
      <c r="H4">
        <v>4.8000000000000001E-2</v>
      </c>
      <c r="I4">
        <v>1.4239999999999999</v>
      </c>
      <c r="J4">
        <v>4.8000000000000001E-2</v>
      </c>
      <c r="K4">
        <v>0.73399999999999999</v>
      </c>
      <c r="L4">
        <v>0.628</v>
      </c>
      <c r="M4">
        <v>4.8000000000000001E-2</v>
      </c>
      <c r="P4" t="s">
        <v>14</v>
      </c>
      <c r="Q4">
        <f>AVERAGE(Q1:Q3)</f>
        <v>0.73333333333333339</v>
      </c>
      <c r="R4" t="s">
        <v>14</v>
      </c>
      <c r="S4">
        <f>AVERAGE(S1:S3)</f>
        <v>0.63533333333333342</v>
      </c>
    </row>
    <row r="5" spans="1:19" x14ac:dyDescent="0.35">
      <c r="A5" s="1" t="s">
        <v>4</v>
      </c>
      <c r="B5">
        <v>0.34799999999999998</v>
      </c>
      <c r="C5">
        <v>0.39500000000000002</v>
      </c>
      <c r="D5">
        <v>0.437</v>
      </c>
      <c r="E5">
        <v>0.52100000000000002</v>
      </c>
      <c r="F5">
        <v>0.66900000000000004</v>
      </c>
      <c r="G5">
        <v>0.92500000000000004</v>
      </c>
      <c r="H5">
        <v>5.0999999999999997E-2</v>
      </c>
      <c r="I5">
        <v>1.4530000000000001</v>
      </c>
      <c r="J5">
        <v>4.3999999999999997E-2</v>
      </c>
      <c r="K5">
        <v>0.73799999999999999</v>
      </c>
      <c r="L5">
        <v>0.64600000000000002</v>
      </c>
      <c r="M5">
        <v>5.1999999999999998E-2</v>
      </c>
      <c r="P5" t="s">
        <v>16</v>
      </c>
      <c r="Q5">
        <f>(Q4-0.361)/0.0287</f>
        <v>12.973286875725902</v>
      </c>
      <c r="R5" t="s">
        <v>17</v>
      </c>
      <c r="S5">
        <f>(S4-0.361)/0.0287</f>
        <v>9.5586527293844394</v>
      </c>
    </row>
    <row r="6" spans="1:19" x14ac:dyDescent="0.35">
      <c r="A6" s="1" t="s">
        <v>5</v>
      </c>
      <c r="B6">
        <v>0.33700000000000002</v>
      </c>
      <c r="C6">
        <v>0.40200000000000002</v>
      </c>
      <c r="D6">
        <v>0.437</v>
      </c>
      <c r="E6">
        <v>0.52300000000000002</v>
      </c>
      <c r="F6">
        <v>0.67600000000000005</v>
      </c>
      <c r="G6">
        <v>0.92300000000000004</v>
      </c>
      <c r="H6">
        <v>4.2999999999999997E-2</v>
      </c>
      <c r="I6">
        <v>1.415</v>
      </c>
      <c r="J6">
        <v>4.3999999999999997E-2</v>
      </c>
      <c r="K6">
        <v>0.72799999999999998</v>
      </c>
      <c r="L6">
        <v>0.63200000000000001</v>
      </c>
      <c r="M6">
        <v>5.7000000000000002E-2</v>
      </c>
      <c r="P6" t="s">
        <v>18</v>
      </c>
      <c r="Q6">
        <f>Q5*800</f>
        <v>10378.629500580722</v>
      </c>
      <c r="R6" t="s">
        <v>18</v>
      </c>
      <c r="S6">
        <f>S5*1600</f>
        <v>15293.844367015103</v>
      </c>
    </row>
    <row r="7" spans="1:19" x14ac:dyDescent="0.35">
      <c r="A7" s="1" t="s">
        <v>6</v>
      </c>
      <c r="B7">
        <v>5.1999999999999998E-2</v>
      </c>
      <c r="C7">
        <v>5.5E-2</v>
      </c>
      <c r="D7">
        <v>5.7000000000000002E-2</v>
      </c>
      <c r="E7">
        <v>4.5999999999999999E-2</v>
      </c>
      <c r="F7">
        <v>4.3999999999999997E-2</v>
      </c>
      <c r="G7">
        <v>4.3999999999999997E-2</v>
      </c>
      <c r="H7">
        <v>4.2999999999999997E-2</v>
      </c>
      <c r="I7">
        <v>4.4999999999999998E-2</v>
      </c>
      <c r="J7">
        <v>4.3999999999999997E-2</v>
      </c>
      <c r="K7">
        <v>4.9000000000000002E-2</v>
      </c>
      <c r="L7">
        <v>5.5E-2</v>
      </c>
      <c r="M7">
        <v>0.06</v>
      </c>
    </row>
    <row r="8" spans="1:19" x14ac:dyDescent="0.35">
      <c r="A8" s="1" t="s">
        <v>7</v>
      </c>
      <c r="B8">
        <v>6.3E-2</v>
      </c>
      <c r="C8">
        <v>6.4000000000000001E-2</v>
      </c>
      <c r="D8">
        <v>4.8000000000000001E-2</v>
      </c>
      <c r="E8">
        <v>4.3999999999999997E-2</v>
      </c>
      <c r="F8">
        <v>4.2999999999999997E-2</v>
      </c>
      <c r="G8">
        <v>4.2000000000000003E-2</v>
      </c>
      <c r="H8">
        <v>4.2999999999999997E-2</v>
      </c>
      <c r="I8">
        <v>4.8000000000000001E-2</v>
      </c>
      <c r="J8">
        <v>4.9000000000000002E-2</v>
      </c>
      <c r="K8">
        <v>4.4999999999999998E-2</v>
      </c>
      <c r="L8">
        <v>0.05</v>
      </c>
      <c r="M8">
        <v>4.9000000000000002E-2</v>
      </c>
      <c r="P8" t="s">
        <v>21</v>
      </c>
      <c r="Q8">
        <f>AVERAGE(Q6,S6)</f>
        <v>12836.236933797913</v>
      </c>
    </row>
    <row r="9" spans="1:19" x14ac:dyDescent="0.35">
      <c r="A9" s="1" t="s">
        <v>8</v>
      </c>
      <c r="B9">
        <v>6.7000000000000004E-2</v>
      </c>
      <c r="C9">
        <v>0.05</v>
      </c>
      <c r="D9">
        <v>4.3999999999999997E-2</v>
      </c>
      <c r="E9">
        <v>4.4999999999999998E-2</v>
      </c>
      <c r="F9">
        <v>4.3999999999999997E-2</v>
      </c>
      <c r="G9">
        <v>4.2999999999999997E-2</v>
      </c>
      <c r="H9">
        <v>5.0999999999999997E-2</v>
      </c>
      <c r="I9">
        <v>4.5999999999999999E-2</v>
      </c>
      <c r="J9">
        <v>4.1000000000000002E-2</v>
      </c>
      <c r="K9">
        <v>4.1000000000000002E-2</v>
      </c>
      <c r="L9">
        <v>4.3999999999999997E-2</v>
      </c>
      <c r="M9">
        <v>4.8000000000000001E-2</v>
      </c>
    </row>
    <row r="11" spans="1:19" x14ac:dyDescent="0.35">
      <c r="A11" s="1" t="s">
        <v>20</v>
      </c>
      <c r="B11">
        <v>0</v>
      </c>
      <c r="C11">
        <v>1.25</v>
      </c>
      <c r="D11">
        <v>2.5</v>
      </c>
      <c r="E11">
        <v>5</v>
      </c>
      <c r="F11">
        <v>10</v>
      </c>
      <c r="G11">
        <v>20</v>
      </c>
    </row>
    <row r="12" spans="1:19" x14ac:dyDescent="0.35">
      <c r="A12" s="2" t="s">
        <v>9</v>
      </c>
      <c r="B12">
        <v>0.33500000000000002</v>
      </c>
      <c r="C12">
        <v>0.39100000000000001</v>
      </c>
      <c r="D12">
        <v>0.42699999999999999</v>
      </c>
      <c r="E12">
        <v>0.51200000000000001</v>
      </c>
      <c r="F12">
        <v>0.65900000000000003</v>
      </c>
      <c r="G12">
        <v>0.91400000000000003</v>
      </c>
    </row>
    <row r="13" spans="1:19" x14ac:dyDescent="0.35">
      <c r="A13" s="2"/>
      <c r="B13">
        <v>0.34799999999999998</v>
      </c>
      <c r="C13">
        <v>0.39500000000000002</v>
      </c>
      <c r="D13">
        <v>0.437</v>
      </c>
      <c r="E13">
        <v>0.52100000000000002</v>
      </c>
      <c r="F13">
        <v>0.66900000000000004</v>
      </c>
      <c r="G13">
        <v>0.92500000000000004</v>
      </c>
    </row>
    <row r="14" spans="1:19" x14ac:dyDescent="0.35">
      <c r="A14" s="2"/>
      <c r="B14">
        <v>0.33700000000000002</v>
      </c>
      <c r="C14">
        <v>0.40200000000000002</v>
      </c>
      <c r="D14">
        <v>0.437</v>
      </c>
      <c r="E14">
        <v>0.52300000000000002</v>
      </c>
      <c r="F14">
        <v>0.67600000000000005</v>
      </c>
      <c r="G14">
        <v>0.92300000000000004</v>
      </c>
    </row>
    <row r="15" spans="1:19" x14ac:dyDescent="0.35">
      <c r="A15" s="3" t="s">
        <v>10</v>
      </c>
      <c r="B15">
        <f>AVERAGE(B12:B14)</f>
        <v>0.34</v>
      </c>
      <c r="C15">
        <f t="shared" ref="C15:G15" si="0">AVERAGE(C12:C14)</f>
        <v>0.39600000000000007</v>
      </c>
      <c r="D15">
        <f t="shared" si="0"/>
        <v>0.43366666666666664</v>
      </c>
      <c r="E15">
        <f t="shared" si="0"/>
        <v>0.51866666666666672</v>
      </c>
      <c r="F15">
        <f t="shared" si="0"/>
        <v>0.66800000000000004</v>
      </c>
      <c r="G15">
        <f t="shared" si="0"/>
        <v>0.92066666666666663</v>
      </c>
    </row>
  </sheetData>
  <mergeCells count="3">
    <mergeCell ref="A12:A14"/>
    <mergeCell ref="P1:P3"/>
    <mergeCell ref="R1:R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Calculation by protein mass</vt:lpstr>
      <vt:lpstr>Calculation by concentration</vt:lpstr>
      <vt:lpstr>Sheet3</vt:lpstr>
    </vt:vector>
  </TitlesOfParts>
  <Company>HKU, SOB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ms-off1</dc:creator>
  <cp:lastModifiedBy>Chengxi Huang</cp:lastModifiedBy>
  <dcterms:created xsi:type="dcterms:W3CDTF">2020-06-19T02:22:41Z</dcterms:created>
  <dcterms:modified xsi:type="dcterms:W3CDTF">2020-06-19T07:26:51Z</dcterms:modified>
</cp:coreProperties>
</file>