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4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irenewjw_connect_hku_hk/Documents/Vit D3/data/Formulation design/Minitab/"/>
    </mc:Choice>
  </mc:AlternateContent>
  <xr:revisionPtr revIDLastSave="123" documentId="11_8E63EB7D5EFAC9F6788BA8471823ABB58966387B" xr6:coauthVersionLast="47" xr6:coauthVersionMax="47" xr10:uidLastSave="{8796739C-DC81-684F-B722-9E63676DF4F7}"/>
  <bookViews>
    <workbookView xWindow="2340" yWindow="460" windowWidth="15820" windowHeight="11260" activeTab="2" xr2:uid="{00000000-000D-0000-FFFF-FFFF00000000}"/>
  </bookViews>
  <sheets>
    <sheet name="Model Equation" sheetId="1" r:id="rId1"/>
    <sheet name="Minitab" sheetId="2" r:id="rId2"/>
    <sheet name="Sheet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" l="1"/>
  <c r="D13" i="3"/>
  <c r="E13" i="3"/>
  <c r="F13" i="3"/>
  <c r="G13" i="3"/>
  <c r="B13" i="3"/>
  <c r="B11" i="3"/>
  <c r="C12" i="3"/>
  <c r="D12" i="3"/>
  <c r="E12" i="3"/>
  <c r="F12" i="3"/>
  <c r="G12" i="3"/>
  <c r="B12" i="3"/>
  <c r="C11" i="3" l="1"/>
  <c r="D11" i="3"/>
  <c r="E11" i="3"/>
  <c r="F11" i="3"/>
  <c r="G11" i="3"/>
</calcChain>
</file>

<file path=xl/sharedStrings.xml><?xml version="1.0" encoding="utf-8"?>
<sst xmlns="http://schemas.openxmlformats.org/spreadsheetml/2006/main" count="89" uniqueCount="59">
  <si>
    <t>Stability (h)</t>
  </si>
  <si>
    <t>PDI</t>
  </si>
  <si>
    <t>Particle size (nm)</t>
  </si>
  <si>
    <t>Drug-to-polymer ratio</t>
  </si>
  <si>
    <t>Blocks</t>
  </si>
  <si>
    <t>CenterPt</t>
  </si>
  <si>
    <t>RunOrder</t>
  </si>
  <si>
    <t>StdOrder</t>
  </si>
  <si>
    <t>Mixing rate</t>
  </si>
  <si>
    <t>Initial VitD3 concentration</t>
  </si>
  <si>
    <t>Cholesterol concentration</t>
  </si>
  <si>
    <t>Particle size</t>
  </si>
  <si>
    <t>Model Summary</t>
  </si>
  <si>
    <t>S</t>
  </si>
  <si>
    <t>R-sq</t>
  </si>
  <si>
    <t>R-sq(adj)</t>
  </si>
  <si>
    <t>R-sq(pred)</t>
  </si>
  <si>
    <t>Regression Equation in Coded Units</t>
  </si>
  <si>
    <t>=</t>
  </si>
  <si>
    <t>+ 34.65 Initial VitD3 conc. (mg/mL) + 9.48 CLT-TPGS ratio (w/w)</t>
  </si>
  <si>
    <t>+ 4.40 Mixing rate (Re)*Initial VitD3 conc. (mg/mL)</t>
  </si>
  <si>
    <t>- 12.34 VitD3-TPGS ratio (w/w)*Initial VitD3 conc. (mg/mL)</t>
  </si>
  <si>
    <t>- 9.54 VitD3-TPGS ratio (w/w)*CLT-TPGS ratio (w/w)</t>
  </si>
  <si>
    <t>+ 9.51 Initial VitD3 conc. (mg/mL)*CLT-TPGS ratio (w/w)</t>
  </si>
  <si>
    <t>+ 8.77 Mixing rate (Re)*VitD3-TPGS ratio (w/w)*Initial VitD3 conc. (mg/m</t>
  </si>
  <si>
    <t>L)</t>
  </si>
  <si>
    <t>- 6.64 VitD3-TPGS ratio (w/w)*Initial VitD3 conc. (mg/mL)*CLT-TPGS ratio</t>
  </si>
  <si>
    <t>Uncoded coefficients are not available with non-hierarchical model.</t>
  </si>
  <si>
    <t>107.85 - 8.76 Mixing rate (Re) + 18.68 VitD3-TPGS ratio (w/w)</t>
  </si>
  <si>
    <t> (w/w)</t>
  </si>
  <si>
    <t>0.20847 - 0.03619 Mixing rate (Re) - 0.03623 VitD3-TPGS ratio (w/w)</t>
  </si>
  <si>
    <t>- 0.01553 Mixing rate (Re)*VitD3-TPGS ratio (w/w)</t>
  </si>
  <si>
    <t>- 0.01184 VitD3-TPGS ratio (w/w)*Initial VitD3 conc. (mg/mL)</t>
  </si>
  <si>
    <t>+ 0.02063 Mixing rate (Re)*VitD3-TPGS ratio (w/w)*Initial VitD3 conc. (mg/mL)</t>
  </si>
  <si>
    <t>+ 0.00937 VitD3-TPGS ratio (w/w)*Initial VitD3 conc. (mg/mL)*CLT-TPGS ratio (w/w)</t>
  </si>
  <si>
    <t>stability</t>
  </si>
  <si>
    <t>Regression Equation in Uncoded Units</t>
  </si>
  <si>
    <t>+ 10.02 Initial VitD3 conc. (mg/mL)*CLT-TPGS ratio (w/w)</t>
  </si>
  <si>
    <t>-6.7 - 1.117 VitD3-TPGS ratio (w/w) + 0.550 Initial VitD3 conc. (mg/mL)</t>
  </si>
  <si>
    <t>- 50.8 CLT-TPGS ratio (w/w)</t>
  </si>
  <si>
    <t>+ 0.1382 VitD3-TPGS ratio (w/w)*Initial VitD3 conc. (mg/mL)</t>
  </si>
  <si>
    <t>Model</t>
  </si>
  <si>
    <t>particel size</t>
  </si>
  <si>
    <t>A</t>
  </si>
  <si>
    <t>B</t>
  </si>
  <si>
    <t>C</t>
  </si>
  <si>
    <t>D</t>
  </si>
  <si>
    <t>F1</t>
  </si>
  <si>
    <t>Particel size</t>
  </si>
  <si>
    <t>6.7-1.117B+0.55C-50.8D+0.1382BC+10.02CD</t>
  </si>
  <si>
    <t>-</t>
  </si>
  <si>
    <t>F2</t>
  </si>
  <si>
    <t>F3</t>
  </si>
  <si>
    <t>F4</t>
  </si>
  <si>
    <t>F5</t>
  </si>
  <si>
    <t>F6</t>
  </si>
  <si>
    <t>0.20847-0.03619A-0.03623B-0.01553AB-0.01184BC+0.02063ABC+0.00937BCD</t>
  </si>
  <si>
    <t>107.85 -8.76A +18.68B+34.65C+9.48D+4.4AC-12.34BC-9.54BD+9.51CD+8.77ABC-6.64BCD</t>
  </si>
  <si>
    <t>113.534+72.696B+102.904C+24.98D+66.336BC+20.04CD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</si>
</sst>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Segoe UI"/>
      <family val="2"/>
    </font>
    <font>
      <sz val="13"/>
      <color rgb="FF004D72"/>
      <name val="Segoe UI Semibold"/>
      <family val="2"/>
    </font>
    <font>
      <i/>
      <sz val="8"/>
      <color theme="1"/>
      <name val="Segoe UI"/>
      <family val="2"/>
    </font>
    <font>
      <b/>
      <u/>
      <sz val="18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2" fillId="0" borderId="0" xfId="1" applyFont="1" applyAlignment="1"/>
    <xf numFmtId="0" fontId="1" fillId="0" borderId="0" xfId="0" applyFont="1"/>
    <xf numFmtId="0" fontId="0" fillId="0" borderId="0" xfId="0" applyFont="1"/>
    <xf numFmtId="0" fontId="4" fillId="0" borderId="0" xfId="0" applyFont="1" applyAlignment="1">
      <alignment horizontal="left" vertical="center" indent="1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Alignment="1">
      <alignment horizontal="right" vertical="top"/>
    </xf>
    <xf numFmtId="10" fontId="3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left" vertical="top"/>
    </xf>
    <xf numFmtId="0" fontId="5" fillId="0" borderId="0" xfId="0" applyFont="1" applyAlignment="1">
      <alignment horizontal="left" vertical="center" indent="1"/>
    </xf>
    <xf numFmtId="0" fontId="6" fillId="0" borderId="0" xfId="0" applyFont="1"/>
    <xf numFmtId="0" fontId="7" fillId="0" borderId="0" xfId="0" applyFont="1"/>
    <xf numFmtId="0" fontId="3" fillId="2" borderId="0" xfId="0" applyFont="1" applyFill="1" applyAlignment="1">
      <alignment horizontal="left"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opLeftCell="A42" workbookViewId="0">
      <selection activeCell="I45" sqref="I45"/>
    </sheetView>
  </sheetViews>
  <sheetFormatPr baseColWidth="10" defaultColWidth="8.83203125" defaultRowHeight="15" x14ac:dyDescent="0.2"/>
  <cols>
    <col min="1" max="1" width="16" customWidth="1"/>
  </cols>
  <sheetData>
    <row r="1" spans="1:9" ht="24" x14ac:dyDescent="0.3">
      <c r="A1" s="10" t="s">
        <v>11</v>
      </c>
    </row>
    <row r="2" spans="1:9" ht="20" x14ac:dyDescent="0.2">
      <c r="A2" s="4" t="s">
        <v>12</v>
      </c>
    </row>
    <row r="3" spans="1:9" ht="16" thickBot="1" x14ac:dyDescent="0.25">
      <c r="A3" s="5" t="s">
        <v>13</v>
      </c>
      <c r="B3" s="5" t="s">
        <v>14</v>
      </c>
      <c r="C3" s="5" t="s">
        <v>15</v>
      </c>
      <c r="D3" s="5" t="s">
        <v>16</v>
      </c>
    </row>
    <row r="4" spans="1:9" x14ac:dyDescent="0.2">
      <c r="A4" s="6">
        <v>8.2711699999999997</v>
      </c>
      <c r="B4" s="7">
        <v>0.97460000000000002</v>
      </c>
      <c r="C4" s="7">
        <v>0.96830000000000005</v>
      </c>
      <c r="D4" s="7">
        <v>0.95760000000000001</v>
      </c>
    </row>
    <row r="7" spans="1:9" ht="20" x14ac:dyDescent="0.2">
      <c r="A7" s="4" t="s">
        <v>17</v>
      </c>
    </row>
    <row r="8" spans="1:9" x14ac:dyDescent="0.2">
      <c r="A8" s="12" t="s">
        <v>2</v>
      </c>
      <c r="B8" s="12" t="s">
        <v>18</v>
      </c>
      <c r="C8" s="8" t="s">
        <v>28</v>
      </c>
      <c r="I8" t="s">
        <v>57</v>
      </c>
    </row>
    <row r="9" spans="1:9" x14ac:dyDescent="0.2">
      <c r="A9" s="12"/>
      <c r="B9" s="12"/>
      <c r="C9" s="8" t="s">
        <v>19</v>
      </c>
    </row>
    <row r="10" spans="1:9" x14ac:dyDescent="0.2">
      <c r="A10" s="12"/>
      <c r="B10" s="12"/>
      <c r="C10" s="8" t="s">
        <v>20</v>
      </c>
    </row>
    <row r="11" spans="1:9" x14ac:dyDescent="0.2">
      <c r="A11" s="12"/>
      <c r="B11" s="12"/>
      <c r="C11" s="8" t="s">
        <v>21</v>
      </c>
    </row>
    <row r="12" spans="1:9" x14ac:dyDescent="0.2">
      <c r="A12" s="12"/>
      <c r="B12" s="12"/>
      <c r="C12" s="8" t="s">
        <v>22</v>
      </c>
    </row>
    <row r="13" spans="1:9" x14ac:dyDescent="0.2">
      <c r="A13" s="12"/>
      <c r="B13" s="12"/>
      <c r="C13" s="8" t="s">
        <v>23</v>
      </c>
    </row>
    <row r="14" spans="1:9" x14ac:dyDescent="0.2">
      <c r="A14" s="12"/>
      <c r="B14" s="12"/>
      <c r="C14" s="8" t="s">
        <v>24</v>
      </c>
    </row>
    <row r="15" spans="1:9" x14ac:dyDescent="0.2">
      <c r="A15" s="12"/>
      <c r="B15" s="12"/>
      <c r="C15" s="8" t="s">
        <v>25</v>
      </c>
    </row>
    <row r="16" spans="1:9" x14ac:dyDescent="0.2">
      <c r="A16" s="12"/>
      <c r="B16" s="12"/>
      <c r="C16" s="8" t="s">
        <v>26</v>
      </c>
    </row>
    <row r="17" spans="1:10" x14ac:dyDescent="0.2">
      <c r="A17" s="12"/>
      <c r="B17" s="12"/>
      <c r="C17" s="8" t="s">
        <v>29</v>
      </c>
    </row>
    <row r="18" spans="1:10" x14ac:dyDescent="0.2">
      <c r="A18" s="9" t="s">
        <v>27</v>
      </c>
    </row>
    <row r="21" spans="1:10" ht="24" x14ac:dyDescent="0.3">
      <c r="A21" s="10" t="s">
        <v>1</v>
      </c>
    </row>
    <row r="22" spans="1:10" ht="20" x14ac:dyDescent="0.2">
      <c r="A22" s="4" t="s">
        <v>12</v>
      </c>
    </row>
    <row r="23" spans="1:10" ht="16" thickBot="1" x14ac:dyDescent="0.25">
      <c r="A23" s="5" t="s">
        <v>13</v>
      </c>
      <c r="B23" s="5" t="s">
        <v>14</v>
      </c>
      <c r="C23" s="5" t="s">
        <v>15</v>
      </c>
      <c r="D23" s="5" t="s">
        <v>16</v>
      </c>
    </row>
    <row r="24" spans="1:10" x14ac:dyDescent="0.2">
      <c r="A24" s="6">
        <v>2.7428500000000001E-2</v>
      </c>
      <c r="B24" s="7">
        <v>0.83609999999999995</v>
      </c>
      <c r="C24" s="7">
        <v>0.81369999999999998</v>
      </c>
      <c r="D24" s="7">
        <v>0.78069999999999995</v>
      </c>
    </row>
    <row r="27" spans="1:10" ht="20" x14ac:dyDescent="0.2">
      <c r="A27" s="4" t="s">
        <v>17</v>
      </c>
    </row>
    <row r="28" spans="1:10" x14ac:dyDescent="0.2">
      <c r="A28" s="12" t="s">
        <v>1</v>
      </c>
      <c r="B28" s="12" t="s">
        <v>18</v>
      </c>
      <c r="C28" s="8" t="s">
        <v>30</v>
      </c>
      <c r="J28" t="s">
        <v>56</v>
      </c>
    </row>
    <row r="29" spans="1:10" x14ac:dyDescent="0.2">
      <c r="A29" s="12"/>
      <c r="B29" s="12"/>
      <c r="C29" s="8" t="s">
        <v>31</v>
      </c>
    </row>
    <row r="30" spans="1:10" x14ac:dyDescent="0.2">
      <c r="A30" s="12"/>
      <c r="B30" s="12"/>
      <c r="C30" s="8" t="s">
        <v>32</v>
      </c>
    </row>
    <row r="31" spans="1:10" x14ac:dyDescent="0.2">
      <c r="A31" s="12"/>
      <c r="B31" s="12"/>
      <c r="C31" s="8" t="s">
        <v>33</v>
      </c>
    </row>
    <row r="32" spans="1:10" x14ac:dyDescent="0.2">
      <c r="A32" s="12"/>
      <c r="B32" s="12"/>
      <c r="C32" s="8" t="s">
        <v>34</v>
      </c>
    </row>
    <row r="33" spans="1:10" x14ac:dyDescent="0.2">
      <c r="A33" s="9" t="s">
        <v>27</v>
      </c>
    </row>
    <row r="36" spans="1:10" ht="24" x14ac:dyDescent="0.3">
      <c r="A36" s="10" t="s">
        <v>35</v>
      </c>
    </row>
    <row r="37" spans="1:10" ht="20" x14ac:dyDescent="0.2">
      <c r="A37" s="4" t="s">
        <v>12</v>
      </c>
    </row>
    <row r="38" spans="1:10" ht="16" thickBot="1" x14ac:dyDescent="0.25">
      <c r="A38" s="5" t="s">
        <v>13</v>
      </c>
      <c r="B38" s="5" t="s">
        <v>14</v>
      </c>
      <c r="C38" s="5" t="s">
        <v>15</v>
      </c>
      <c r="D38" s="5" t="s">
        <v>16</v>
      </c>
    </row>
    <row r="39" spans="1:10" x14ac:dyDescent="0.2">
      <c r="A39" s="6">
        <v>34.649299999999997</v>
      </c>
      <c r="B39" s="7">
        <v>0.94979999999999998</v>
      </c>
      <c r="C39" s="7">
        <v>0.94420000000000004</v>
      </c>
      <c r="D39" s="7">
        <v>0.93510000000000004</v>
      </c>
    </row>
    <row r="42" spans="1:10" ht="20" x14ac:dyDescent="0.2">
      <c r="A42" s="4" t="s">
        <v>36</v>
      </c>
    </row>
    <row r="43" spans="1:10" x14ac:dyDescent="0.2">
      <c r="A43" s="12" t="s">
        <v>0</v>
      </c>
      <c r="B43" s="12" t="s">
        <v>18</v>
      </c>
      <c r="C43" s="8" t="s">
        <v>38</v>
      </c>
      <c r="I43" t="s">
        <v>50</v>
      </c>
      <c r="J43" t="s">
        <v>49</v>
      </c>
    </row>
    <row r="44" spans="1:10" x14ac:dyDescent="0.2">
      <c r="A44" s="12"/>
      <c r="B44" s="12"/>
      <c r="C44" s="8" t="s">
        <v>39</v>
      </c>
    </row>
    <row r="45" spans="1:10" x14ac:dyDescent="0.2">
      <c r="A45" s="12"/>
      <c r="B45" s="12"/>
      <c r="C45" s="8" t="s">
        <v>40</v>
      </c>
      <c r="I45" t="s">
        <v>58</v>
      </c>
    </row>
    <row r="46" spans="1:10" x14ac:dyDescent="0.2">
      <c r="A46" s="12"/>
      <c r="B46" s="12"/>
      <c r="C46" s="8" t="s">
        <v>37</v>
      </c>
    </row>
  </sheetData>
  <mergeCells count="6">
    <mergeCell ref="A8:A17"/>
    <mergeCell ref="B8:B17"/>
    <mergeCell ref="A28:A32"/>
    <mergeCell ref="B28:B32"/>
    <mergeCell ref="A43:A46"/>
    <mergeCell ref="B43:B4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2"/>
  <sheetViews>
    <sheetView topLeftCell="A12" workbookViewId="0">
      <selection activeCell="O1" sqref="O1:Q1048576"/>
    </sheetView>
  </sheetViews>
  <sheetFormatPr baseColWidth="10" defaultColWidth="9.1640625" defaultRowHeight="13" x14ac:dyDescent="0.15"/>
  <cols>
    <col min="1" max="8" width="9.1640625" style="1"/>
    <col min="9" max="9" width="11.6640625" style="1" customWidth="1"/>
    <col min="10" max="10" width="9.1640625" style="1"/>
    <col min="11" max="11" width="12.5" style="1" customWidth="1"/>
    <col min="12" max="14" width="9.1640625" style="1"/>
    <col min="15" max="15" width="11.6640625" style="1" customWidth="1"/>
    <col min="16" max="16" width="9.1640625" style="1"/>
    <col min="17" max="17" width="12.5" style="1" customWidth="1"/>
    <col min="18" max="16384" width="9.1640625" style="1"/>
  </cols>
  <sheetData>
    <row r="1" spans="1:17" ht="15" x14ac:dyDescent="0.2">
      <c r="A1" s="2" t="s">
        <v>7</v>
      </c>
      <c r="B1" s="2" t="s">
        <v>6</v>
      </c>
      <c r="C1" s="2" t="s">
        <v>5</v>
      </c>
      <c r="D1" s="2" t="s">
        <v>4</v>
      </c>
      <c r="E1" s="2" t="s">
        <v>8</v>
      </c>
      <c r="F1" s="2" t="s">
        <v>3</v>
      </c>
      <c r="G1" s="2" t="s">
        <v>9</v>
      </c>
      <c r="H1" s="2" t="s">
        <v>10</v>
      </c>
      <c r="I1" s="2" t="s">
        <v>2</v>
      </c>
      <c r="J1" s="2" t="s">
        <v>1</v>
      </c>
      <c r="K1" s="2" t="s">
        <v>0</v>
      </c>
      <c r="M1" s="2" t="s">
        <v>7</v>
      </c>
      <c r="N1" s="2" t="s">
        <v>6</v>
      </c>
      <c r="O1" s="2" t="s">
        <v>2</v>
      </c>
      <c r="P1" s="2" t="s">
        <v>1</v>
      </c>
      <c r="Q1" s="2" t="s">
        <v>0</v>
      </c>
    </row>
    <row r="2" spans="1:17" ht="15" x14ac:dyDescent="0.2">
      <c r="A2" s="2">
        <v>1</v>
      </c>
      <c r="B2" s="2">
        <v>43</v>
      </c>
      <c r="C2" s="2">
        <v>1</v>
      </c>
      <c r="D2" s="2">
        <v>1</v>
      </c>
      <c r="E2" s="2">
        <v>1856</v>
      </c>
      <c r="F2" s="2">
        <v>2</v>
      </c>
      <c r="G2" s="2">
        <v>10</v>
      </c>
      <c r="H2" s="2">
        <v>0</v>
      </c>
      <c r="I2" s="2">
        <v>42.933333333333337</v>
      </c>
      <c r="J2" s="2">
        <v>0.24566666666666667</v>
      </c>
      <c r="K2" s="3">
        <v>1</v>
      </c>
      <c r="M2" s="2">
        <v>35</v>
      </c>
      <c r="N2" s="2">
        <v>1</v>
      </c>
      <c r="O2" s="2">
        <v>150.86666666666667</v>
      </c>
      <c r="P2" s="2">
        <v>0.23900000000000002</v>
      </c>
      <c r="Q2" s="3">
        <v>1</v>
      </c>
    </row>
    <row r="3" spans="1:17" ht="15" x14ac:dyDescent="0.2">
      <c r="A3" s="2">
        <v>2</v>
      </c>
      <c r="B3" s="2">
        <v>19</v>
      </c>
      <c r="C3" s="2">
        <v>1</v>
      </c>
      <c r="D3" s="2">
        <v>1</v>
      </c>
      <c r="E3" s="2">
        <v>3712</v>
      </c>
      <c r="F3" s="2">
        <v>2</v>
      </c>
      <c r="G3" s="2">
        <v>10</v>
      </c>
      <c r="H3" s="2">
        <v>0</v>
      </c>
      <c r="I3" s="2">
        <v>36.06666666666667</v>
      </c>
      <c r="J3" s="2">
        <v>0.23833333333333331</v>
      </c>
      <c r="K3" s="3">
        <v>3</v>
      </c>
      <c r="M3" s="2">
        <v>47</v>
      </c>
      <c r="N3" s="2">
        <v>2</v>
      </c>
      <c r="O3" s="2">
        <v>140.96666666666667</v>
      </c>
      <c r="P3" s="2">
        <v>0.19833333333333333</v>
      </c>
      <c r="Q3" s="3">
        <v>480</v>
      </c>
    </row>
    <row r="4" spans="1:17" ht="15" x14ac:dyDescent="0.2">
      <c r="A4" s="2">
        <v>3</v>
      </c>
      <c r="B4" s="2">
        <v>48</v>
      </c>
      <c r="C4" s="2">
        <v>1</v>
      </c>
      <c r="D4" s="2">
        <v>1</v>
      </c>
      <c r="E4" s="2">
        <v>1856</v>
      </c>
      <c r="F4" s="2">
        <v>50</v>
      </c>
      <c r="G4" s="2">
        <v>10</v>
      </c>
      <c r="H4" s="2">
        <v>0</v>
      </c>
      <c r="I4" s="2">
        <v>122.66666666666667</v>
      </c>
      <c r="J4" s="2">
        <v>0.29033333333333333</v>
      </c>
      <c r="K4" s="3">
        <v>1</v>
      </c>
      <c r="M4" s="2">
        <v>2</v>
      </c>
      <c r="N4" s="2">
        <v>3</v>
      </c>
      <c r="O4" s="2">
        <v>36.06666666666667</v>
      </c>
      <c r="P4" s="2">
        <v>0.23833333333333331</v>
      </c>
      <c r="Q4" s="3">
        <v>3</v>
      </c>
    </row>
    <row r="5" spans="1:17" ht="15" x14ac:dyDescent="0.2">
      <c r="A5" s="2">
        <v>4</v>
      </c>
      <c r="B5" s="2">
        <v>14</v>
      </c>
      <c r="C5" s="2">
        <v>1</v>
      </c>
      <c r="D5" s="2">
        <v>1</v>
      </c>
      <c r="E5" s="2">
        <v>3712</v>
      </c>
      <c r="F5" s="2">
        <v>50</v>
      </c>
      <c r="G5" s="2">
        <v>10</v>
      </c>
      <c r="H5" s="2">
        <v>0</v>
      </c>
      <c r="I5" s="2">
        <v>82.433333333333337</v>
      </c>
      <c r="J5" s="2">
        <v>0.13433333333333333</v>
      </c>
      <c r="K5" s="3">
        <v>12</v>
      </c>
      <c r="M5" s="2">
        <v>17</v>
      </c>
      <c r="N5" s="2">
        <v>4</v>
      </c>
      <c r="O5" s="2">
        <v>39.333333333333336</v>
      </c>
      <c r="P5" s="2">
        <v>0.21933333333333335</v>
      </c>
      <c r="Q5" s="3">
        <v>1</v>
      </c>
    </row>
    <row r="6" spans="1:17" ht="15" x14ac:dyDescent="0.2">
      <c r="A6" s="2">
        <v>5</v>
      </c>
      <c r="B6" s="2">
        <v>26</v>
      </c>
      <c r="C6" s="2">
        <v>1</v>
      </c>
      <c r="D6" s="2">
        <v>1</v>
      </c>
      <c r="E6" s="2">
        <v>1856</v>
      </c>
      <c r="F6" s="2">
        <v>2</v>
      </c>
      <c r="G6" s="2">
        <v>50</v>
      </c>
      <c r="H6" s="2">
        <v>0</v>
      </c>
      <c r="I6" s="2">
        <v>115.7</v>
      </c>
      <c r="J6" s="2">
        <v>0.29499999999999998</v>
      </c>
      <c r="K6" s="3">
        <v>48</v>
      </c>
      <c r="M6" s="2">
        <v>19</v>
      </c>
      <c r="N6" s="2">
        <v>5</v>
      </c>
      <c r="O6" s="2">
        <v>124.33333333333333</v>
      </c>
      <c r="P6" s="2">
        <v>0.25633333333333336</v>
      </c>
      <c r="Q6" s="3">
        <v>3</v>
      </c>
    </row>
    <row r="7" spans="1:17" ht="15" x14ac:dyDescent="0.2">
      <c r="A7" s="2">
        <v>6</v>
      </c>
      <c r="B7" s="2">
        <v>6</v>
      </c>
      <c r="C7" s="2">
        <v>1</v>
      </c>
      <c r="D7" s="2">
        <v>1</v>
      </c>
      <c r="E7" s="2">
        <v>3712</v>
      </c>
      <c r="F7" s="2">
        <v>2</v>
      </c>
      <c r="G7" s="2">
        <v>50</v>
      </c>
      <c r="H7" s="2">
        <v>0</v>
      </c>
      <c r="I7" s="2">
        <v>84.833333333333343</v>
      </c>
      <c r="J7" s="2">
        <v>0.20366666666666666</v>
      </c>
      <c r="K7" s="2">
        <v>48</v>
      </c>
      <c r="M7" s="2">
        <v>45</v>
      </c>
      <c r="N7" s="2">
        <v>6</v>
      </c>
      <c r="O7" s="2">
        <v>173.1</v>
      </c>
      <c r="P7" s="2">
        <v>0.27500000000000002</v>
      </c>
      <c r="Q7" s="3">
        <v>144</v>
      </c>
    </row>
    <row r="8" spans="1:17" ht="15" x14ac:dyDescent="0.2">
      <c r="A8" s="2">
        <v>7</v>
      </c>
      <c r="B8" s="2">
        <v>12</v>
      </c>
      <c r="C8" s="2">
        <v>1</v>
      </c>
      <c r="D8" s="2">
        <v>1</v>
      </c>
      <c r="E8" s="2">
        <v>1856</v>
      </c>
      <c r="F8" s="2">
        <v>50</v>
      </c>
      <c r="G8" s="2">
        <v>50</v>
      </c>
      <c r="H8" s="2">
        <v>0</v>
      </c>
      <c r="I8" s="2">
        <v>144.23333333333332</v>
      </c>
      <c r="J8" s="2">
        <v>0.17966666666666664</v>
      </c>
      <c r="K8" s="3">
        <v>288</v>
      </c>
      <c r="M8" s="2">
        <v>41</v>
      </c>
      <c r="N8" s="2">
        <v>7</v>
      </c>
      <c r="O8" s="2">
        <v>49.333333333333336</v>
      </c>
      <c r="P8" s="2">
        <v>0.23199999999999998</v>
      </c>
      <c r="Q8" s="3">
        <v>1</v>
      </c>
    </row>
    <row r="9" spans="1:17" ht="15" x14ac:dyDescent="0.2">
      <c r="A9" s="2">
        <v>8</v>
      </c>
      <c r="B9" s="2">
        <v>22</v>
      </c>
      <c r="C9" s="2">
        <v>1</v>
      </c>
      <c r="D9" s="2">
        <v>1</v>
      </c>
      <c r="E9" s="2">
        <v>3712</v>
      </c>
      <c r="F9" s="2">
        <v>50</v>
      </c>
      <c r="G9" s="2">
        <v>50</v>
      </c>
      <c r="H9" s="2">
        <v>0</v>
      </c>
      <c r="I9" s="2">
        <v>148</v>
      </c>
      <c r="J9" s="2">
        <v>0.14866666666666667</v>
      </c>
      <c r="K9" s="3">
        <v>264</v>
      </c>
      <c r="M9" s="2">
        <v>37</v>
      </c>
      <c r="N9" s="2">
        <v>8</v>
      </c>
      <c r="O9" s="2">
        <v>102.66666666666667</v>
      </c>
      <c r="P9" s="2">
        <v>0.33299999999999996</v>
      </c>
      <c r="Q9" s="3">
        <v>48</v>
      </c>
    </row>
    <row r="10" spans="1:17" ht="15" x14ac:dyDescent="0.2">
      <c r="A10" s="2">
        <v>9</v>
      </c>
      <c r="B10" s="2">
        <v>49</v>
      </c>
      <c r="C10" s="2">
        <v>1</v>
      </c>
      <c r="D10" s="2">
        <v>1</v>
      </c>
      <c r="E10" s="2">
        <v>1856</v>
      </c>
      <c r="F10" s="2">
        <v>2</v>
      </c>
      <c r="G10" s="2">
        <v>10</v>
      </c>
      <c r="H10" s="2">
        <v>0.2</v>
      </c>
      <c r="I10" s="2">
        <v>44.933333333333337</v>
      </c>
      <c r="J10" s="2">
        <v>0.23199999999999998</v>
      </c>
      <c r="K10" s="3">
        <v>1</v>
      </c>
      <c r="M10" s="2">
        <v>5</v>
      </c>
      <c r="N10" s="2">
        <v>9</v>
      </c>
      <c r="O10" s="2">
        <v>115.7</v>
      </c>
      <c r="P10" s="2">
        <v>0.29499999999999998</v>
      </c>
      <c r="Q10" s="3">
        <v>48</v>
      </c>
    </row>
    <row r="11" spans="1:17" ht="15" x14ac:dyDescent="0.2">
      <c r="A11" s="2">
        <v>10</v>
      </c>
      <c r="B11" s="2">
        <v>20</v>
      </c>
      <c r="C11" s="2">
        <v>1</v>
      </c>
      <c r="D11" s="2">
        <v>1</v>
      </c>
      <c r="E11" s="2">
        <v>3712</v>
      </c>
      <c r="F11" s="2">
        <v>2</v>
      </c>
      <c r="G11" s="2">
        <v>10</v>
      </c>
      <c r="H11" s="2">
        <v>0.2</v>
      </c>
      <c r="I11" s="2">
        <v>45.4</v>
      </c>
      <c r="J11" s="2">
        <v>0.28299999999999997</v>
      </c>
      <c r="K11" s="3">
        <v>12</v>
      </c>
      <c r="M11" s="2">
        <v>44</v>
      </c>
      <c r="N11" s="2">
        <v>10</v>
      </c>
      <c r="O11" s="2">
        <v>80.900000000000006</v>
      </c>
      <c r="P11" s="2">
        <v>0.10066666666666667</v>
      </c>
      <c r="Q11" s="3">
        <v>48</v>
      </c>
    </row>
    <row r="12" spans="1:17" ht="15" x14ac:dyDescent="0.2">
      <c r="A12" s="2">
        <v>11</v>
      </c>
      <c r="B12" s="2">
        <v>28</v>
      </c>
      <c r="C12" s="2">
        <v>1</v>
      </c>
      <c r="D12" s="2">
        <v>1</v>
      </c>
      <c r="E12" s="2">
        <v>1856</v>
      </c>
      <c r="F12" s="2">
        <v>50</v>
      </c>
      <c r="G12" s="2">
        <v>10</v>
      </c>
      <c r="H12" s="2">
        <v>0.2</v>
      </c>
      <c r="I12" s="2">
        <v>109.43333333333334</v>
      </c>
      <c r="J12" s="2">
        <v>0.25266666666666665</v>
      </c>
      <c r="K12" s="3">
        <v>1</v>
      </c>
      <c r="M12" s="2">
        <v>26</v>
      </c>
      <c r="N12" s="2">
        <v>11</v>
      </c>
      <c r="O12" s="2">
        <v>40.9</v>
      </c>
      <c r="P12" s="2">
        <v>0.16666666666666666</v>
      </c>
      <c r="Q12" s="3">
        <v>3</v>
      </c>
    </row>
    <row r="13" spans="1:17" ht="15" x14ac:dyDescent="0.2">
      <c r="A13" s="2">
        <v>12</v>
      </c>
      <c r="B13" s="2">
        <v>37</v>
      </c>
      <c r="C13" s="2">
        <v>1</v>
      </c>
      <c r="D13" s="2">
        <v>1</v>
      </c>
      <c r="E13" s="2">
        <v>3712</v>
      </c>
      <c r="F13" s="2">
        <v>50</v>
      </c>
      <c r="G13" s="2">
        <v>10</v>
      </c>
      <c r="H13" s="2">
        <v>0.2</v>
      </c>
      <c r="I13" s="2">
        <v>79.966666666666669</v>
      </c>
      <c r="J13" s="2">
        <v>7.2999999999999995E-2</v>
      </c>
      <c r="K13" s="3">
        <v>48</v>
      </c>
      <c r="M13" s="2">
        <v>20</v>
      </c>
      <c r="N13" s="2">
        <v>12</v>
      </c>
      <c r="O13" s="2">
        <v>81.7</v>
      </c>
      <c r="P13" s="2">
        <v>7.0999999999999994E-2</v>
      </c>
      <c r="Q13" s="3">
        <v>9</v>
      </c>
    </row>
    <row r="14" spans="1:17" ht="15" x14ac:dyDescent="0.2">
      <c r="A14" s="2">
        <v>13</v>
      </c>
      <c r="B14" s="2">
        <v>31</v>
      </c>
      <c r="C14" s="2">
        <v>1</v>
      </c>
      <c r="D14" s="2">
        <v>1</v>
      </c>
      <c r="E14" s="2">
        <v>1856</v>
      </c>
      <c r="F14" s="2">
        <v>2</v>
      </c>
      <c r="G14" s="2">
        <v>50</v>
      </c>
      <c r="H14" s="2">
        <v>0.2</v>
      </c>
      <c r="I14" s="2">
        <v>185.46666666666667</v>
      </c>
      <c r="J14" s="2">
        <v>0.3096666666666667</v>
      </c>
      <c r="K14" s="3">
        <v>144</v>
      </c>
      <c r="M14" s="2">
        <v>46</v>
      </c>
      <c r="N14" s="2">
        <v>13</v>
      </c>
      <c r="O14" s="2">
        <v>163.16666666666666</v>
      </c>
      <c r="P14" s="2">
        <v>0.23733333333333331</v>
      </c>
      <c r="Q14" s="3">
        <v>120</v>
      </c>
    </row>
    <row r="15" spans="1:17" ht="15" x14ac:dyDescent="0.2">
      <c r="A15" s="2">
        <v>14</v>
      </c>
      <c r="B15" s="2">
        <v>4</v>
      </c>
      <c r="C15" s="2">
        <v>1</v>
      </c>
      <c r="D15" s="2">
        <v>1</v>
      </c>
      <c r="E15" s="2">
        <v>3712</v>
      </c>
      <c r="F15" s="2">
        <v>2</v>
      </c>
      <c r="G15" s="2">
        <v>50</v>
      </c>
      <c r="H15" s="2">
        <v>0.2</v>
      </c>
      <c r="I15" s="2">
        <v>158.20000000000002</v>
      </c>
      <c r="J15" s="2">
        <v>0.23799999999999999</v>
      </c>
      <c r="K15" s="3">
        <v>72</v>
      </c>
      <c r="M15" s="2">
        <v>38</v>
      </c>
      <c r="N15" s="2">
        <v>14</v>
      </c>
      <c r="O15" s="2">
        <v>87.566666666666663</v>
      </c>
      <c r="P15" s="2">
        <v>0.24833333333333332</v>
      </c>
      <c r="Q15" s="3">
        <v>48</v>
      </c>
    </row>
    <row r="16" spans="1:17" ht="15" x14ac:dyDescent="0.2">
      <c r="A16" s="2">
        <v>15</v>
      </c>
      <c r="B16" s="2">
        <v>5</v>
      </c>
      <c r="C16" s="2">
        <v>1</v>
      </c>
      <c r="D16" s="2">
        <v>1</v>
      </c>
      <c r="E16" s="2">
        <v>1856</v>
      </c>
      <c r="F16" s="2">
        <v>50</v>
      </c>
      <c r="G16" s="2">
        <v>50</v>
      </c>
      <c r="H16" s="2">
        <v>0.2</v>
      </c>
      <c r="I16" s="2">
        <v>152.26666666666668</v>
      </c>
      <c r="J16" s="2">
        <v>0.21866666666666665</v>
      </c>
      <c r="K16" s="3">
        <v>360</v>
      </c>
      <c r="M16" s="2">
        <v>43</v>
      </c>
      <c r="N16" s="2">
        <v>15</v>
      </c>
      <c r="O16" s="2">
        <v>106.26666666666667</v>
      </c>
      <c r="P16" s="2">
        <v>0.27066666666666667</v>
      </c>
      <c r="Q16" s="3">
        <v>1</v>
      </c>
    </row>
    <row r="17" spans="1:17" ht="15" x14ac:dyDescent="0.2">
      <c r="A17" s="2">
        <v>16</v>
      </c>
      <c r="B17" s="2">
        <v>32</v>
      </c>
      <c r="C17" s="2">
        <v>1</v>
      </c>
      <c r="D17" s="2">
        <v>1</v>
      </c>
      <c r="E17" s="2">
        <v>3712</v>
      </c>
      <c r="F17" s="2">
        <v>50</v>
      </c>
      <c r="G17" s="2">
        <v>50</v>
      </c>
      <c r="H17" s="2">
        <v>0.2</v>
      </c>
      <c r="I17" s="2">
        <v>151.13333333333333</v>
      </c>
      <c r="J17" s="2">
        <v>0.16233333333333333</v>
      </c>
      <c r="K17" s="3">
        <v>312</v>
      </c>
      <c r="M17" s="2">
        <v>49</v>
      </c>
      <c r="N17" s="2">
        <v>16</v>
      </c>
      <c r="O17" s="2">
        <v>105.83333333333333</v>
      </c>
      <c r="P17" s="2">
        <v>0.24333333333333332</v>
      </c>
      <c r="Q17" s="3">
        <v>120</v>
      </c>
    </row>
    <row r="18" spans="1:17" ht="15" x14ac:dyDescent="0.2">
      <c r="A18" s="2">
        <v>17</v>
      </c>
      <c r="B18" s="2">
        <v>2</v>
      </c>
      <c r="C18" s="2">
        <v>1</v>
      </c>
      <c r="D18" s="2">
        <v>1</v>
      </c>
      <c r="E18" s="2">
        <v>1856</v>
      </c>
      <c r="F18" s="2">
        <v>2</v>
      </c>
      <c r="G18" s="2">
        <v>10</v>
      </c>
      <c r="H18" s="2">
        <v>0</v>
      </c>
      <c r="I18" s="2">
        <v>39.333333333333336</v>
      </c>
      <c r="J18" s="2">
        <v>0.21933333333333335</v>
      </c>
      <c r="K18" s="3">
        <v>1</v>
      </c>
      <c r="M18" s="2">
        <v>48</v>
      </c>
      <c r="N18" s="2">
        <v>17</v>
      </c>
      <c r="O18" s="2">
        <v>154.20000000000002</v>
      </c>
      <c r="P18" s="2">
        <v>0.14299999999999999</v>
      </c>
      <c r="Q18" s="3">
        <v>480</v>
      </c>
    </row>
    <row r="19" spans="1:17" ht="15" x14ac:dyDescent="0.2">
      <c r="A19" s="2">
        <v>18</v>
      </c>
      <c r="B19" s="2">
        <v>15</v>
      </c>
      <c r="C19" s="2">
        <v>1</v>
      </c>
      <c r="D19" s="2">
        <v>1</v>
      </c>
      <c r="E19" s="2">
        <v>3712</v>
      </c>
      <c r="F19" s="2">
        <v>2</v>
      </c>
      <c r="G19" s="2">
        <v>10</v>
      </c>
      <c r="H19" s="2">
        <v>0</v>
      </c>
      <c r="I19" s="2">
        <v>37.966666666666661</v>
      </c>
      <c r="J19" s="2">
        <v>0.20733333333333334</v>
      </c>
      <c r="K19" s="3">
        <v>3</v>
      </c>
      <c r="M19" s="2">
        <v>1</v>
      </c>
      <c r="N19" s="2">
        <v>18</v>
      </c>
      <c r="O19" s="2">
        <v>42.933333333333337</v>
      </c>
      <c r="P19" s="2">
        <v>0.24566666666666667</v>
      </c>
      <c r="Q19" s="3">
        <v>1</v>
      </c>
    </row>
    <row r="20" spans="1:17" ht="15" x14ac:dyDescent="0.2">
      <c r="A20" s="2">
        <v>19</v>
      </c>
      <c r="B20" s="2">
        <v>29</v>
      </c>
      <c r="C20" s="2">
        <v>1</v>
      </c>
      <c r="D20" s="2">
        <v>1</v>
      </c>
      <c r="E20" s="2">
        <v>1856</v>
      </c>
      <c r="F20" s="2">
        <v>50</v>
      </c>
      <c r="G20" s="2">
        <v>10</v>
      </c>
      <c r="H20" s="2">
        <v>0</v>
      </c>
      <c r="I20" s="2">
        <v>124.33333333333333</v>
      </c>
      <c r="J20" s="2">
        <v>0.25633333333333336</v>
      </c>
      <c r="K20" s="3">
        <v>3</v>
      </c>
      <c r="M20" s="2">
        <v>6</v>
      </c>
      <c r="N20" s="2">
        <v>19</v>
      </c>
      <c r="O20" s="2">
        <v>84.833333333333343</v>
      </c>
      <c r="P20" s="2">
        <v>0.20366666666666666</v>
      </c>
      <c r="Q20" s="2">
        <v>48</v>
      </c>
    </row>
    <row r="21" spans="1:17" ht="15" x14ac:dyDescent="0.2">
      <c r="A21" s="2">
        <v>20</v>
      </c>
      <c r="B21" s="2">
        <v>24</v>
      </c>
      <c r="C21" s="2">
        <v>1</v>
      </c>
      <c r="D21" s="2">
        <v>1</v>
      </c>
      <c r="E21" s="2">
        <v>3712</v>
      </c>
      <c r="F21" s="2">
        <v>50</v>
      </c>
      <c r="G21" s="2">
        <v>10</v>
      </c>
      <c r="H21" s="2">
        <v>0</v>
      </c>
      <c r="I21" s="2">
        <v>81.7</v>
      </c>
      <c r="J21" s="2">
        <v>7.0999999999999994E-2</v>
      </c>
      <c r="K21" s="3">
        <v>9</v>
      </c>
      <c r="M21" s="2">
        <v>14</v>
      </c>
      <c r="N21" s="2">
        <v>20</v>
      </c>
      <c r="O21" s="2">
        <v>158.20000000000002</v>
      </c>
      <c r="P21" s="2">
        <v>0.23799999999999999</v>
      </c>
      <c r="Q21" s="3">
        <v>72</v>
      </c>
    </row>
    <row r="22" spans="1:17" ht="15" x14ac:dyDescent="0.2">
      <c r="A22" s="2">
        <v>21</v>
      </c>
      <c r="B22" s="2">
        <v>35</v>
      </c>
      <c r="C22" s="2">
        <v>1</v>
      </c>
      <c r="D22" s="2">
        <v>1</v>
      </c>
      <c r="E22" s="2">
        <v>1856</v>
      </c>
      <c r="F22" s="2">
        <v>2</v>
      </c>
      <c r="G22" s="2">
        <v>50</v>
      </c>
      <c r="H22" s="2">
        <v>0</v>
      </c>
      <c r="I22" s="2">
        <v>125.73333333333333</v>
      </c>
      <c r="J22" s="2">
        <v>0.29966666666666669</v>
      </c>
      <c r="K22" s="3">
        <v>24</v>
      </c>
      <c r="M22" s="2">
        <v>10</v>
      </c>
      <c r="N22" s="2">
        <v>21</v>
      </c>
      <c r="O22" s="2">
        <v>45.4</v>
      </c>
      <c r="P22" s="2">
        <v>0.28299999999999997</v>
      </c>
      <c r="Q22" s="3">
        <v>12</v>
      </c>
    </row>
    <row r="23" spans="1:17" ht="15" x14ac:dyDescent="0.2">
      <c r="A23" s="2">
        <v>22</v>
      </c>
      <c r="B23" s="2">
        <v>18</v>
      </c>
      <c r="C23" s="2">
        <v>1</v>
      </c>
      <c r="D23" s="2">
        <v>1</v>
      </c>
      <c r="E23" s="2">
        <v>3712</v>
      </c>
      <c r="F23" s="2">
        <v>2</v>
      </c>
      <c r="G23" s="2">
        <v>50</v>
      </c>
      <c r="H23" s="2">
        <v>0</v>
      </c>
      <c r="I23" s="2">
        <v>88.933333333333323</v>
      </c>
      <c r="J23" s="2">
        <v>0.217</v>
      </c>
      <c r="K23" s="2">
        <v>48</v>
      </c>
      <c r="M23" s="2">
        <v>16</v>
      </c>
      <c r="N23" s="2">
        <v>22</v>
      </c>
      <c r="O23" s="2">
        <v>151.13333333333333</v>
      </c>
      <c r="P23" s="2">
        <v>0.16233333333333333</v>
      </c>
      <c r="Q23" s="3">
        <v>312</v>
      </c>
    </row>
    <row r="24" spans="1:17" ht="15" x14ac:dyDescent="0.2">
      <c r="A24" s="2">
        <v>23</v>
      </c>
      <c r="B24" s="2">
        <v>23</v>
      </c>
      <c r="C24" s="2">
        <v>1</v>
      </c>
      <c r="D24" s="2">
        <v>1</v>
      </c>
      <c r="E24" s="2">
        <v>1856</v>
      </c>
      <c r="F24" s="2">
        <v>50</v>
      </c>
      <c r="G24" s="2">
        <v>50</v>
      </c>
      <c r="H24" s="2">
        <v>0</v>
      </c>
      <c r="I24" s="2">
        <v>139.89999999999998</v>
      </c>
      <c r="J24" s="2">
        <v>0.13033333333333333</v>
      </c>
      <c r="K24" s="3">
        <v>360</v>
      </c>
      <c r="M24" s="2">
        <v>15</v>
      </c>
      <c r="N24" s="2">
        <v>23</v>
      </c>
      <c r="O24" s="2">
        <v>152.26666666666668</v>
      </c>
      <c r="P24" s="2">
        <v>0.21866666666666665</v>
      </c>
      <c r="Q24" s="3">
        <v>360</v>
      </c>
    </row>
    <row r="25" spans="1:17" ht="15" x14ac:dyDescent="0.2">
      <c r="A25" s="2">
        <v>24</v>
      </c>
      <c r="B25" s="2">
        <v>34</v>
      </c>
      <c r="C25" s="2">
        <v>1</v>
      </c>
      <c r="D25" s="2">
        <v>1</v>
      </c>
      <c r="E25" s="2">
        <v>3712</v>
      </c>
      <c r="F25" s="2">
        <v>50</v>
      </c>
      <c r="G25" s="2">
        <v>50</v>
      </c>
      <c r="H25" s="2">
        <v>0</v>
      </c>
      <c r="I25" s="2">
        <v>150.83333333333334</v>
      </c>
      <c r="J25" s="2">
        <v>0.12866666666666668</v>
      </c>
      <c r="K25" s="3">
        <v>264</v>
      </c>
      <c r="M25" s="2">
        <v>32</v>
      </c>
      <c r="N25" s="2">
        <v>24</v>
      </c>
      <c r="O25" s="2">
        <v>152.53333333333333</v>
      </c>
      <c r="P25" s="2">
        <v>0.15033333333333335</v>
      </c>
      <c r="Q25" s="3">
        <v>480</v>
      </c>
    </row>
    <row r="26" spans="1:17" ht="15" x14ac:dyDescent="0.2">
      <c r="A26" s="2">
        <v>25</v>
      </c>
      <c r="B26" s="2">
        <v>45</v>
      </c>
      <c r="C26" s="2">
        <v>1</v>
      </c>
      <c r="D26" s="2">
        <v>1</v>
      </c>
      <c r="E26" s="2">
        <v>1856</v>
      </c>
      <c r="F26" s="2">
        <v>2</v>
      </c>
      <c r="G26" s="2">
        <v>10</v>
      </c>
      <c r="H26" s="2">
        <v>0.2</v>
      </c>
      <c r="I26" s="2">
        <v>51.666666666666664</v>
      </c>
      <c r="J26" s="2">
        <v>0.26733333333333331</v>
      </c>
      <c r="K26" s="3">
        <v>1</v>
      </c>
      <c r="M26" s="2">
        <v>28</v>
      </c>
      <c r="N26" s="2">
        <v>25</v>
      </c>
      <c r="O26" s="2">
        <v>78.733333333333334</v>
      </c>
      <c r="P26" s="2">
        <v>0.10100000000000002</v>
      </c>
      <c r="Q26" s="3">
        <v>48</v>
      </c>
    </row>
    <row r="27" spans="1:17" ht="15" x14ac:dyDescent="0.2">
      <c r="A27" s="2">
        <v>26</v>
      </c>
      <c r="B27" s="2">
        <v>27</v>
      </c>
      <c r="C27" s="2">
        <v>1</v>
      </c>
      <c r="D27" s="2">
        <v>1</v>
      </c>
      <c r="E27" s="2">
        <v>3712</v>
      </c>
      <c r="F27" s="2">
        <v>2</v>
      </c>
      <c r="G27" s="2">
        <v>10</v>
      </c>
      <c r="H27" s="2">
        <v>0.2</v>
      </c>
      <c r="I27" s="2">
        <v>40.9</v>
      </c>
      <c r="J27" s="2">
        <v>0.16666666666666666</v>
      </c>
      <c r="K27" s="3">
        <v>3</v>
      </c>
      <c r="M27" s="2">
        <v>22</v>
      </c>
      <c r="N27" s="2">
        <v>26</v>
      </c>
      <c r="O27" s="2">
        <v>88.933333333333323</v>
      </c>
      <c r="P27" s="2">
        <v>0.217</v>
      </c>
      <c r="Q27" s="2">
        <v>48</v>
      </c>
    </row>
    <row r="28" spans="1:17" ht="15" x14ac:dyDescent="0.2">
      <c r="A28" s="2">
        <v>27</v>
      </c>
      <c r="B28" s="2">
        <v>41</v>
      </c>
      <c r="C28" s="2">
        <v>1</v>
      </c>
      <c r="D28" s="2">
        <v>1</v>
      </c>
      <c r="E28" s="2">
        <v>1856</v>
      </c>
      <c r="F28" s="2">
        <v>50</v>
      </c>
      <c r="G28" s="2">
        <v>10</v>
      </c>
      <c r="H28" s="2">
        <v>0.2</v>
      </c>
      <c r="I28" s="2">
        <v>152.03333333333333</v>
      </c>
      <c r="J28" s="2">
        <v>0.23633333333333331</v>
      </c>
      <c r="K28" s="3">
        <v>3</v>
      </c>
      <c r="M28" s="2">
        <v>8</v>
      </c>
      <c r="N28" s="2">
        <v>27</v>
      </c>
      <c r="O28" s="2">
        <v>148</v>
      </c>
      <c r="P28" s="2">
        <v>0.14866666666666667</v>
      </c>
      <c r="Q28" s="3">
        <v>264</v>
      </c>
    </row>
    <row r="29" spans="1:17" ht="15" x14ac:dyDescent="0.2">
      <c r="A29" s="2">
        <v>28</v>
      </c>
      <c r="B29" s="2">
        <v>11</v>
      </c>
      <c r="C29" s="2">
        <v>1</v>
      </c>
      <c r="D29" s="2">
        <v>1</v>
      </c>
      <c r="E29" s="2">
        <v>3712</v>
      </c>
      <c r="F29" s="2">
        <v>50</v>
      </c>
      <c r="G29" s="2">
        <v>10</v>
      </c>
      <c r="H29" s="2">
        <v>0.2</v>
      </c>
      <c r="I29" s="2">
        <v>78.733333333333334</v>
      </c>
      <c r="J29" s="2">
        <v>0.10100000000000002</v>
      </c>
      <c r="K29" s="3">
        <v>48</v>
      </c>
      <c r="M29" s="2">
        <v>23</v>
      </c>
      <c r="N29" s="2">
        <v>28</v>
      </c>
      <c r="O29" s="2">
        <v>139.89999999999998</v>
      </c>
      <c r="P29" s="2">
        <v>0.13033333333333333</v>
      </c>
      <c r="Q29" s="3">
        <v>360</v>
      </c>
    </row>
    <row r="30" spans="1:17" ht="15" x14ac:dyDescent="0.2">
      <c r="A30" s="2">
        <v>29</v>
      </c>
      <c r="B30" s="2">
        <v>33</v>
      </c>
      <c r="C30" s="2">
        <v>1</v>
      </c>
      <c r="D30" s="2">
        <v>1</v>
      </c>
      <c r="E30" s="2">
        <v>1856</v>
      </c>
      <c r="F30" s="2">
        <v>2</v>
      </c>
      <c r="G30" s="2">
        <v>50</v>
      </c>
      <c r="H30" s="2">
        <v>0.2</v>
      </c>
      <c r="I30" s="2">
        <v>183.36666666666667</v>
      </c>
      <c r="J30" s="2">
        <v>0.27166666666666667</v>
      </c>
      <c r="K30" s="3">
        <v>96</v>
      </c>
      <c r="M30" s="2">
        <v>27</v>
      </c>
      <c r="N30" s="2">
        <v>29</v>
      </c>
      <c r="O30" s="2">
        <v>152.03333333333333</v>
      </c>
      <c r="P30" s="2">
        <v>0.23633333333333331</v>
      </c>
      <c r="Q30" s="3">
        <v>3</v>
      </c>
    </row>
    <row r="31" spans="1:17" ht="15" x14ac:dyDescent="0.2">
      <c r="A31" s="2">
        <v>30</v>
      </c>
      <c r="B31" s="2">
        <v>46</v>
      </c>
      <c r="C31" s="2">
        <v>1</v>
      </c>
      <c r="D31" s="2">
        <v>1</v>
      </c>
      <c r="E31" s="2">
        <v>3712</v>
      </c>
      <c r="F31" s="2">
        <v>2</v>
      </c>
      <c r="G31" s="2">
        <v>50</v>
      </c>
      <c r="H31" s="2">
        <v>0.2</v>
      </c>
      <c r="I31" s="2">
        <v>164.1</v>
      </c>
      <c r="J31" s="2">
        <v>0.23233333333333336</v>
      </c>
      <c r="K31" s="3">
        <v>72</v>
      </c>
      <c r="M31" s="2">
        <v>13</v>
      </c>
      <c r="N31" s="2">
        <v>30</v>
      </c>
      <c r="O31" s="2">
        <v>185.46666666666667</v>
      </c>
      <c r="P31" s="2">
        <v>0.3096666666666667</v>
      </c>
      <c r="Q31" s="3">
        <v>144</v>
      </c>
    </row>
    <row r="32" spans="1:17" ht="15" x14ac:dyDescent="0.2">
      <c r="A32" s="2">
        <v>31</v>
      </c>
      <c r="B32" s="2">
        <v>51</v>
      </c>
      <c r="C32" s="2">
        <v>1</v>
      </c>
      <c r="D32" s="2">
        <v>1</v>
      </c>
      <c r="E32" s="2">
        <v>1856</v>
      </c>
      <c r="F32" s="2">
        <v>50</v>
      </c>
      <c r="G32" s="2">
        <v>50</v>
      </c>
      <c r="H32" s="2">
        <v>0.2</v>
      </c>
      <c r="I32" s="2">
        <v>158.26666666666668</v>
      </c>
      <c r="J32" s="2">
        <v>0.2563333333333333</v>
      </c>
      <c r="K32" s="3">
        <v>360</v>
      </c>
      <c r="M32" s="2">
        <v>42</v>
      </c>
      <c r="N32" s="2">
        <v>31</v>
      </c>
      <c r="O32" s="2">
        <v>37.533333333333331</v>
      </c>
      <c r="P32" s="2">
        <v>0.22899999999999998</v>
      </c>
      <c r="Q32" s="3">
        <v>3</v>
      </c>
    </row>
    <row r="33" spans="1:17" ht="15" x14ac:dyDescent="0.2">
      <c r="A33" s="2">
        <v>32</v>
      </c>
      <c r="B33" s="2">
        <v>1</v>
      </c>
      <c r="C33" s="2">
        <v>1</v>
      </c>
      <c r="D33" s="2">
        <v>1</v>
      </c>
      <c r="E33" s="2">
        <v>3712</v>
      </c>
      <c r="F33" s="2">
        <v>50</v>
      </c>
      <c r="G33" s="2">
        <v>50</v>
      </c>
      <c r="H33" s="2">
        <v>0.2</v>
      </c>
      <c r="I33" s="2">
        <v>152.53333333333333</v>
      </c>
      <c r="J33" s="2">
        <v>0.15033333333333335</v>
      </c>
      <c r="K33" s="3">
        <v>480</v>
      </c>
      <c r="M33" s="2">
        <v>4</v>
      </c>
      <c r="N33" s="2">
        <v>32</v>
      </c>
      <c r="O33" s="2">
        <v>82.433333333333337</v>
      </c>
      <c r="P33" s="2">
        <v>0.13433333333333333</v>
      </c>
      <c r="Q33" s="3">
        <v>12</v>
      </c>
    </row>
    <row r="34" spans="1:17" ht="15" x14ac:dyDescent="0.2">
      <c r="A34" s="2">
        <v>33</v>
      </c>
      <c r="B34" s="2">
        <v>38</v>
      </c>
      <c r="C34" s="2">
        <v>1</v>
      </c>
      <c r="D34" s="2">
        <v>1</v>
      </c>
      <c r="E34" s="2">
        <v>1856</v>
      </c>
      <c r="F34" s="2">
        <v>2</v>
      </c>
      <c r="G34" s="2">
        <v>10</v>
      </c>
      <c r="H34" s="2">
        <v>0</v>
      </c>
      <c r="I34" s="2">
        <v>41.533333333333331</v>
      </c>
      <c r="J34" s="2">
        <v>0.20766666666666667</v>
      </c>
      <c r="K34" s="3">
        <v>1</v>
      </c>
      <c r="M34" s="2">
        <v>21</v>
      </c>
      <c r="N34" s="2">
        <v>33</v>
      </c>
      <c r="O34" s="2">
        <v>125.73333333333333</v>
      </c>
      <c r="P34" s="2">
        <v>0.29966666666666669</v>
      </c>
      <c r="Q34" s="3">
        <v>24</v>
      </c>
    </row>
    <row r="35" spans="1:17" ht="15" x14ac:dyDescent="0.2">
      <c r="A35" s="2">
        <v>34</v>
      </c>
      <c r="B35" s="2">
        <v>39</v>
      </c>
      <c r="C35" s="2">
        <v>1</v>
      </c>
      <c r="D35" s="2">
        <v>1</v>
      </c>
      <c r="E35" s="2">
        <v>3712</v>
      </c>
      <c r="F35" s="2">
        <v>2</v>
      </c>
      <c r="G35" s="2">
        <v>10</v>
      </c>
      <c r="H35" s="2">
        <v>0</v>
      </c>
      <c r="I35" s="2">
        <v>37.500000000000007</v>
      </c>
      <c r="J35" s="2">
        <v>0.19133333333333333</v>
      </c>
      <c r="K35" s="3">
        <v>4.5</v>
      </c>
      <c r="M35" s="2">
        <v>36</v>
      </c>
      <c r="N35" s="2">
        <v>34</v>
      </c>
      <c r="O35" s="2">
        <v>80.433333333333337</v>
      </c>
      <c r="P35" s="2">
        <v>0.10899999999999999</v>
      </c>
      <c r="Q35" s="3">
        <v>12</v>
      </c>
    </row>
    <row r="36" spans="1:17" ht="15" x14ac:dyDescent="0.2">
      <c r="A36" s="2">
        <v>35</v>
      </c>
      <c r="B36" s="2">
        <v>9</v>
      </c>
      <c r="C36" s="2">
        <v>1</v>
      </c>
      <c r="D36" s="2">
        <v>1</v>
      </c>
      <c r="E36" s="2">
        <v>1856</v>
      </c>
      <c r="F36" s="2">
        <v>50</v>
      </c>
      <c r="G36" s="2">
        <v>10</v>
      </c>
      <c r="H36" s="2">
        <v>0</v>
      </c>
      <c r="I36" s="2">
        <v>150.86666666666667</v>
      </c>
      <c r="J36" s="2">
        <v>0.23900000000000002</v>
      </c>
      <c r="K36" s="3">
        <v>1</v>
      </c>
      <c r="M36" s="2">
        <v>30</v>
      </c>
      <c r="N36" s="2">
        <v>35</v>
      </c>
      <c r="O36" s="2">
        <v>164.1</v>
      </c>
      <c r="P36" s="2">
        <v>0.23233333333333336</v>
      </c>
      <c r="Q36" s="3">
        <v>72</v>
      </c>
    </row>
    <row r="37" spans="1:17" ht="15" x14ac:dyDescent="0.2">
      <c r="A37" s="2">
        <v>36</v>
      </c>
      <c r="B37" s="2">
        <v>42</v>
      </c>
      <c r="C37" s="2">
        <v>1</v>
      </c>
      <c r="D37" s="2">
        <v>1</v>
      </c>
      <c r="E37" s="2">
        <v>3712</v>
      </c>
      <c r="F37" s="2">
        <v>50</v>
      </c>
      <c r="G37" s="2">
        <v>10</v>
      </c>
      <c r="H37" s="2">
        <v>0</v>
      </c>
      <c r="I37" s="2">
        <v>80.433333333333337</v>
      </c>
      <c r="J37" s="2">
        <v>0.10899999999999999</v>
      </c>
      <c r="K37" s="3">
        <v>12</v>
      </c>
      <c r="M37" s="2">
        <v>39</v>
      </c>
      <c r="N37" s="2">
        <v>36</v>
      </c>
      <c r="O37" s="2">
        <v>139.56666666666663</v>
      </c>
      <c r="P37" s="2">
        <v>0.16266666666666665</v>
      </c>
      <c r="Q37" s="3">
        <v>264</v>
      </c>
    </row>
    <row r="38" spans="1:17" ht="15" x14ac:dyDescent="0.2">
      <c r="A38" s="2">
        <v>37</v>
      </c>
      <c r="B38" s="2">
        <v>47</v>
      </c>
      <c r="C38" s="2">
        <v>1</v>
      </c>
      <c r="D38" s="2">
        <v>1</v>
      </c>
      <c r="E38" s="2">
        <v>1856</v>
      </c>
      <c r="F38" s="2">
        <v>2</v>
      </c>
      <c r="G38" s="2">
        <v>50</v>
      </c>
      <c r="H38" s="2">
        <v>0</v>
      </c>
      <c r="I38" s="2">
        <v>102.66666666666667</v>
      </c>
      <c r="J38" s="2">
        <v>0.33299999999999996</v>
      </c>
      <c r="K38" s="3">
        <v>48</v>
      </c>
      <c r="M38" s="2">
        <v>11</v>
      </c>
      <c r="N38" s="2">
        <v>37</v>
      </c>
      <c r="O38" s="2">
        <v>109.43333333333334</v>
      </c>
      <c r="P38" s="2">
        <v>0.25266666666666665</v>
      </c>
      <c r="Q38" s="3">
        <v>1</v>
      </c>
    </row>
    <row r="39" spans="1:17" ht="15" x14ac:dyDescent="0.2">
      <c r="A39" s="2">
        <v>38</v>
      </c>
      <c r="B39" s="2">
        <v>40</v>
      </c>
      <c r="C39" s="2">
        <v>1</v>
      </c>
      <c r="D39" s="2">
        <v>1</v>
      </c>
      <c r="E39" s="2">
        <v>3712</v>
      </c>
      <c r="F39" s="2">
        <v>2</v>
      </c>
      <c r="G39" s="2">
        <v>50</v>
      </c>
      <c r="H39" s="2">
        <v>0</v>
      </c>
      <c r="I39" s="2">
        <v>87.566666666666663</v>
      </c>
      <c r="J39" s="2">
        <v>0.24833333333333332</v>
      </c>
      <c r="K39" s="3">
        <v>48</v>
      </c>
      <c r="M39" s="2">
        <v>7</v>
      </c>
      <c r="N39" s="2">
        <v>38</v>
      </c>
      <c r="O39" s="2">
        <v>144.23333333333332</v>
      </c>
      <c r="P39" s="2">
        <v>0.17966666666666664</v>
      </c>
      <c r="Q39" s="3">
        <v>288</v>
      </c>
    </row>
    <row r="40" spans="1:17" ht="15" x14ac:dyDescent="0.2">
      <c r="A40" s="2">
        <v>39</v>
      </c>
      <c r="B40" s="2">
        <v>21</v>
      </c>
      <c r="C40" s="2">
        <v>1</v>
      </c>
      <c r="D40" s="2">
        <v>1</v>
      </c>
      <c r="E40" s="2">
        <v>1856</v>
      </c>
      <c r="F40" s="2">
        <v>50</v>
      </c>
      <c r="G40" s="2">
        <v>50</v>
      </c>
      <c r="H40" s="2">
        <v>0</v>
      </c>
      <c r="I40" s="2">
        <v>139.56666666666663</v>
      </c>
      <c r="J40" s="2">
        <v>0.16266666666666665</v>
      </c>
      <c r="K40" s="3">
        <v>264</v>
      </c>
      <c r="M40" s="2">
        <v>29</v>
      </c>
      <c r="N40" s="2">
        <v>39</v>
      </c>
      <c r="O40" s="2">
        <v>183.36666666666667</v>
      </c>
      <c r="P40" s="2">
        <v>0.27166666666666667</v>
      </c>
      <c r="Q40" s="3">
        <v>96</v>
      </c>
    </row>
    <row r="41" spans="1:17" ht="15" x14ac:dyDescent="0.2">
      <c r="A41" s="2">
        <v>40</v>
      </c>
      <c r="B41" s="2">
        <v>3</v>
      </c>
      <c r="C41" s="2">
        <v>1</v>
      </c>
      <c r="D41" s="2">
        <v>1</v>
      </c>
      <c r="E41" s="2">
        <v>3712</v>
      </c>
      <c r="F41" s="2">
        <v>50</v>
      </c>
      <c r="G41" s="2">
        <v>50</v>
      </c>
      <c r="H41" s="2">
        <v>0</v>
      </c>
      <c r="I41" s="2">
        <v>153.13333333333335</v>
      </c>
      <c r="J41" s="2">
        <v>0.128</v>
      </c>
      <c r="K41" s="3">
        <v>336</v>
      </c>
      <c r="M41" s="2">
        <v>3</v>
      </c>
      <c r="N41" s="2">
        <v>40</v>
      </c>
      <c r="O41" s="2">
        <v>122.66666666666667</v>
      </c>
      <c r="P41" s="2">
        <v>0.29033333333333333</v>
      </c>
      <c r="Q41" s="3">
        <v>1</v>
      </c>
    </row>
    <row r="42" spans="1:17" ht="15" x14ac:dyDescent="0.2">
      <c r="A42" s="2">
        <v>41</v>
      </c>
      <c r="B42" s="2">
        <v>50</v>
      </c>
      <c r="C42" s="2">
        <v>1</v>
      </c>
      <c r="D42" s="2">
        <v>1</v>
      </c>
      <c r="E42" s="2">
        <v>1856</v>
      </c>
      <c r="F42" s="2">
        <v>2</v>
      </c>
      <c r="G42" s="2">
        <v>10</v>
      </c>
      <c r="H42" s="2">
        <v>0.2</v>
      </c>
      <c r="I42" s="2">
        <v>49.333333333333336</v>
      </c>
      <c r="J42" s="2">
        <v>0.23199999999999998</v>
      </c>
      <c r="K42" s="3">
        <v>1</v>
      </c>
      <c r="M42" s="2">
        <v>51</v>
      </c>
      <c r="N42" s="2">
        <v>41</v>
      </c>
      <c r="O42" s="2">
        <v>110.8</v>
      </c>
      <c r="P42" s="2">
        <v>0.16833333333333331</v>
      </c>
      <c r="Q42" s="3">
        <v>144</v>
      </c>
    </row>
    <row r="43" spans="1:17" ht="15" x14ac:dyDescent="0.2">
      <c r="A43" s="2">
        <v>42</v>
      </c>
      <c r="B43" s="2">
        <v>8</v>
      </c>
      <c r="C43" s="2">
        <v>1</v>
      </c>
      <c r="D43" s="2">
        <v>1</v>
      </c>
      <c r="E43" s="2">
        <v>3712</v>
      </c>
      <c r="F43" s="2">
        <v>2</v>
      </c>
      <c r="G43" s="2">
        <v>10</v>
      </c>
      <c r="H43" s="2">
        <v>0.2</v>
      </c>
      <c r="I43" s="2">
        <v>37.533333333333331</v>
      </c>
      <c r="J43" s="2">
        <v>0.22899999999999998</v>
      </c>
      <c r="K43" s="3">
        <v>3</v>
      </c>
      <c r="M43" s="2">
        <v>40</v>
      </c>
      <c r="N43" s="2">
        <v>42</v>
      </c>
      <c r="O43" s="2">
        <v>153.13333333333335</v>
      </c>
      <c r="P43" s="2">
        <v>0.128</v>
      </c>
      <c r="Q43" s="3">
        <v>336</v>
      </c>
    </row>
    <row r="44" spans="1:17" ht="15" x14ac:dyDescent="0.2">
      <c r="A44" s="2">
        <v>43</v>
      </c>
      <c r="B44" s="2">
        <v>44</v>
      </c>
      <c r="C44" s="2">
        <v>1</v>
      </c>
      <c r="D44" s="2">
        <v>1</v>
      </c>
      <c r="E44" s="2">
        <v>1856</v>
      </c>
      <c r="F44" s="2">
        <v>50</v>
      </c>
      <c r="G44" s="2">
        <v>10</v>
      </c>
      <c r="H44" s="2">
        <v>0.2</v>
      </c>
      <c r="I44" s="2">
        <v>106.26666666666667</v>
      </c>
      <c r="J44" s="2">
        <v>0.27066666666666667</v>
      </c>
      <c r="K44" s="3">
        <v>1</v>
      </c>
      <c r="M44" s="2">
        <v>18</v>
      </c>
      <c r="N44" s="2">
        <v>43</v>
      </c>
      <c r="O44" s="2">
        <v>37.966666666666661</v>
      </c>
      <c r="P44" s="2">
        <v>0.20733333333333334</v>
      </c>
      <c r="Q44" s="3">
        <v>3</v>
      </c>
    </row>
    <row r="45" spans="1:17" ht="15" x14ac:dyDescent="0.2">
      <c r="A45" s="2">
        <v>44</v>
      </c>
      <c r="B45" s="2">
        <v>17</v>
      </c>
      <c r="C45" s="2">
        <v>1</v>
      </c>
      <c r="D45" s="2">
        <v>1</v>
      </c>
      <c r="E45" s="2">
        <v>3712</v>
      </c>
      <c r="F45" s="2">
        <v>50</v>
      </c>
      <c r="G45" s="2">
        <v>10</v>
      </c>
      <c r="H45" s="2">
        <v>0.2</v>
      </c>
      <c r="I45" s="2">
        <v>80.900000000000006</v>
      </c>
      <c r="J45" s="2">
        <v>0.10066666666666667</v>
      </c>
      <c r="K45" s="3">
        <v>48</v>
      </c>
      <c r="M45" s="2">
        <v>33</v>
      </c>
      <c r="N45" s="2">
        <v>44</v>
      </c>
      <c r="O45" s="2">
        <v>41.533333333333331</v>
      </c>
      <c r="P45" s="2">
        <v>0.20766666666666667</v>
      </c>
      <c r="Q45" s="3">
        <v>1</v>
      </c>
    </row>
    <row r="46" spans="1:17" ht="15" x14ac:dyDescent="0.2">
      <c r="A46" s="2">
        <v>45</v>
      </c>
      <c r="B46" s="2">
        <v>25</v>
      </c>
      <c r="C46" s="2">
        <v>1</v>
      </c>
      <c r="D46" s="2">
        <v>1</v>
      </c>
      <c r="E46" s="2">
        <v>1856</v>
      </c>
      <c r="F46" s="2">
        <v>2</v>
      </c>
      <c r="G46" s="2">
        <v>50</v>
      </c>
      <c r="H46" s="2">
        <v>0.2</v>
      </c>
      <c r="I46" s="2">
        <v>173.1</v>
      </c>
      <c r="J46" s="2">
        <v>0.27500000000000002</v>
      </c>
      <c r="K46" s="3">
        <v>144</v>
      </c>
      <c r="M46" s="2">
        <v>25</v>
      </c>
      <c r="N46" s="2">
        <v>45</v>
      </c>
      <c r="O46" s="2">
        <v>51.666666666666664</v>
      </c>
      <c r="P46" s="2">
        <v>0.26733333333333331</v>
      </c>
      <c r="Q46" s="3">
        <v>1</v>
      </c>
    </row>
    <row r="47" spans="1:17" ht="15" x14ac:dyDescent="0.2">
      <c r="A47" s="2">
        <v>46</v>
      </c>
      <c r="B47" s="2">
        <v>36</v>
      </c>
      <c r="C47" s="2">
        <v>1</v>
      </c>
      <c r="D47" s="2">
        <v>1</v>
      </c>
      <c r="E47" s="2">
        <v>3712</v>
      </c>
      <c r="F47" s="2">
        <v>2</v>
      </c>
      <c r="G47" s="2">
        <v>50</v>
      </c>
      <c r="H47" s="2">
        <v>0.2</v>
      </c>
      <c r="I47" s="2">
        <v>163.16666666666666</v>
      </c>
      <c r="J47" s="2">
        <v>0.23733333333333331</v>
      </c>
      <c r="K47" s="3">
        <v>120</v>
      </c>
      <c r="M47" s="2">
        <v>31</v>
      </c>
      <c r="N47" s="2">
        <v>46</v>
      </c>
      <c r="O47" s="2">
        <v>158.26666666666668</v>
      </c>
      <c r="P47" s="2">
        <v>0.2563333333333333</v>
      </c>
      <c r="Q47" s="3">
        <v>360</v>
      </c>
    </row>
    <row r="48" spans="1:17" ht="15" x14ac:dyDescent="0.2">
      <c r="A48" s="2">
        <v>47</v>
      </c>
      <c r="B48" s="2">
        <v>13</v>
      </c>
      <c r="C48" s="2">
        <v>1</v>
      </c>
      <c r="D48" s="2">
        <v>1</v>
      </c>
      <c r="E48" s="2">
        <v>1856</v>
      </c>
      <c r="F48" s="2">
        <v>50</v>
      </c>
      <c r="G48" s="2">
        <v>50</v>
      </c>
      <c r="H48" s="2">
        <v>0.2</v>
      </c>
      <c r="I48" s="2">
        <v>140.96666666666667</v>
      </c>
      <c r="J48" s="2">
        <v>0.19833333333333333</v>
      </c>
      <c r="K48" s="3">
        <v>480</v>
      </c>
      <c r="M48" s="2">
        <v>9</v>
      </c>
      <c r="N48" s="2">
        <v>47</v>
      </c>
      <c r="O48" s="2">
        <v>44.933333333333337</v>
      </c>
      <c r="P48" s="2">
        <v>0.23199999999999998</v>
      </c>
      <c r="Q48" s="3">
        <v>1</v>
      </c>
    </row>
    <row r="49" spans="1:17" ht="15" x14ac:dyDescent="0.2">
      <c r="A49" s="2">
        <v>48</v>
      </c>
      <c r="B49" s="2">
        <v>16</v>
      </c>
      <c r="C49" s="2">
        <v>1</v>
      </c>
      <c r="D49" s="2">
        <v>1</v>
      </c>
      <c r="E49" s="2">
        <v>3712</v>
      </c>
      <c r="F49" s="2">
        <v>50</v>
      </c>
      <c r="G49" s="2">
        <v>50</v>
      </c>
      <c r="H49" s="2">
        <v>0.2</v>
      </c>
      <c r="I49" s="2">
        <v>154.20000000000002</v>
      </c>
      <c r="J49" s="2">
        <v>0.14299999999999999</v>
      </c>
      <c r="K49" s="3">
        <v>480</v>
      </c>
      <c r="M49" s="2">
        <v>50</v>
      </c>
      <c r="N49" s="2">
        <v>48</v>
      </c>
      <c r="O49" s="2">
        <v>110.83333333333333</v>
      </c>
      <c r="P49" s="2">
        <v>0.19866666666666666</v>
      </c>
      <c r="Q49" s="3">
        <v>144</v>
      </c>
    </row>
    <row r="50" spans="1:17" ht="15" x14ac:dyDescent="0.2">
      <c r="A50" s="2">
        <v>49</v>
      </c>
      <c r="B50" s="2">
        <v>30</v>
      </c>
      <c r="C50" s="2">
        <v>0</v>
      </c>
      <c r="D50" s="2">
        <v>1</v>
      </c>
      <c r="E50" s="2">
        <v>2784</v>
      </c>
      <c r="F50" s="2">
        <v>26</v>
      </c>
      <c r="G50" s="2">
        <v>30</v>
      </c>
      <c r="H50" s="2">
        <v>0.1</v>
      </c>
      <c r="I50" s="2">
        <v>105.83333333333333</v>
      </c>
      <c r="J50" s="2">
        <v>0.24333333333333332</v>
      </c>
      <c r="K50" s="3">
        <v>120</v>
      </c>
      <c r="M50" s="2">
        <v>24</v>
      </c>
      <c r="N50" s="2">
        <v>49</v>
      </c>
      <c r="O50" s="2">
        <v>150.83333333333334</v>
      </c>
      <c r="P50" s="2">
        <v>0.12866666666666668</v>
      </c>
      <c r="Q50" s="3">
        <v>264</v>
      </c>
    </row>
    <row r="51" spans="1:17" ht="15" x14ac:dyDescent="0.2">
      <c r="A51" s="2">
        <v>50</v>
      </c>
      <c r="B51" s="2">
        <v>7</v>
      </c>
      <c r="C51" s="2">
        <v>0</v>
      </c>
      <c r="D51" s="2">
        <v>1</v>
      </c>
      <c r="E51" s="2">
        <v>2784</v>
      </c>
      <c r="F51" s="2">
        <v>26</v>
      </c>
      <c r="G51" s="2">
        <v>30</v>
      </c>
      <c r="H51" s="2">
        <v>0.1</v>
      </c>
      <c r="I51" s="2">
        <v>110.83333333333333</v>
      </c>
      <c r="J51" s="2">
        <v>0.19866666666666666</v>
      </c>
      <c r="K51" s="3">
        <v>144</v>
      </c>
      <c r="M51" s="2">
        <v>12</v>
      </c>
      <c r="N51" s="2">
        <v>50</v>
      </c>
      <c r="O51" s="2">
        <v>79.966666666666669</v>
      </c>
      <c r="P51" s="2">
        <v>7.2999999999999995E-2</v>
      </c>
      <c r="Q51" s="3">
        <v>48</v>
      </c>
    </row>
    <row r="52" spans="1:17" ht="15" x14ac:dyDescent="0.2">
      <c r="A52" s="2">
        <v>51</v>
      </c>
      <c r="B52" s="2">
        <v>10</v>
      </c>
      <c r="C52" s="2">
        <v>0</v>
      </c>
      <c r="D52" s="2">
        <v>1</v>
      </c>
      <c r="E52" s="2">
        <v>2784</v>
      </c>
      <c r="F52" s="2">
        <v>26</v>
      </c>
      <c r="G52" s="2">
        <v>30</v>
      </c>
      <c r="H52" s="2">
        <v>0.1</v>
      </c>
      <c r="I52" s="2">
        <v>110.8</v>
      </c>
      <c r="J52" s="2">
        <v>0.16833333333333331</v>
      </c>
      <c r="K52" s="3">
        <v>144</v>
      </c>
      <c r="M52" s="2">
        <v>34</v>
      </c>
      <c r="N52" s="2">
        <v>51</v>
      </c>
      <c r="O52" s="2">
        <v>37.500000000000007</v>
      </c>
      <c r="P52" s="2">
        <v>0.19133333333333333</v>
      </c>
      <c r="Q52" s="3">
        <v>4.5</v>
      </c>
    </row>
  </sheetData>
  <sortState xmlns:xlrd2="http://schemas.microsoft.com/office/spreadsheetml/2017/richdata2" ref="M2:Q52">
    <sortCondition ref="N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FB019-431E-FB47-A5E0-38F025E48C82}">
  <dimension ref="A1:G13"/>
  <sheetViews>
    <sheetView tabSelected="1" workbookViewId="0">
      <selection activeCell="E16" sqref="E16"/>
    </sheetView>
  </sheetViews>
  <sheetFormatPr baseColWidth="10" defaultRowHeight="15" x14ac:dyDescent="0.2"/>
  <sheetData>
    <row r="1" spans="1:7" x14ac:dyDescent="0.2">
      <c r="B1" t="s">
        <v>41</v>
      </c>
    </row>
    <row r="2" spans="1:7" x14ac:dyDescent="0.2">
      <c r="A2" t="s">
        <v>42</v>
      </c>
      <c r="B2" t="s">
        <v>57</v>
      </c>
    </row>
    <row r="3" spans="1:7" x14ac:dyDescent="0.2">
      <c r="A3" t="s">
        <v>1</v>
      </c>
      <c r="B3" t="s">
        <v>56</v>
      </c>
    </row>
    <row r="4" spans="1:7" x14ac:dyDescent="0.2">
      <c r="A4" t="s">
        <v>35</v>
      </c>
      <c r="B4" t="s">
        <v>58</v>
      </c>
      <c r="C4" s="11"/>
    </row>
    <row r="6" spans="1:7" x14ac:dyDescent="0.2">
      <c r="B6" t="s">
        <v>47</v>
      </c>
      <c r="C6" t="s">
        <v>51</v>
      </c>
      <c r="D6" t="s">
        <v>52</v>
      </c>
      <c r="E6" t="s">
        <v>53</v>
      </c>
      <c r="F6" t="s">
        <v>54</v>
      </c>
      <c r="G6" t="s">
        <v>55</v>
      </c>
    </row>
    <row r="7" spans="1:7" x14ac:dyDescent="0.2">
      <c r="A7" t="s">
        <v>43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</row>
    <row r="8" spans="1:7" x14ac:dyDescent="0.2">
      <c r="A8" t="s">
        <v>44</v>
      </c>
      <c r="B8">
        <v>-1</v>
      </c>
      <c r="C8">
        <v>-0.875</v>
      </c>
      <c r="D8">
        <v>-0.45833000000000002</v>
      </c>
      <c r="E8">
        <v>-0.25</v>
      </c>
      <c r="F8">
        <v>0.58333000000000002</v>
      </c>
      <c r="G8">
        <v>1</v>
      </c>
    </row>
    <row r="9" spans="1:7" x14ac:dyDescent="0.2">
      <c r="A9" t="s">
        <v>45</v>
      </c>
      <c r="B9">
        <v>-1</v>
      </c>
      <c r="C9">
        <v>-0.5</v>
      </c>
      <c r="D9">
        <v>0</v>
      </c>
      <c r="E9">
        <v>0.5</v>
      </c>
      <c r="F9">
        <v>0.5</v>
      </c>
      <c r="G9">
        <v>1</v>
      </c>
    </row>
    <row r="10" spans="1:7" x14ac:dyDescent="0.2">
      <c r="A10" t="s">
        <v>46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</row>
    <row r="11" spans="1:7" x14ac:dyDescent="0.2">
      <c r="A11" t="s">
        <v>48</v>
      </c>
      <c r="B11">
        <f>107.85-8.76*B7+18.68*B8+34.65*B9+9.48*B10+4.4*B7*B9-12.34*B8*B9-9.54*B8*B10+9.51*B9*B10+8.77*B7*B8*B9-6.64*B8*B9*B10</f>
        <v>40.659999999999997</v>
      </c>
      <c r="C11">
        <f t="shared" ref="C11:G11" si="0">107.85-8.76*C7+18.68*C8+34.65*C9+9.48*C10+4.4*C7*C9-12.34*C8*C9-9.54*C8*C10+9.51*C9*C10+8.77*C7*C8*C9-6.54*C8*C9*C10</f>
        <v>71.869374999999991</v>
      </c>
      <c r="D11">
        <f t="shared" si="0"/>
        <v>104.38086379999999</v>
      </c>
      <c r="E11">
        <f t="shared" si="0"/>
        <v>131.82875000000001</v>
      </c>
      <c r="F11">
        <f t="shared" si="0"/>
        <v>135.23290304999995</v>
      </c>
      <c r="G11">
        <f t="shared" si="0"/>
        <v>156.16</v>
      </c>
    </row>
    <row r="12" spans="1:7" x14ac:dyDescent="0.2">
      <c r="A12" t="s">
        <v>1</v>
      </c>
      <c r="B12">
        <f>0.20847-0.03619*B7-0.03623*B8-0.01553*B7*B8-0.01184*B8*B9+0.02063*B7*B8*B9+0.00937*B8*B9*B10</f>
        <v>0.24219999999999997</v>
      </c>
      <c r="C12">
        <f t="shared" ref="C12:G12" si="1">0.20847-0.03619*C7-0.03623*C8-0.01553*C7*C8-0.01184*C8*C9+0.02063*C7*C8*C9+0.00937*C8*C9*C10</f>
        <v>0.22551500000000002</v>
      </c>
      <c r="D12">
        <f t="shared" si="1"/>
        <v>0.19600316079999999</v>
      </c>
      <c r="E12">
        <f t="shared" si="1"/>
        <v>0.18295</v>
      </c>
      <c r="F12">
        <f t="shared" si="1"/>
        <v>0.14738347559999998</v>
      </c>
      <c r="G12">
        <f t="shared" si="1"/>
        <v>0.13868</v>
      </c>
    </row>
    <row r="13" spans="1:7" x14ac:dyDescent="0.2">
      <c r="A13" t="s">
        <v>35</v>
      </c>
      <c r="B13">
        <f>113.534+72.696*B8+102.904*B9+24.98*B10+66.336*B8*B9+20.04*B9*B10</f>
        <v>9.2100000000000151</v>
      </c>
      <c r="C13">
        <f t="shared" ref="C13:G13" si="2">113.534+72.696*C8+102.904*C9+24.98*C10+66.336*C8*C9+20.04*C9*C10</f>
        <v>42.455000000000013</v>
      </c>
      <c r="D13">
        <f t="shared" si="2"/>
        <v>105.19524232000002</v>
      </c>
      <c r="E13">
        <f t="shared" si="2"/>
        <v>173.52</v>
      </c>
      <c r="F13">
        <f t="shared" si="2"/>
        <v>261.73964711999997</v>
      </c>
      <c r="G13">
        <f t="shared" si="2"/>
        <v>400.49000000000007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 Equation</vt:lpstr>
      <vt:lpstr>Minitab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Weng Jingwen</cp:lastModifiedBy>
  <dcterms:created xsi:type="dcterms:W3CDTF">2019-05-10T02:52:42Z</dcterms:created>
  <dcterms:modified xsi:type="dcterms:W3CDTF">2021-11-18T15:20:53Z</dcterms:modified>
</cp:coreProperties>
</file>