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Nano release/data/"/>
    </mc:Choice>
  </mc:AlternateContent>
  <xr:revisionPtr revIDLastSave="78" documentId="13_ncr:1_{98AE870E-BE65-0841-9702-499954C1B02A}" xr6:coauthVersionLast="45" xr6:coauthVersionMax="45" xr10:uidLastSave="{A6FA3F7E-14A5-904E-8DB2-C7D0A6B08C17}"/>
  <bookViews>
    <workbookView xWindow="1000" yWindow="2340" windowWidth="28040" windowHeight="15940" activeTab="1" xr2:uid="{E840DC02-E893-AF46-9CDF-549C23788D5E}"/>
  </bookViews>
  <sheets>
    <sheet name="Sheet1" sheetId="1" r:id="rId1"/>
    <sheet name="relea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E24" i="1" l="1"/>
  <c r="BZ24" i="1"/>
  <c r="BU24" i="1"/>
  <c r="BM24" i="1"/>
  <c r="BH24" i="1"/>
  <c r="BI24" i="1" s="1"/>
  <c r="BC24" i="1"/>
  <c r="AU24" i="1"/>
  <c r="AP24" i="1"/>
  <c r="AK24" i="1"/>
  <c r="AC24" i="1"/>
  <c r="X24" i="1"/>
  <c r="S24" i="1"/>
  <c r="M24" i="1"/>
  <c r="I24" i="1"/>
  <c r="E24" i="1"/>
  <c r="CE23" i="1"/>
  <c r="BZ23" i="1"/>
  <c r="BU23" i="1"/>
  <c r="BM23" i="1"/>
  <c r="BH23" i="1"/>
  <c r="BC23" i="1"/>
  <c r="AU23" i="1"/>
  <c r="AP23" i="1"/>
  <c r="AK23" i="1"/>
  <c r="AC23" i="1"/>
  <c r="X23" i="1"/>
  <c r="S23" i="1"/>
  <c r="M23" i="1"/>
  <c r="AV23" i="1" s="1"/>
  <c r="I23" i="1"/>
  <c r="E23" i="1"/>
  <c r="CA24" i="1" l="1"/>
  <c r="CA23" i="1"/>
  <c r="BN24" i="1"/>
  <c r="Y24" i="1"/>
  <c r="CF24" i="1"/>
  <c r="AQ24" i="1"/>
  <c r="BN23" i="1"/>
  <c r="CF23" i="1"/>
  <c r="BI23" i="1"/>
  <c r="O23" i="1"/>
  <c r="AD23" i="1"/>
  <c r="Y23" i="1"/>
  <c r="AL23" i="1"/>
  <c r="BV23" i="1"/>
  <c r="CH23" i="1" s="1"/>
  <c r="BD23" i="1"/>
  <c r="T23" i="1"/>
  <c r="T24" i="1"/>
  <c r="AD24" i="1"/>
  <c r="AL24" i="1"/>
  <c r="AV24" i="1"/>
  <c r="BD24" i="1"/>
  <c r="BV24" i="1"/>
  <c r="AQ23" i="1"/>
  <c r="N23" i="1"/>
  <c r="N24" i="1"/>
  <c r="O24" i="1"/>
  <c r="CG23" i="1" l="1"/>
  <c r="CI23" i="1" s="1"/>
  <c r="BP23" i="1"/>
  <c r="BO23" i="1"/>
  <c r="BQ23" i="1" s="1"/>
  <c r="AE23" i="1"/>
  <c r="AG23" i="1" s="1"/>
  <c r="AF23" i="1"/>
  <c r="AX23" i="1"/>
  <c r="CH24" i="1"/>
  <c r="CG24" i="1"/>
  <c r="BP24" i="1"/>
  <c r="BO24" i="1"/>
  <c r="AF24" i="1"/>
  <c r="AE24" i="1"/>
  <c r="AX24" i="1"/>
  <c r="AW24" i="1"/>
  <c r="AW23" i="1"/>
  <c r="AY23" i="1" s="1"/>
  <c r="BM13" i="1"/>
  <c r="BH13" i="1"/>
  <c r="BI13" i="1" s="1"/>
  <c r="BC13" i="1"/>
  <c r="AU13" i="1"/>
  <c r="AP13" i="1"/>
  <c r="AK13" i="1"/>
  <c r="AC13" i="1"/>
  <c r="X13" i="1"/>
  <c r="S13" i="1"/>
  <c r="M13" i="1"/>
  <c r="AV13" i="1" s="1"/>
  <c r="I13" i="1"/>
  <c r="E13" i="1"/>
  <c r="BM12" i="1"/>
  <c r="BH12" i="1"/>
  <c r="BC12" i="1"/>
  <c r="AU12" i="1"/>
  <c r="AP12" i="1"/>
  <c r="AK12" i="1"/>
  <c r="AC12" i="1"/>
  <c r="X12" i="1"/>
  <c r="S12" i="1"/>
  <c r="M12" i="1"/>
  <c r="AV12" i="1" s="1"/>
  <c r="I12" i="1"/>
  <c r="E12" i="1"/>
  <c r="AD3" i="1"/>
  <c r="T3" i="1"/>
  <c r="AC3" i="1"/>
  <c r="X3" i="1"/>
  <c r="S3" i="1"/>
  <c r="AC2" i="1"/>
  <c r="X2" i="1"/>
  <c r="S2" i="1"/>
  <c r="T2" i="1" s="1"/>
  <c r="CW3" i="1"/>
  <c r="CR3" i="1"/>
  <c r="CM3" i="1"/>
  <c r="CE3" i="1"/>
  <c r="BZ3" i="1"/>
  <c r="BU3" i="1"/>
  <c r="BM3" i="1"/>
  <c r="BH3" i="1"/>
  <c r="BI3" i="1" s="1"/>
  <c r="BC3" i="1"/>
  <c r="AU3" i="1"/>
  <c r="AP3" i="1"/>
  <c r="AK3" i="1"/>
  <c r="M3" i="1"/>
  <c r="AV3" i="1" s="1"/>
  <c r="I3" i="1"/>
  <c r="E3" i="1"/>
  <c r="CW2" i="1"/>
  <c r="CR2" i="1"/>
  <c r="CM2" i="1"/>
  <c r="CE2" i="1"/>
  <c r="BZ2" i="1"/>
  <c r="BU2" i="1"/>
  <c r="BM2" i="1"/>
  <c r="BH2" i="1"/>
  <c r="BC2" i="1"/>
  <c r="AU2" i="1"/>
  <c r="AP2" i="1"/>
  <c r="AK2" i="1"/>
  <c r="M2" i="1"/>
  <c r="AV2" i="1" s="1"/>
  <c r="I2" i="1"/>
  <c r="E2" i="1"/>
  <c r="AD2" i="1" s="1"/>
  <c r="Y3" i="1" l="1"/>
  <c r="BN13" i="1"/>
  <c r="BI12" i="1"/>
  <c r="AQ13" i="1"/>
  <c r="Y2" i="1"/>
  <c r="AE2" i="1" s="1"/>
  <c r="AG2" i="1" s="1"/>
  <c r="BN12" i="1"/>
  <c r="BI2" i="1"/>
  <c r="O3" i="1"/>
  <c r="O13" i="1"/>
  <c r="AL2" i="1"/>
  <c r="AQ3" i="1"/>
  <c r="O12" i="1"/>
  <c r="AQ12" i="1"/>
  <c r="N12" i="1"/>
  <c r="Y13" i="1"/>
  <c r="AD13" i="1"/>
  <c r="AD12" i="1"/>
  <c r="T12" i="1"/>
  <c r="Y12" i="1"/>
  <c r="AF12" i="1" s="1"/>
  <c r="T13" i="1"/>
  <c r="AL13" i="1"/>
  <c r="AX13" i="1" s="1"/>
  <c r="BD13" i="1"/>
  <c r="BP13" i="1" s="1"/>
  <c r="BD12" i="1"/>
  <c r="BP12" i="1" s="1"/>
  <c r="N13" i="1"/>
  <c r="AL12" i="1"/>
  <c r="AF3" i="1"/>
  <c r="CA2" i="1"/>
  <c r="CX2" i="1"/>
  <c r="O2" i="1"/>
  <c r="CS2" i="1"/>
  <c r="CA3" i="1"/>
  <c r="CF3" i="1"/>
  <c r="BN3" i="1"/>
  <c r="AQ2" i="1"/>
  <c r="AX2" i="1" s="1"/>
  <c r="BN2" i="1"/>
  <c r="CF2" i="1"/>
  <c r="N2" i="1"/>
  <c r="CN2" i="1"/>
  <c r="CY2" i="1" s="1"/>
  <c r="N3" i="1"/>
  <c r="CS3" i="1"/>
  <c r="CX3" i="1"/>
  <c r="BD2" i="1"/>
  <c r="AL3" i="1"/>
  <c r="AX3" i="1" s="1"/>
  <c r="BD3" i="1"/>
  <c r="BP3" i="1" s="1"/>
  <c r="BV3" i="1"/>
  <c r="CN3" i="1"/>
  <c r="BV2" i="1"/>
  <c r="CH2" i="1" s="1"/>
  <c r="DA2" i="1" l="1"/>
  <c r="AX12" i="1"/>
  <c r="CH3" i="1"/>
  <c r="AF13" i="1"/>
  <c r="AF2" i="1"/>
  <c r="CG3" i="1"/>
  <c r="CZ2" i="1"/>
  <c r="BP2" i="1"/>
  <c r="BO3" i="1"/>
  <c r="AW13" i="1"/>
  <c r="AE13" i="1"/>
  <c r="AE12" i="1"/>
  <c r="AG12" i="1" s="1"/>
  <c r="BO13" i="1"/>
  <c r="BO12" i="1"/>
  <c r="BQ12" i="1" s="1"/>
  <c r="AW12" i="1"/>
  <c r="AY12" i="1" s="1"/>
  <c r="AE3" i="1"/>
  <c r="CZ3" i="1"/>
  <c r="AW2" i="1"/>
  <c r="AY2" i="1" s="1"/>
  <c r="CY3" i="1"/>
  <c r="BO2" i="1"/>
  <c r="BQ2" i="1" s="1"/>
  <c r="CG2" i="1"/>
  <c r="CI2" i="1" s="1"/>
  <c r="AW3" i="1"/>
</calcChain>
</file>

<file path=xl/sharedStrings.xml><?xml version="1.0" encoding="utf-8"?>
<sst xmlns="http://schemas.openxmlformats.org/spreadsheetml/2006/main" count="74" uniqueCount="28">
  <si>
    <t>Formulation</t>
  </si>
  <si>
    <t>10VitD3-5TPGS-1CLT</t>
  </si>
  <si>
    <t>Zeta</t>
  </si>
  <si>
    <t>Stability</t>
  </si>
  <si>
    <t>stability</t>
  </si>
  <si>
    <t>Size (0h)</t>
  </si>
  <si>
    <t>1h</t>
  </si>
  <si>
    <t>3h</t>
  </si>
  <si>
    <t>6h</t>
  </si>
  <si>
    <t>24h</t>
  </si>
  <si>
    <t>0.5h</t>
  </si>
  <si>
    <t>10FLU-20TPGS-PVA</t>
  </si>
  <si>
    <t>*precipitate at 6h</t>
  </si>
  <si>
    <t>Precipitate</t>
  </si>
  <si>
    <t>5ITZ-5TPGS-1C</t>
  </si>
  <si>
    <t>precipiate</t>
  </si>
  <si>
    <t>ITZ</t>
  </si>
  <si>
    <t>D3</t>
  </si>
  <si>
    <t>FLU</t>
  </si>
  <si>
    <t>dissolution rate</t>
  </si>
  <si>
    <t>raw drug</t>
  </si>
  <si>
    <t>solubility</t>
  </si>
  <si>
    <t>nano</t>
  </si>
  <si>
    <t>release rate</t>
  </si>
  <si>
    <t>Column 1</t>
  </si>
  <si>
    <t>Column 2</t>
  </si>
  <si>
    <t>fraction</t>
  </si>
  <si>
    <t>log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</si>
</sst>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Alignment="1"/>
    <xf numFmtId="0" fontId="0" fillId="2" borderId="0" xfId="0" applyFont="1" applyFill="1" applyAlignment="1"/>
    <xf numFmtId="0" fontId="1" fillId="0" borderId="0" xfId="0" applyFont="1" applyAlignment="1">
      <alignment horizontal="right"/>
    </xf>
    <xf numFmtId="0" fontId="1" fillId="3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0" fillId="4" borderId="0" xfId="0" applyFont="1" applyFill="1" applyAlignment="1"/>
    <xf numFmtId="0" fontId="0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4C2D3-E399-D548-BE9B-4EAF1B3A162D}">
  <dimension ref="A1:DA30"/>
  <sheetViews>
    <sheetView workbookViewId="0">
      <selection activeCell="BJ13" sqref="BJ13:BL13"/>
    </sheetView>
  </sheetViews>
  <sheetFormatPr baseColWidth="10" defaultRowHeight="16"/>
  <cols>
    <col min="1" max="1" width="25.1640625" customWidth="1"/>
  </cols>
  <sheetData>
    <row r="1" spans="1:105">
      <c r="A1" t="s">
        <v>0</v>
      </c>
      <c r="B1" t="s">
        <v>5</v>
      </c>
      <c r="P1" t="s">
        <v>10</v>
      </c>
      <c r="AH1" t="s">
        <v>6</v>
      </c>
      <c r="AZ1" t="s">
        <v>7</v>
      </c>
      <c r="BR1" t="s">
        <v>8</v>
      </c>
      <c r="CJ1" t="s">
        <v>9</v>
      </c>
    </row>
    <row r="2" spans="1:105">
      <c r="A2" t="s">
        <v>1</v>
      </c>
      <c r="B2" s="1">
        <v>43.5</v>
      </c>
      <c r="C2" s="1">
        <v>44.5</v>
      </c>
      <c r="D2" s="1">
        <v>48.2</v>
      </c>
      <c r="E2" s="5">
        <f t="shared" ref="E2:E3" si="0">AVERAGE(B2:D2)</f>
        <v>45.4</v>
      </c>
      <c r="F2" s="1">
        <v>40.799999999999997</v>
      </c>
      <c r="G2" s="1">
        <v>40.5</v>
      </c>
      <c r="H2" s="1">
        <v>41.4</v>
      </c>
      <c r="I2" s="5">
        <f t="shared" ref="I2:I3" si="1">AVERAGE(F2:H2)</f>
        <v>40.9</v>
      </c>
      <c r="J2" s="1">
        <v>37.6</v>
      </c>
      <c r="K2" s="1">
        <v>37.6</v>
      </c>
      <c r="L2" s="1">
        <v>37.4</v>
      </c>
      <c r="M2" s="5">
        <f t="shared" ref="M2:M3" si="2">AVERAGE(J2:L2)</f>
        <v>37.533333333333331</v>
      </c>
      <c r="N2" s="2">
        <f>AVERAGE(B2:L2)</f>
        <v>41.618181818181817</v>
      </c>
      <c r="O2" s="2">
        <f>STDEV(B2:L2)</f>
        <v>3.4933703444719928</v>
      </c>
      <c r="P2" s="1">
        <v>45.4</v>
      </c>
      <c r="Q2" s="1">
        <v>45.9</v>
      </c>
      <c r="R2" s="1">
        <v>44.6</v>
      </c>
      <c r="S2" s="6">
        <f t="shared" ref="S2:S3" si="3">AVERAGE(P2:R2)</f>
        <v>45.300000000000004</v>
      </c>
      <c r="T2" s="6">
        <f>(S2-E2)/E2</f>
        <v>-2.2026431718060423E-3</v>
      </c>
      <c r="U2" s="1">
        <v>43</v>
      </c>
      <c r="V2" s="1">
        <v>44.2</v>
      </c>
      <c r="W2" s="1">
        <v>43.9</v>
      </c>
      <c r="X2" s="6">
        <f t="shared" ref="X2:X3" si="4">AVERAGE(U2:W2)</f>
        <v>43.699999999999996</v>
      </c>
      <c r="Y2" s="6">
        <f>(X2-E2)/E2</f>
        <v>-3.7444933920704908E-2</v>
      </c>
      <c r="Z2" s="1">
        <v>47.8</v>
      </c>
      <c r="AA2" s="1">
        <v>47.5</v>
      </c>
      <c r="AB2" s="1">
        <v>48.2</v>
      </c>
      <c r="AC2" s="6">
        <f t="shared" ref="AC2:AC3" si="5">AVERAGE(Z2:AB2)</f>
        <v>47.833333333333336</v>
      </c>
      <c r="AD2" s="6">
        <f>(AB2-E2)/E2</f>
        <v>6.1674008810572785E-2</v>
      </c>
      <c r="AE2" s="2">
        <f>AVERAGE(P2:AB2)</f>
        <v>38.420027109454423</v>
      </c>
      <c r="AF2" s="2">
        <f>STDEV(P2:AB2)</f>
        <v>17.136246007583232</v>
      </c>
      <c r="AG2" s="2">
        <f xml:space="preserve"> (AE2-E2)/E2</f>
        <v>-0.15374389626752369</v>
      </c>
      <c r="AH2" s="1">
        <v>48.4</v>
      </c>
      <c r="AI2" s="1">
        <v>48.9</v>
      </c>
      <c r="AJ2" s="1">
        <v>47.6</v>
      </c>
      <c r="AK2" s="6">
        <f t="shared" ref="AK2:AK3" si="6">AVERAGE(AH2:AJ2)</f>
        <v>48.300000000000004</v>
      </c>
      <c r="AL2" s="6">
        <f>(AK2-E2)/E2</f>
        <v>6.3876651982378976E-2</v>
      </c>
      <c r="AM2" s="1">
        <v>43</v>
      </c>
      <c r="AN2" s="1">
        <v>44.2</v>
      </c>
      <c r="AO2" s="1">
        <v>43.9</v>
      </c>
      <c r="AP2" s="6">
        <f t="shared" ref="AP2:AP3" si="7">AVERAGE(AM2:AO2)</f>
        <v>43.699999999999996</v>
      </c>
      <c r="AQ2" s="6">
        <f>(AP2-I2)/I2</f>
        <v>6.8459657701711418E-2</v>
      </c>
      <c r="AR2" s="1">
        <v>47.8</v>
      </c>
      <c r="AS2" s="1">
        <v>47.5</v>
      </c>
      <c r="AT2" s="1">
        <v>48.2</v>
      </c>
      <c r="AU2" s="6">
        <f t="shared" ref="AU2:AU3" si="8">AVERAGE(AR2:AT2)</f>
        <v>47.833333333333336</v>
      </c>
      <c r="AV2" s="6">
        <f>(AT2-M2)/M2</f>
        <v>0.28419182948490246</v>
      </c>
      <c r="AW2" s="2">
        <f>AVERAGE(AH2:AT2)</f>
        <v>39.356333562283389</v>
      </c>
      <c r="AX2" s="2">
        <f>STDEV(AH2:AT2)</f>
        <v>17.560196178424661</v>
      </c>
      <c r="AY2" s="2">
        <f xml:space="preserve"> (AW2-N2)/N2</f>
        <v>-5.4347598984016407E-2</v>
      </c>
      <c r="AZ2" s="1">
        <v>46</v>
      </c>
      <c r="BA2" s="1">
        <v>47.2</v>
      </c>
      <c r="BB2" s="1">
        <v>45.4</v>
      </c>
      <c r="BC2" s="6">
        <f t="shared" ref="BC2:BC3" si="9">AVERAGE(AZ2:BB2)</f>
        <v>46.199999999999996</v>
      </c>
      <c r="BD2" s="6">
        <f>(BC2-E2)/E2</f>
        <v>1.7621145374449278E-2</v>
      </c>
      <c r="BE2" s="1">
        <v>47.4</v>
      </c>
      <c r="BF2" s="1">
        <v>44.4</v>
      </c>
      <c r="BG2" s="1">
        <v>47.3</v>
      </c>
      <c r="BH2" s="6">
        <f t="shared" ref="BH2:BH3" si="10">AVERAGE(BE2:BG2)</f>
        <v>46.366666666666667</v>
      </c>
      <c r="BI2" s="6">
        <f>(BH2-I2)/I2</f>
        <v>0.13365933170334154</v>
      </c>
      <c r="BJ2" s="1">
        <v>50.1</v>
      </c>
      <c r="BK2" s="1">
        <v>51</v>
      </c>
      <c r="BL2" s="1">
        <v>51</v>
      </c>
      <c r="BM2" s="6">
        <f t="shared" ref="BM2:BM3" si="11">AVERAGE(BJ2:BL2)</f>
        <v>50.699999999999996</v>
      </c>
      <c r="BN2" s="6">
        <f>(BM2-M2)/M2</f>
        <v>0.35079928952042622</v>
      </c>
      <c r="BO2" s="2">
        <f>AVERAGE(AZ2:BL2)</f>
        <v>40.193688241826493</v>
      </c>
      <c r="BP2" s="2">
        <f>STDEV(AZ2:BL2)</f>
        <v>17.923035654441694</v>
      </c>
      <c r="BQ2" s="2">
        <f>(BO2-N2)/N2</f>
        <v>-3.4227674399101286E-2</v>
      </c>
      <c r="BR2" s="1">
        <v>47.3</v>
      </c>
      <c r="BS2" s="1">
        <v>49</v>
      </c>
      <c r="BT2" s="1">
        <v>49.8</v>
      </c>
      <c r="BU2" s="6">
        <f t="shared" ref="BU2:BU3" si="12">AVERAGE(BR2:BT2)</f>
        <v>48.699999999999996</v>
      </c>
      <c r="BV2" s="6">
        <f>(BU2-E2)/E2</f>
        <v>7.2687224669603465E-2</v>
      </c>
      <c r="BW2" s="1">
        <v>48.2</v>
      </c>
      <c r="BX2" s="1">
        <v>49.8</v>
      </c>
      <c r="BY2" s="1">
        <v>54.2</v>
      </c>
      <c r="BZ2" s="6">
        <f t="shared" ref="BZ2:BZ3" si="13">AVERAGE(BW2:BY2)</f>
        <v>50.733333333333327</v>
      </c>
      <c r="CA2" s="6">
        <f>(BZ2-I2)/I2</f>
        <v>0.24042379788101048</v>
      </c>
      <c r="CB2" s="1">
        <v>50</v>
      </c>
      <c r="CC2" s="1">
        <v>51.3</v>
      </c>
      <c r="CD2" s="1">
        <v>48.8</v>
      </c>
      <c r="CE2" s="6">
        <f t="shared" ref="CE2:CE3" si="14">AVERAGE(CB2:CD2)</f>
        <v>50.033333333333331</v>
      </c>
      <c r="CF2" s="6">
        <f>(CE2-M2)/M2</f>
        <v>0.3330373001776199</v>
      </c>
      <c r="CG2" s="2">
        <f>AVERAGE(BR2:CD2)</f>
        <v>42.165111104298767</v>
      </c>
      <c r="CH2" s="2">
        <f>STDEV(BR2:CD2)</f>
        <v>18.72019513443113</v>
      </c>
      <c r="CI2" s="2">
        <f>(CG2-N2)/N2</f>
        <v>1.3141594904513852E-2</v>
      </c>
      <c r="CJ2" s="1">
        <v>59.9</v>
      </c>
      <c r="CK2" s="1">
        <v>57.9</v>
      </c>
      <c r="CL2" s="1">
        <v>67</v>
      </c>
      <c r="CM2" s="6">
        <f t="shared" ref="CM2:CM3" si="15">AVERAGE(CJ2:CL2)</f>
        <v>61.6</v>
      </c>
      <c r="CN2" s="6">
        <f>(CM2-E2)/E2</f>
        <v>0.35682819383259917</v>
      </c>
      <c r="CO2" s="1">
        <v>56.1</v>
      </c>
      <c r="CP2" s="1">
        <v>60.2</v>
      </c>
      <c r="CQ2" s="1">
        <v>56.9</v>
      </c>
      <c r="CR2" s="6">
        <f t="shared" ref="CR2:CR3" si="16">AVERAGE(CO2:CQ2)</f>
        <v>57.733333333333341</v>
      </c>
      <c r="CS2" s="6">
        <f>(CR2-I2)/I2</f>
        <v>0.41157294213528955</v>
      </c>
      <c r="CT2" s="1">
        <v>58</v>
      </c>
      <c r="CU2" s="1">
        <v>59.1</v>
      </c>
      <c r="CV2" s="1">
        <v>59.8</v>
      </c>
      <c r="CW2" s="6">
        <f t="shared" ref="CW2:CW3" si="17">AVERAGE(CT2:CV2)</f>
        <v>58.966666666666661</v>
      </c>
      <c r="CX2" s="6">
        <f>(CW2-M2)/M2</f>
        <v>0.57104795737122549</v>
      </c>
      <c r="CY2" s="2">
        <f>AVERAGE(CJ2:CV2)</f>
        <v>50.384748805330858</v>
      </c>
      <c r="CZ2" s="2">
        <f>STDEV(CJ2:CV2)</f>
        <v>22.355138555696445</v>
      </c>
      <c r="DA2" s="2">
        <f>(CY2-N2)/N2</f>
        <v>0.21064271921939592</v>
      </c>
    </row>
    <row r="3" spans="1:105">
      <c r="B3" s="1">
        <v>0.28899999999999998</v>
      </c>
      <c r="C3" s="1">
        <v>0.28299999999999997</v>
      </c>
      <c r="D3" s="1">
        <v>0.27700000000000002</v>
      </c>
      <c r="E3" s="5">
        <f t="shared" si="0"/>
        <v>0.28299999999999997</v>
      </c>
      <c r="F3" s="1">
        <v>0.14899999999999999</v>
      </c>
      <c r="G3" s="1">
        <v>0.15</v>
      </c>
      <c r="H3" s="1">
        <v>0.20100000000000001</v>
      </c>
      <c r="I3" s="5">
        <f t="shared" si="1"/>
        <v>0.16666666666666666</v>
      </c>
      <c r="J3" s="1">
        <v>0.23499999999999999</v>
      </c>
      <c r="K3" s="1">
        <v>0.23300000000000001</v>
      </c>
      <c r="L3" s="1">
        <v>0.219</v>
      </c>
      <c r="M3" s="5">
        <f t="shared" si="2"/>
        <v>0.22899999999999998</v>
      </c>
      <c r="N3" s="2">
        <f t="shared" ref="N3" si="18">AVERAGE(B3:L3)</f>
        <v>0.22596969696969696</v>
      </c>
      <c r="O3" s="2">
        <f t="shared" ref="O3" si="19">STDEV(B3:L3)</f>
        <v>5.3942037728875687E-2</v>
      </c>
      <c r="P3" s="1">
        <v>0.255</v>
      </c>
      <c r="Q3" s="1">
        <v>0.24299999999999999</v>
      </c>
      <c r="R3" s="1">
        <v>0.26500000000000001</v>
      </c>
      <c r="S3" s="6">
        <f t="shared" si="3"/>
        <v>0.25433333333333336</v>
      </c>
      <c r="T3" s="6">
        <f>(S3-E3)/E3</f>
        <v>-0.10129564193168417</v>
      </c>
      <c r="U3" s="1">
        <v>0.14499999999999999</v>
      </c>
      <c r="V3" s="1">
        <v>0.156</v>
      </c>
      <c r="W3" s="1">
        <v>0.14499999999999999</v>
      </c>
      <c r="X3" s="6">
        <f t="shared" si="4"/>
        <v>0.14866666666666664</v>
      </c>
      <c r="Y3" s="6">
        <f>(X3-E3)/E3</f>
        <v>-0.47467608951707896</v>
      </c>
      <c r="Z3" s="1">
        <v>0.23599999999999999</v>
      </c>
      <c r="AA3" s="1">
        <v>0.24099999999999999</v>
      </c>
      <c r="AB3" s="1">
        <v>0.22900000000000001</v>
      </c>
      <c r="AC3" s="6">
        <f t="shared" si="5"/>
        <v>0.23533333333333331</v>
      </c>
      <c r="AD3" s="6">
        <f>(AB3-E3)/E3</f>
        <v>-0.19081272084805642</v>
      </c>
      <c r="AE3" s="2">
        <f t="shared" ref="AE3" si="20">AVERAGE(P3:AB3)</f>
        <v>0.13400217450394131</v>
      </c>
      <c r="AF3" s="2">
        <f t="shared" ref="AF3" si="21">STDEV(P3:AB3)</f>
        <v>0.20733082324765381</v>
      </c>
      <c r="AG3" s="2"/>
      <c r="AH3" s="1">
        <v>0.255</v>
      </c>
      <c r="AI3" s="1">
        <v>0.24299999999999999</v>
      </c>
      <c r="AJ3" s="1">
        <v>0.26500000000000001</v>
      </c>
      <c r="AK3" s="6">
        <f t="shared" si="6"/>
        <v>0.25433333333333336</v>
      </c>
      <c r="AL3" s="6">
        <f>(AK3-E3)/E3</f>
        <v>-0.10129564193168417</v>
      </c>
      <c r="AM3" s="1">
        <v>0.14499999999999999</v>
      </c>
      <c r="AN3" s="1">
        <v>0.156</v>
      </c>
      <c r="AO3" s="1">
        <v>0.14499999999999999</v>
      </c>
      <c r="AP3" s="6">
        <f t="shared" si="7"/>
        <v>0.14866666666666664</v>
      </c>
      <c r="AQ3" s="6">
        <f>(AP3-I3)/I3</f>
        <v>-0.1080000000000001</v>
      </c>
      <c r="AR3" s="1">
        <v>0.23599999999999999</v>
      </c>
      <c r="AS3" s="1">
        <v>0.24099999999999999</v>
      </c>
      <c r="AT3" s="1">
        <v>0.22900000000000001</v>
      </c>
      <c r="AU3" s="6">
        <f t="shared" si="8"/>
        <v>0.23533333333333331</v>
      </c>
      <c r="AV3" s="6">
        <f>(AT3-M3)/M3</f>
        <v>1.2120338696781186E-16</v>
      </c>
      <c r="AW3" s="2">
        <f t="shared" ref="AW3" si="22">AVERAGE(AH3:AT3)</f>
        <v>0.1622080275437166</v>
      </c>
      <c r="AX3" s="2">
        <f t="shared" ref="AX3" si="23">STDEV(AH3:AT3)</f>
        <v>0.12700598893407666</v>
      </c>
      <c r="AY3" s="2"/>
      <c r="AZ3" s="1">
        <v>0.129</v>
      </c>
      <c r="BA3" s="1">
        <v>0.109</v>
      </c>
      <c r="BB3" s="1">
        <v>0.155</v>
      </c>
      <c r="BC3" s="6">
        <f t="shared" si="9"/>
        <v>0.13100000000000001</v>
      </c>
      <c r="BD3" s="6">
        <f>(BC3-E3)/E3</f>
        <v>-0.53710247349823315</v>
      </c>
      <c r="BE3" s="1">
        <v>0.107</v>
      </c>
      <c r="BF3" s="1">
        <v>0.17399999999999999</v>
      </c>
      <c r="BG3" s="1">
        <v>0.14699999999999999</v>
      </c>
      <c r="BH3" s="6">
        <f t="shared" si="10"/>
        <v>0.14266666666666664</v>
      </c>
      <c r="BI3" s="6">
        <f>(BH3-J3)/J3</f>
        <v>-0.39290780141843984</v>
      </c>
      <c r="BJ3" s="1">
        <v>0.126</v>
      </c>
      <c r="BK3" s="1">
        <v>0.106</v>
      </c>
      <c r="BL3" s="1">
        <v>0.16300000000000001</v>
      </c>
      <c r="BM3" s="6">
        <f t="shared" si="11"/>
        <v>0.13166666666666668</v>
      </c>
      <c r="BN3" s="6">
        <f>(BM3-M3)/M3</f>
        <v>-0.42503639010189215</v>
      </c>
      <c r="BO3" s="2">
        <f>AVERAGE(AZ3:BL3)</f>
        <v>4.3050491673076431E-2</v>
      </c>
      <c r="BP3" s="2">
        <f>STDEV(AZ3:BL3)</f>
        <v>0.2283708428554955</v>
      </c>
      <c r="BQ3" s="2"/>
      <c r="BR3" s="1">
        <v>0.20300000000000001</v>
      </c>
      <c r="BS3" s="1">
        <v>0.108</v>
      </c>
      <c r="BT3" s="1">
        <v>0.129</v>
      </c>
      <c r="BU3" s="6">
        <f t="shared" si="12"/>
        <v>0.14666666666666667</v>
      </c>
      <c r="BV3" s="6">
        <f>(BU3-E3)/E3</f>
        <v>-0.48174322732626612</v>
      </c>
      <c r="BW3" s="1">
        <v>0.20399999999999999</v>
      </c>
      <c r="BX3" s="1">
        <v>0.154</v>
      </c>
      <c r="BY3" s="1">
        <v>0.13400000000000001</v>
      </c>
      <c r="BZ3" s="6">
        <f t="shared" si="13"/>
        <v>0.16400000000000001</v>
      </c>
      <c r="CA3" s="6">
        <f>(BZ3-I3)/I3</f>
        <v>-1.5999999999999903E-2</v>
      </c>
      <c r="CB3" s="1">
        <v>0.108</v>
      </c>
      <c r="CC3" s="1">
        <v>0.124</v>
      </c>
      <c r="CD3" s="1">
        <v>0.17899999999999999</v>
      </c>
      <c r="CE3" s="6">
        <f t="shared" si="14"/>
        <v>0.13699999999999998</v>
      </c>
      <c r="CF3" s="6">
        <f>(CE3-M3)/M3</f>
        <v>-0.40174672489082974</v>
      </c>
      <c r="CG3" s="2">
        <f>AVERAGE(BR3:CD3)</f>
        <v>8.8917187641569292E-2</v>
      </c>
      <c r="CH3" s="2">
        <f>STDEV(BR3:CD3)</f>
        <v>0.18024085432894116</v>
      </c>
      <c r="CI3" s="2"/>
      <c r="CJ3" s="1">
        <v>0.18099999999999999</v>
      </c>
      <c r="CK3" s="1">
        <v>0.23899999999999999</v>
      </c>
      <c r="CL3" s="1">
        <v>0.107</v>
      </c>
      <c r="CM3" s="6">
        <f t="shared" si="15"/>
        <v>0.17566666666666667</v>
      </c>
      <c r="CN3" s="6">
        <f>(CM3-E3)/E3</f>
        <v>-0.37926972909305057</v>
      </c>
      <c r="CO3" s="1">
        <v>0.158</v>
      </c>
      <c r="CP3" s="1">
        <v>7.7200000000000005E-2</v>
      </c>
      <c r="CQ3" s="1">
        <v>0.151</v>
      </c>
      <c r="CR3" s="6">
        <f t="shared" si="16"/>
        <v>0.12873333333333334</v>
      </c>
      <c r="CS3" s="6">
        <f>(CR3-I3)/I3</f>
        <v>-0.22759999999999991</v>
      </c>
      <c r="CT3" s="1">
        <v>0.161</v>
      </c>
      <c r="CU3" s="1">
        <v>0.124</v>
      </c>
      <c r="CV3" s="1">
        <v>9.0999999999999998E-2</v>
      </c>
      <c r="CW3" s="6">
        <f t="shared" si="17"/>
        <v>0.12533333333333332</v>
      </c>
      <c r="CX3" s="6">
        <f>(CW3-M3)/M3</f>
        <v>-0.45269286754002913</v>
      </c>
      <c r="CY3" s="2">
        <f>AVERAGE(CJ3:CV3)</f>
        <v>7.5902328531303825E-2</v>
      </c>
      <c r="CZ3" s="2">
        <f>STDEV(CJ3:CV3)</f>
        <v>0.17626141833014275</v>
      </c>
      <c r="DA3" s="2"/>
    </row>
    <row r="5" spans="1:105">
      <c r="B5" t="s">
        <v>2</v>
      </c>
    </row>
    <row r="6" spans="1:105">
      <c r="B6" s="3">
        <v>-0.24</v>
      </c>
      <c r="C6" s="3">
        <v>-0.17</v>
      </c>
      <c r="D6" s="3">
        <v>-0.13</v>
      </c>
      <c r="E6" s="3">
        <v>-0.02</v>
      </c>
      <c r="F6" s="3">
        <v>-0.41</v>
      </c>
      <c r="G6" s="3">
        <v>-0.57999999999999996</v>
      </c>
      <c r="H6" s="3">
        <v>-0.6</v>
      </c>
      <c r="I6" s="3">
        <v>-0.56000000000000005</v>
      </c>
      <c r="J6" s="3">
        <v>-0.14000000000000001</v>
      </c>
      <c r="K6" s="4">
        <v>-0.31666670000000002</v>
      </c>
      <c r="L6" s="4">
        <v>0.22332711399999999</v>
      </c>
    </row>
    <row r="8" spans="1:105">
      <c r="B8" t="s">
        <v>4</v>
      </c>
    </row>
    <row r="9" spans="1:105">
      <c r="B9">
        <v>12</v>
      </c>
      <c r="C9">
        <v>6</v>
      </c>
      <c r="D9">
        <v>3</v>
      </c>
    </row>
    <row r="11" spans="1:105">
      <c r="A11" t="s">
        <v>11</v>
      </c>
      <c r="B11" t="s">
        <v>5</v>
      </c>
      <c r="P11" t="s">
        <v>10</v>
      </c>
      <c r="AH11" t="s">
        <v>6</v>
      </c>
      <c r="AZ11" t="s">
        <v>7</v>
      </c>
      <c r="BR11" t="s">
        <v>8</v>
      </c>
    </row>
    <row r="12" spans="1:105">
      <c r="B12">
        <v>31.5</v>
      </c>
      <c r="C12">
        <v>28.7</v>
      </c>
      <c r="D12">
        <v>23.2</v>
      </c>
      <c r="E12" s="5">
        <f t="shared" ref="E12:E13" si="24">AVERAGE(B12:D12)</f>
        <v>27.8</v>
      </c>
      <c r="F12" s="7">
        <v>32.799999999999997</v>
      </c>
      <c r="G12" s="7">
        <v>26.9</v>
      </c>
      <c r="H12" s="7">
        <v>21.4</v>
      </c>
      <c r="I12" s="5">
        <f t="shared" ref="I12:I13" si="25">AVERAGE(F12:H12)</f>
        <v>27.033333333333331</v>
      </c>
      <c r="J12" s="7">
        <v>36.5</v>
      </c>
      <c r="K12" s="7">
        <v>27.2</v>
      </c>
      <c r="L12" s="7">
        <v>27</v>
      </c>
      <c r="M12" s="5">
        <f t="shared" ref="M12:M13" si="26">AVERAGE(J12:L12)</f>
        <v>30.233333333333334</v>
      </c>
      <c r="N12" s="2">
        <f>AVERAGE(B12:L12)</f>
        <v>28.184848484848487</v>
      </c>
      <c r="O12" s="2">
        <f>STDEV(B12:L12)</f>
        <v>4.2199358509174747</v>
      </c>
      <c r="P12" s="1">
        <v>38</v>
      </c>
      <c r="Q12" s="1">
        <v>36.1</v>
      </c>
      <c r="R12" s="1">
        <v>36.200000000000003</v>
      </c>
      <c r="S12" s="6">
        <f t="shared" ref="S12:S13" si="27">AVERAGE(P12:R12)</f>
        <v>36.766666666666666</v>
      </c>
      <c r="T12" s="6">
        <f>(S12-E12)/E12</f>
        <v>0.32254196642685845</v>
      </c>
      <c r="U12" s="1">
        <v>32.6</v>
      </c>
      <c r="V12" s="1">
        <v>32.200000000000003</v>
      </c>
      <c r="W12" s="1">
        <v>30.7</v>
      </c>
      <c r="X12" s="6">
        <f t="shared" ref="X12:X13" si="28">AVERAGE(U12:W12)</f>
        <v>31.833333333333339</v>
      </c>
      <c r="Y12" s="6">
        <f>(X12-E12)/E12</f>
        <v>0.14508393285371721</v>
      </c>
      <c r="Z12" s="1">
        <v>35.700000000000003</v>
      </c>
      <c r="AA12" s="1">
        <v>39</v>
      </c>
      <c r="AB12" s="1">
        <v>41.3</v>
      </c>
      <c r="AC12" s="6">
        <f t="shared" ref="AC12:AC13" si="29">AVERAGE(Z12:AB12)</f>
        <v>38.666666666666664</v>
      </c>
      <c r="AD12" s="6">
        <f>(AB12-E12)/E12</f>
        <v>0.48561151079136677</v>
      </c>
      <c r="AE12" s="2">
        <f>AVERAGE(P12:AB12)</f>
        <v>30.066740453790811</v>
      </c>
      <c r="AF12" s="2">
        <f>STDEV(P12:AB12)</f>
        <v>13.583318543509831</v>
      </c>
      <c r="AG12" s="2">
        <f xml:space="preserve"> (AE12-E12)/E12</f>
        <v>8.1537426395352872E-2</v>
      </c>
      <c r="AH12" s="1">
        <v>31.7</v>
      </c>
      <c r="AI12" s="1">
        <v>32.799999999999997</v>
      </c>
      <c r="AJ12" s="1">
        <v>35.799999999999997</v>
      </c>
      <c r="AK12" s="6">
        <f t="shared" ref="AK12:AK13" si="30">AVERAGE(AH12:AJ12)</f>
        <v>33.43333333333333</v>
      </c>
      <c r="AL12" s="6">
        <f>(AK12-E12)/E12</f>
        <v>0.20263788968824925</v>
      </c>
      <c r="AM12" s="1">
        <v>38</v>
      </c>
      <c r="AN12" s="1">
        <v>34.700000000000003</v>
      </c>
      <c r="AO12" s="1">
        <v>37.6</v>
      </c>
      <c r="AP12" s="6">
        <f t="shared" ref="AP12:AP13" si="31">AVERAGE(AM12:AO12)</f>
        <v>36.766666666666673</v>
      </c>
      <c r="AQ12" s="6">
        <f>(AP12-I12)/I12</f>
        <v>0.36004932182490784</v>
      </c>
      <c r="AR12" s="1">
        <v>36.1</v>
      </c>
      <c r="AS12" s="1">
        <v>36.200000000000003</v>
      </c>
      <c r="AT12" s="1">
        <v>35.1</v>
      </c>
      <c r="AU12" s="6">
        <f t="shared" ref="AU12:AU13" si="32">AVERAGE(AR12:AT12)</f>
        <v>35.800000000000004</v>
      </c>
      <c r="AV12" s="6">
        <f>(AT12-M12)/M12</f>
        <v>0.16097023153252482</v>
      </c>
      <c r="AW12" s="2">
        <f>AVERAGE(AH12:AT12)</f>
        <v>29.904822093193324</v>
      </c>
      <c r="AX12" s="2">
        <f>STDEV(AH12:AT12)</f>
        <v>13.27198570816231</v>
      </c>
      <c r="AY12" s="2">
        <f xml:space="preserve"> (AW12-N12)/N12</f>
        <v>6.1024759784302357E-2</v>
      </c>
      <c r="AZ12" s="1">
        <v>40.200000000000003</v>
      </c>
      <c r="BA12" s="1">
        <v>43.3</v>
      </c>
      <c r="BB12" s="1">
        <v>41.6</v>
      </c>
      <c r="BC12" s="6">
        <f t="shared" ref="BC12:BC13" si="33">AVERAGE(AZ12:BB12)</f>
        <v>41.699999999999996</v>
      </c>
      <c r="BD12" s="6">
        <f>(BC12-E12)/E12</f>
        <v>0.49999999999999983</v>
      </c>
      <c r="BE12" s="1">
        <v>40.9</v>
      </c>
      <c r="BF12" s="1">
        <v>41.7</v>
      </c>
      <c r="BG12" s="1">
        <v>41.5</v>
      </c>
      <c r="BH12" s="6">
        <f t="shared" ref="BH12:BH13" si="34">AVERAGE(BE12:BG12)</f>
        <v>41.366666666666667</v>
      </c>
      <c r="BI12" s="6">
        <f>(BH12-I12)/I12</f>
        <v>0.53020961775585707</v>
      </c>
      <c r="BJ12" s="1">
        <v>40.5</v>
      </c>
      <c r="BK12" s="1">
        <v>39.799999999999997</v>
      </c>
      <c r="BL12" s="1">
        <v>41.5</v>
      </c>
      <c r="BM12" s="6">
        <f t="shared" ref="BM12:BM13" si="35">AVERAGE(BJ12:BL12)</f>
        <v>40.6</v>
      </c>
      <c r="BN12" s="6">
        <f>(BM12-M12)/M12</f>
        <v>0.34288864388092616</v>
      </c>
      <c r="BO12" s="2">
        <f>AVERAGE(AZ12:BL12)</f>
        <v>35.007452021878656</v>
      </c>
      <c r="BP12" s="2">
        <f>STDEV(AZ12:BL12)</f>
        <v>15.331938808459345</v>
      </c>
      <c r="BQ12" s="2">
        <f>(BO12-N12)/N12</f>
        <v>0.24206635493172299</v>
      </c>
      <c r="BR12" s="1" t="s">
        <v>13</v>
      </c>
      <c r="BS12" s="1"/>
      <c r="BT12" s="1"/>
      <c r="BU12" s="6"/>
      <c r="BV12" s="6"/>
      <c r="BW12" s="1"/>
      <c r="BX12" s="1"/>
      <c r="BY12" s="1"/>
      <c r="BZ12" s="6"/>
      <c r="CA12" s="6"/>
      <c r="CB12" s="1"/>
      <c r="CC12" s="1"/>
      <c r="CD12" s="1"/>
      <c r="CE12" s="6"/>
      <c r="CF12" s="6"/>
      <c r="CG12" s="2"/>
      <c r="CH12" s="2"/>
      <c r="CI12" s="2"/>
    </row>
    <row r="13" spans="1:105">
      <c r="B13">
        <v>9.5000000000000001E-2</v>
      </c>
      <c r="C13">
        <v>0.20300000000000001</v>
      </c>
      <c r="D13">
        <v>0.34799999999999998</v>
      </c>
      <c r="E13" s="5">
        <f t="shared" si="24"/>
        <v>0.21533333333333335</v>
      </c>
      <c r="F13" s="7">
        <v>0.20200000000000001</v>
      </c>
      <c r="G13" s="7">
        <v>0.314</v>
      </c>
      <c r="H13" s="7">
        <v>0.499</v>
      </c>
      <c r="I13" s="5">
        <f t="shared" si="25"/>
        <v>0.33833333333333337</v>
      </c>
      <c r="J13" s="7">
        <v>0.23</v>
      </c>
      <c r="K13" s="7">
        <v>0.28799999999999998</v>
      </c>
      <c r="L13" s="7">
        <v>0.154</v>
      </c>
      <c r="M13" s="5">
        <f t="shared" si="26"/>
        <v>0.224</v>
      </c>
      <c r="N13" s="2">
        <f t="shared" ref="N13" si="36">AVERAGE(B13:L13)</f>
        <v>0.26242424242424245</v>
      </c>
      <c r="O13" s="2">
        <f t="shared" ref="O13" si="37">STDEV(B13:L13)</f>
        <v>0.11072740209974033</v>
      </c>
      <c r="P13" s="1">
        <v>0.16400000000000001</v>
      </c>
      <c r="Q13" s="1">
        <v>0.26300000000000001</v>
      </c>
      <c r="R13" s="1">
        <v>0.28000000000000003</v>
      </c>
      <c r="S13" s="6">
        <f t="shared" si="27"/>
        <v>0.23566666666666669</v>
      </c>
      <c r="T13" s="6">
        <f>(S13-E13)/E13</f>
        <v>9.4427244582043379E-2</v>
      </c>
      <c r="U13" s="1">
        <v>0.217</v>
      </c>
      <c r="V13" s="1">
        <v>0.248</v>
      </c>
      <c r="W13" s="1">
        <v>0.24099999999999999</v>
      </c>
      <c r="X13" s="6">
        <f t="shared" si="28"/>
        <v>0.23533333333333331</v>
      </c>
      <c r="Y13" s="6">
        <f>(X13-E13)/E13</f>
        <v>9.2879256965944096E-2</v>
      </c>
      <c r="Z13" s="1">
        <v>0.34499999999999997</v>
      </c>
      <c r="AA13" s="1">
        <v>0.28299999999999997</v>
      </c>
      <c r="AB13" s="1">
        <v>0.254</v>
      </c>
      <c r="AC13" s="6">
        <f t="shared" si="29"/>
        <v>0.29399999999999998</v>
      </c>
      <c r="AD13" s="6">
        <f>(AB13-E13)/E13</f>
        <v>0.1795665634674922</v>
      </c>
      <c r="AE13" s="2">
        <f t="shared" ref="AE13" si="38">AVERAGE(P13:AB13)</f>
        <v>0.22717742319599904</v>
      </c>
      <c r="AF13" s="2">
        <f t="shared" ref="AF13" si="39">STDEV(P13:AB13)</f>
        <v>7.2057879235951652E-2</v>
      </c>
      <c r="AG13" s="2"/>
      <c r="AH13" s="1">
        <v>0.25600000000000001</v>
      </c>
      <c r="AI13" s="1">
        <v>0.23899999999999999</v>
      </c>
      <c r="AJ13" s="1">
        <v>0.215</v>
      </c>
      <c r="AK13" s="6">
        <f t="shared" si="30"/>
        <v>0.23666666666666666</v>
      </c>
      <c r="AL13" s="6">
        <f>(AK13-E13)/E13</f>
        <v>9.9071207430340466E-2</v>
      </c>
      <c r="AM13" s="1">
        <v>0.23400000000000001</v>
      </c>
      <c r="AN13" s="1">
        <v>0.29399999999999998</v>
      </c>
      <c r="AO13" s="1">
        <v>0.31900000000000001</v>
      </c>
      <c r="AP13" s="6">
        <f t="shared" si="31"/>
        <v>0.28233333333333333</v>
      </c>
      <c r="AQ13" s="6">
        <f>(AP13-I13)/I13</f>
        <v>-0.16551724137931048</v>
      </c>
      <c r="AR13" s="1">
        <v>0.126</v>
      </c>
      <c r="AS13" s="1">
        <v>0.21299999999999999</v>
      </c>
      <c r="AT13" s="1">
        <v>0.22900000000000001</v>
      </c>
      <c r="AU13" s="6">
        <f t="shared" si="32"/>
        <v>0.18933333333333333</v>
      </c>
      <c r="AV13" s="6">
        <f>(AT13-M13)/M13</f>
        <v>2.2321428571428589E-2</v>
      </c>
      <c r="AW13" s="2">
        <f t="shared" ref="AW13" si="40">AVERAGE(AH13:AT13)</f>
        <v>0.19827338200392536</v>
      </c>
      <c r="AX13" s="2">
        <f t="shared" ref="AX13" si="41">STDEV(AH13:AT13)</f>
        <v>0.1249649755635474</v>
      </c>
      <c r="AY13" s="2"/>
      <c r="AZ13" s="1">
        <v>0.20300000000000001</v>
      </c>
      <c r="BA13" s="1">
        <v>0.16400000000000001</v>
      </c>
      <c r="BB13" s="1">
        <v>0.17</v>
      </c>
      <c r="BC13" s="6">
        <f t="shared" si="33"/>
        <v>0.17900000000000002</v>
      </c>
      <c r="BD13" s="6">
        <f>(BC13-E13)/E13</f>
        <v>-0.16873065015479874</v>
      </c>
      <c r="BE13" s="1">
        <v>0.19800000000000001</v>
      </c>
      <c r="BF13" s="1">
        <v>0.188</v>
      </c>
      <c r="BG13" s="1">
        <v>0.217</v>
      </c>
      <c r="BH13" s="6">
        <f t="shared" si="34"/>
        <v>0.20099999999999998</v>
      </c>
      <c r="BI13" s="6">
        <f>(BH13-J13)/J13</f>
        <v>-0.12608695652173924</v>
      </c>
      <c r="BJ13" s="1">
        <v>0.21099999999999999</v>
      </c>
      <c r="BK13" s="1">
        <v>0.24</v>
      </c>
      <c r="BL13" s="1">
        <v>0.184</v>
      </c>
      <c r="BM13" s="6">
        <f t="shared" si="35"/>
        <v>0.21166666666666667</v>
      </c>
      <c r="BN13" s="6">
        <f>(BM13-M13)/M13</f>
        <v>-5.5059523809523815E-2</v>
      </c>
      <c r="BO13" s="2">
        <f>AVERAGE(AZ13:BL13)</f>
        <v>0.14309095333257402</v>
      </c>
      <c r="BP13" s="2">
        <f>STDEV(AZ13:BL13)</f>
        <v>0.13078407168352366</v>
      </c>
      <c r="BQ13" s="2"/>
      <c r="BR13" s="1"/>
      <c r="BS13" s="1"/>
      <c r="BT13" s="1"/>
      <c r="BU13" s="6"/>
      <c r="BV13" s="6"/>
      <c r="BW13" s="1"/>
      <c r="BX13" s="1"/>
      <c r="BY13" s="1"/>
      <c r="BZ13" s="6"/>
      <c r="CA13" s="6"/>
      <c r="CB13" s="1"/>
      <c r="CC13" s="1"/>
      <c r="CD13" s="1"/>
      <c r="CE13" s="6"/>
      <c r="CF13" s="6"/>
      <c r="CG13" s="2"/>
      <c r="CH13" s="2"/>
      <c r="CI13" s="2"/>
    </row>
    <row r="15" spans="1:105">
      <c r="B15" t="s">
        <v>2</v>
      </c>
    </row>
    <row r="16" spans="1:105">
      <c r="B16">
        <v>-63.91</v>
      </c>
      <c r="C16">
        <v>-17.850000000000001</v>
      </c>
      <c r="D16">
        <v>-61.93</v>
      </c>
    </row>
    <row r="18" spans="1:88">
      <c r="B18" t="s">
        <v>3</v>
      </c>
    </row>
    <row r="19" spans="1:88">
      <c r="B19">
        <v>0.5</v>
      </c>
      <c r="C19">
        <v>1</v>
      </c>
      <c r="D19">
        <v>0.5</v>
      </c>
    </row>
    <row r="20" spans="1:88">
      <c r="B20" t="s">
        <v>12</v>
      </c>
    </row>
    <row r="22" spans="1:88">
      <c r="A22" t="s">
        <v>14</v>
      </c>
      <c r="B22" t="s">
        <v>5</v>
      </c>
      <c r="P22" t="s">
        <v>10</v>
      </c>
      <c r="AH22" t="s">
        <v>6</v>
      </c>
      <c r="AZ22" t="s">
        <v>7</v>
      </c>
      <c r="BR22" t="s">
        <v>8</v>
      </c>
    </row>
    <row r="23" spans="1:88">
      <c r="B23" s="1">
        <v>86.2</v>
      </c>
      <c r="C23" s="1">
        <v>93.2</v>
      </c>
      <c r="D23" s="1">
        <v>90.1</v>
      </c>
      <c r="E23" s="5">
        <f t="shared" ref="E23:E24" si="42">AVERAGE(B23:D23)</f>
        <v>89.833333333333329</v>
      </c>
      <c r="F23" s="1">
        <v>91.7</v>
      </c>
      <c r="G23" s="1">
        <v>93.4</v>
      </c>
      <c r="H23" s="1">
        <v>96.6</v>
      </c>
      <c r="I23" s="5">
        <f t="shared" ref="I23:I24" si="43">AVERAGE(F23:H23)</f>
        <v>93.90000000000002</v>
      </c>
      <c r="J23" s="1">
        <v>96.1</v>
      </c>
      <c r="K23" s="1">
        <v>101</v>
      </c>
      <c r="L23" s="1">
        <v>99.3</v>
      </c>
      <c r="M23" s="5">
        <f t="shared" ref="M23:M24" si="44">AVERAGE(J23:L23)</f>
        <v>98.8</v>
      </c>
      <c r="N23" s="2">
        <f>AVERAGE(B23:L23)</f>
        <v>93.757575757575751</v>
      </c>
      <c r="O23" s="2">
        <f>STDEV(B23:L23)</f>
        <v>4.3281017370741921</v>
      </c>
      <c r="P23" s="1">
        <v>85.8</v>
      </c>
      <c r="Q23" s="1">
        <v>91</v>
      </c>
      <c r="R23" s="1">
        <v>87.5</v>
      </c>
      <c r="S23" s="6">
        <f t="shared" ref="S23:S24" si="45">AVERAGE(P23:R23)</f>
        <v>88.100000000000009</v>
      </c>
      <c r="T23" s="6">
        <f>(S23-E23)/E23</f>
        <v>-1.9294990723562007E-2</v>
      </c>
      <c r="U23" s="1">
        <v>92.9</v>
      </c>
      <c r="V23" s="1">
        <v>91.9</v>
      </c>
      <c r="W23" s="1">
        <v>95.3</v>
      </c>
      <c r="X23" s="6">
        <f t="shared" ref="X23:X24" si="46">AVERAGE(U23:W23)</f>
        <v>93.366666666666674</v>
      </c>
      <c r="Y23" s="6">
        <f>(X23-E23)/E23</f>
        <v>3.9332096474953754E-2</v>
      </c>
      <c r="Z23" s="1">
        <v>90.7</v>
      </c>
      <c r="AA23" s="1">
        <v>91.6</v>
      </c>
      <c r="AB23" s="1">
        <v>90.7</v>
      </c>
      <c r="AC23" s="6">
        <f t="shared" ref="AC23:AC24" si="47">AVERAGE(Z23:AB23)</f>
        <v>91</v>
      </c>
      <c r="AD23" s="6">
        <f>(AB23-E23)/E23</f>
        <v>9.6474953617811613E-3</v>
      </c>
      <c r="AE23" s="2">
        <f>AVERAGE(P23:AB23)</f>
        <v>76.837438751724477</v>
      </c>
      <c r="AF23" s="2">
        <f>STDEV(P23:AB23)</f>
        <v>34.190142881062719</v>
      </c>
      <c r="AG23" s="2">
        <f xml:space="preserve"> (AE23-E23)/E23</f>
        <v>-0.14466673003646219</v>
      </c>
      <c r="AH23" s="1">
        <v>85</v>
      </c>
      <c r="AI23" s="1">
        <v>85.8</v>
      </c>
      <c r="AJ23" s="1">
        <v>89.4</v>
      </c>
      <c r="AK23" s="6">
        <f t="shared" ref="AK23:AK24" si="48">AVERAGE(AH23:AJ23)</f>
        <v>86.733333333333348</v>
      </c>
      <c r="AL23" s="6">
        <f>(AK23-E23)/E23</f>
        <v>-3.4508348794062858E-2</v>
      </c>
      <c r="AM23" s="1">
        <v>91.6</v>
      </c>
      <c r="AN23" s="1">
        <v>90.7</v>
      </c>
      <c r="AO23" s="1">
        <v>91.2</v>
      </c>
      <c r="AP23" s="6">
        <f t="shared" ref="AP23:AP24" si="49">AVERAGE(AM23:AO23)</f>
        <v>91.166666666666671</v>
      </c>
      <c r="AQ23" s="6">
        <f>(AP23-I23)/I23</f>
        <v>-2.9108981185658658E-2</v>
      </c>
      <c r="AR23" s="1">
        <v>87.7</v>
      </c>
      <c r="AS23" s="1">
        <v>88</v>
      </c>
      <c r="AT23" s="1">
        <v>88.4</v>
      </c>
      <c r="AU23" s="6">
        <f t="shared" ref="AU23:AU24" si="50">AVERAGE(AR23:AT23)</f>
        <v>88.033333333333346</v>
      </c>
      <c r="AV23" s="6">
        <f>(AT23-M23)/M23</f>
        <v>-0.10526315789473675</v>
      </c>
      <c r="AW23" s="2">
        <f>AVERAGE(AH23:AT23)</f>
        <v>75.04895251307849</v>
      </c>
      <c r="AX23" s="2">
        <f>STDEV(AH23:AT23)</f>
        <v>33.387729416842042</v>
      </c>
      <c r="AY23" s="2">
        <f xml:space="preserve"> (AW23-N23)/N23</f>
        <v>-0.19954252329295721</v>
      </c>
      <c r="AZ23" s="1">
        <v>99.8</v>
      </c>
      <c r="BA23" s="1">
        <v>103.7</v>
      </c>
      <c r="BB23" s="1">
        <v>99.1</v>
      </c>
      <c r="BC23" s="6">
        <f t="shared" ref="BC23:BC24" si="51">AVERAGE(AZ23:BB23)</f>
        <v>100.86666666666667</v>
      </c>
      <c r="BD23" s="6">
        <f>(BC23-E23)/E23</f>
        <v>0.12282003710575154</v>
      </c>
      <c r="BE23" s="1">
        <v>98.1</v>
      </c>
      <c r="BF23" s="1">
        <v>96.1</v>
      </c>
      <c r="BG23" s="1">
        <v>98.8</v>
      </c>
      <c r="BH23" s="6">
        <f t="shared" ref="BH23:BH24" si="52">AVERAGE(BE23:BG23)</f>
        <v>97.666666666666671</v>
      </c>
      <c r="BI23" s="6">
        <f>(BH23-I23)/I23</f>
        <v>4.0113596024138984E-2</v>
      </c>
      <c r="BJ23" s="1">
        <v>96.8</v>
      </c>
      <c r="BK23" s="1">
        <v>96.7</v>
      </c>
      <c r="BL23" s="1">
        <v>105.6</v>
      </c>
      <c r="BM23" s="6">
        <f t="shared" ref="BM23:BM24" si="53">AVERAGE(BJ23:BL23)</f>
        <v>99.7</v>
      </c>
      <c r="BN23" s="6">
        <f>(BM23-M23)/M23</f>
        <v>9.1093117408907465E-3</v>
      </c>
      <c r="BO23" s="2">
        <f>AVERAGE(AZ23:BL23)</f>
        <v>84.107405151266391</v>
      </c>
      <c r="BP23" s="2">
        <f>STDEV(AZ23:BL23)</f>
        <v>37.391449668177003</v>
      </c>
      <c r="BQ23" s="2">
        <f>(BO23-N23)/N23</f>
        <v>-0.10292683581390073</v>
      </c>
      <c r="BR23" s="1">
        <v>99.5</v>
      </c>
      <c r="BS23" s="1">
        <v>105.4</v>
      </c>
      <c r="BT23" s="1">
        <v>99.7</v>
      </c>
      <c r="BU23" s="6">
        <f t="shared" ref="BU23:BU24" si="54">AVERAGE(BR23:BT23)</f>
        <v>101.53333333333335</v>
      </c>
      <c r="BV23" s="6">
        <f>(BU23-E23)/E23</f>
        <v>0.13024118738404472</v>
      </c>
      <c r="BW23" s="1">
        <v>108.9</v>
      </c>
      <c r="BX23" s="1">
        <v>99</v>
      </c>
      <c r="BY23" s="1">
        <v>99.8</v>
      </c>
      <c r="BZ23" s="6">
        <f t="shared" ref="BZ23:BZ24" si="55">AVERAGE(BW23:BY23)</f>
        <v>102.56666666666666</v>
      </c>
      <c r="CA23" s="6">
        <f>(BZ23-I23)/I23</f>
        <v>9.2296769613063268E-2</v>
      </c>
      <c r="CB23" s="1">
        <v>99.3</v>
      </c>
      <c r="CC23" s="1">
        <v>103</v>
      </c>
      <c r="CD23" s="1">
        <v>100.2</v>
      </c>
      <c r="CE23" s="6">
        <f t="shared" ref="CE23:CE24" si="56">AVERAGE(CB23:CD23)</f>
        <v>100.83333333333333</v>
      </c>
      <c r="CF23" s="6">
        <f>(CE23-M23)/M23</f>
        <v>2.0580296896086352E-2</v>
      </c>
      <c r="CG23" s="2">
        <f>AVERAGE(BR23:CD23)</f>
        <v>86.086349073615168</v>
      </c>
      <c r="CH23" s="2">
        <f>STDEV(BR23:CD23)</f>
        <v>38.261241171313834</v>
      </c>
      <c r="CI23" s="2">
        <f>(CG23-N23)/N23</f>
        <v>-8.181980626073021E-2</v>
      </c>
      <c r="CJ23" t="s">
        <v>15</v>
      </c>
    </row>
    <row r="24" spans="1:88">
      <c r="B24" s="1">
        <v>0.23400000000000001</v>
      </c>
      <c r="C24" s="1">
        <v>0.192</v>
      </c>
      <c r="D24" s="1">
        <v>0.19400000000000001</v>
      </c>
      <c r="E24" s="5">
        <f t="shared" si="42"/>
        <v>0.20666666666666669</v>
      </c>
      <c r="F24" s="1">
        <v>0.17599999999999999</v>
      </c>
      <c r="G24" s="1">
        <v>0.19900000000000001</v>
      </c>
      <c r="H24" s="1">
        <v>0.159</v>
      </c>
      <c r="I24" s="5">
        <f t="shared" si="43"/>
        <v>0.17800000000000002</v>
      </c>
      <c r="J24" s="1">
        <v>0.182</v>
      </c>
      <c r="K24" s="1">
        <v>0.193</v>
      </c>
      <c r="L24" s="1">
        <v>0.16900000000000001</v>
      </c>
      <c r="M24" s="5">
        <f t="shared" si="44"/>
        <v>0.18133333333333335</v>
      </c>
      <c r="N24" s="2">
        <f t="shared" ref="N24" si="57">AVERAGE(B24:L24)</f>
        <v>0.18933333333333335</v>
      </c>
      <c r="O24" s="2">
        <f t="shared" ref="O24" si="58">STDEV(B24:L24)</f>
        <v>2.030982247310115E-2</v>
      </c>
      <c r="P24" s="1">
        <v>0.20599999999999999</v>
      </c>
      <c r="Q24" s="1">
        <v>0.129</v>
      </c>
      <c r="R24" s="1">
        <v>0.17199999999999999</v>
      </c>
      <c r="S24" s="6">
        <f t="shared" si="45"/>
        <v>0.16899999999999996</v>
      </c>
      <c r="T24" s="6">
        <f>(S24-E24)/E24</f>
        <v>-0.18225806451612936</v>
      </c>
      <c r="U24" s="1">
        <v>0.109</v>
      </c>
      <c r="V24" s="1">
        <v>0.11899999999999999</v>
      </c>
      <c r="W24" s="1">
        <v>8.5000000000000006E-2</v>
      </c>
      <c r="X24" s="6">
        <f t="shared" si="46"/>
        <v>0.10433333333333333</v>
      </c>
      <c r="Y24" s="6">
        <f>(X24-E24)/E24</f>
        <v>-0.49516129032258072</v>
      </c>
      <c r="Z24" s="1">
        <v>0.21299999999999999</v>
      </c>
      <c r="AA24" s="1">
        <v>0.152</v>
      </c>
      <c r="AB24" s="1">
        <v>0.17</v>
      </c>
      <c r="AC24" s="6">
        <f t="shared" si="47"/>
        <v>0.17833333333333334</v>
      </c>
      <c r="AD24" s="6">
        <f>(AB24-E24)/E24</f>
        <v>-0.17741935483870971</v>
      </c>
      <c r="AE24" s="2">
        <f t="shared" ref="AE24" si="59">AVERAGE(P24:AB24)</f>
        <v>7.3147229114970999E-2</v>
      </c>
      <c r="AF24" s="2">
        <f t="shared" ref="AF24" si="60">STDEV(P24:AB24)</f>
        <v>0.19739837623993567</v>
      </c>
      <c r="AG24" s="2"/>
      <c r="AH24" s="1">
        <v>0.16800000000000001</v>
      </c>
      <c r="AI24" s="1">
        <v>0.17399999999999999</v>
      </c>
      <c r="AJ24" s="1">
        <v>0.14899999999999999</v>
      </c>
      <c r="AK24" s="6">
        <f t="shared" si="48"/>
        <v>0.16366666666666665</v>
      </c>
      <c r="AL24" s="6">
        <f>(AK24-E24)/E24</f>
        <v>-0.20806451612903243</v>
      </c>
      <c r="AM24" s="1">
        <v>0.13800000000000001</v>
      </c>
      <c r="AN24" s="1">
        <v>0.13600000000000001</v>
      </c>
      <c r="AO24" s="1">
        <v>0.14000000000000001</v>
      </c>
      <c r="AP24" s="6">
        <f t="shared" si="49"/>
        <v>0.13800000000000001</v>
      </c>
      <c r="AQ24" s="6">
        <f>(AP24-I24)/I24</f>
        <v>-0.22471910112359553</v>
      </c>
      <c r="AR24" s="1">
        <v>0.17799999999999999</v>
      </c>
      <c r="AS24" s="1">
        <v>0.17899999999999999</v>
      </c>
      <c r="AT24" s="1">
        <v>0.20599999999999999</v>
      </c>
      <c r="AU24" s="6">
        <f t="shared" si="50"/>
        <v>0.18766666666666665</v>
      </c>
      <c r="AV24" s="6">
        <f>(AT24-M24)/M24</f>
        <v>0.13602941176470573</v>
      </c>
      <c r="AW24" s="2">
        <f t="shared" ref="AW24" si="61">AVERAGE(AH24:AT24)</f>
        <v>0.10283715764723375</v>
      </c>
      <c r="AX24" s="2">
        <f t="shared" ref="AX24" si="62">STDEV(AH24:AT24)</f>
        <v>0.14321924979760833</v>
      </c>
      <c r="AY24" s="2"/>
      <c r="AZ24" s="1">
        <v>0.109</v>
      </c>
      <c r="BA24" s="1">
        <v>3.7999999999999999E-2</v>
      </c>
      <c r="BB24" s="1">
        <v>7.1999999999999995E-2</v>
      </c>
      <c r="BC24" s="6">
        <f t="shared" si="51"/>
        <v>7.2999999999999995E-2</v>
      </c>
      <c r="BD24" s="6">
        <f>(BC24-E24)/E24</f>
        <v>-0.64677419354838728</v>
      </c>
      <c r="BE24" s="1">
        <v>0.14499999999999999</v>
      </c>
      <c r="BF24" s="1">
        <v>0.16</v>
      </c>
      <c r="BG24" s="1">
        <v>0.129</v>
      </c>
      <c r="BH24" s="6">
        <f t="shared" si="52"/>
        <v>0.14466666666666667</v>
      </c>
      <c r="BI24" s="6">
        <f>(BH24-J24)/J24</f>
        <v>-0.20512820512820512</v>
      </c>
      <c r="BJ24" s="1">
        <v>0.17599999999999999</v>
      </c>
      <c r="BK24" s="1">
        <v>0.17899999999999999</v>
      </c>
      <c r="BL24" s="1">
        <v>0.04</v>
      </c>
      <c r="BM24" s="6">
        <f t="shared" si="53"/>
        <v>0.13166666666666665</v>
      </c>
      <c r="BN24" s="6">
        <f>(BM24-M24)/M24</f>
        <v>-0.27389705882352955</v>
      </c>
      <c r="BO24" s="2">
        <f>AVERAGE(AZ24:BL24)</f>
        <v>3.1828020614621096E-2</v>
      </c>
      <c r="BP24" s="2">
        <f>STDEV(AZ24:BL24)</f>
        <v>0.22728003739376754</v>
      </c>
      <c r="BQ24" s="2"/>
      <c r="BR24" s="1">
        <v>0.14299999999999999</v>
      </c>
      <c r="BS24" s="1">
        <v>5.3999999999999999E-2</v>
      </c>
      <c r="BT24" s="1">
        <v>0.126</v>
      </c>
      <c r="BU24" s="6">
        <f t="shared" si="54"/>
        <v>0.10766666666666665</v>
      </c>
      <c r="BV24" s="6">
        <f>(BU24-E24)/E24</f>
        <v>-0.47903225806451627</v>
      </c>
      <c r="BW24" s="1">
        <v>3.1E-2</v>
      </c>
      <c r="BX24" s="1">
        <v>0.153</v>
      </c>
      <c r="BY24" s="1">
        <v>0.14499999999999999</v>
      </c>
      <c r="BZ24" s="6">
        <f t="shared" si="55"/>
        <v>0.10966666666666665</v>
      </c>
      <c r="CA24" s="6">
        <f>(BZ24-I24)/I24</f>
        <v>-0.38389513108614248</v>
      </c>
      <c r="CB24" s="1">
        <v>0.154</v>
      </c>
      <c r="CC24" s="1">
        <v>0.105</v>
      </c>
      <c r="CD24" s="1">
        <v>0.122</v>
      </c>
      <c r="CE24" s="6">
        <f t="shared" si="56"/>
        <v>0.127</v>
      </c>
      <c r="CF24" s="6">
        <f>(CE24-M24)/M24</f>
        <v>-0.29963235294117652</v>
      </c>
      <c r="CG24" s="2">
        <f>AVERAGE(BR24:CD24)</f>
        <v>2.980045724482111E-2</v>
      </c>
      <c r="CH24" s="2">
        <f>STDEV(BR24:CD24)</f>
        <v>0.20880261623339383</v>
      </c>
      <c r="CI24" s="2"/>
    </row>
    <row r="26" spans="1:88">
      <c r="B26" t="s">
        <v>2</v>
      </c>
    </row>
    <row r="27" spans="1:88">
      <c r="B27">
        <v>-0.83</v>
      </c>
      <c r="C27">
        <v>-0.79</v>
      </c>
      <c r="D27">
        <v>-0.98</v>
      </c>
    </row>
    <row r="29" spans="1:88">
      <c r="B29" t="s">
        <v>3</v>
      </c>
    </row>
    <row r="30" spans="1:88">
      <c r="B30">
        <v>6</v>
      </c>
      <c r="C30">
        <v>6</v>
      </c>
      <c r="D30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D2C3E-7541-734D-94D0-70F1FBDA6D05}">
  <dimension ref="A1:U21"/>
  <sheetViews>
    <sheetView tabSelected="1" workbookViewId="0">
      <selection activeCell="H22" sqref="H22"/>
    </sheetView>
  </sheetViews>
  <sheetFormatPr baseColWidth="10" defaultRowHeight="16"/>
  <cols>
    <col min="2" max="2" width="15.33203125" customWidth="1"/>
    <col min="3" max="3" width="14.6640625" customWidth="1"/>
  </cols>
  <sheetData>
    <row r="1" spans="1:18" ht="17" thickBot="1">
      <c r="A1" t="s">
        <v>20</v>
      </c>
      <c r="B1" t="s">
        <v>19</v>
      </c>
      <c r="C1" t="s">
        <v>21</v>
      </c>
    </row>
    <row r="2" spans="1:18">
      <c r="A2" t="s">
        <v>16</v>
      </c>
      <c r="B2">
        <v>5.0479999999999997E-2</v>
      </c>
      <c r="C2">
        <v>8.6</v>
      </c>
      <c r="E2" s="10"/>
      <c r="F2" s="10" t="s">
        <v>24</v>
      </c>
      <c r="G2" s="10" t="s">
        <v>25</v>
      </c>
    </row>
    <row r="3" spans="1:18" ht="17" thickBot="1">
      <c r="A3" t="s">
        <v>17</v>
      </c>
      <c r="B3">
        <v>0.75</v>
      </c>
      <c r="C3">
        <v>90.3</v>
      </c>
      <c r="E3" s="8" t="s">
        <v>24</v>
      </c>
      <c r="F3" s="8">
        <v>1</v>
      </c>
      <c r="G3" s="8"/>
    </row>
    <row r="4" spans="1:18" ht="17" thickBot="1">
      <c r="A4" t="s">
        <v>18</v>
      </c>
      <c r="B4">
        <v>8.5570000000000004</v>
      </c>
      <c r="C4">
        <v>674.5</v>
      </c>
      <c r="E4" s="9" t="s">
        <v>25</v>
      </c>
      <c r="F4" s="9">
        <v>0.99925572444431388</v>
      </c>
      <c r="G4" s="9">
        <v>1</v>
      </c>
      <c r="M4" s="11"/>
      <c r="N4" s="11"/>
    </row>
    <row r="5" spans="1:18">
      <c r="M5" s="8"/>
      <c r="N5" s="8"/>
    </row>
    <row r="6" spans="1:18">
      <c r="M6" s="8"/>
      <c r="N6" s="8"/>
    </row>
    <row r="7" spans="1:18" ht="17" thickBot="1">
      <c r="A7" t="s">
        <v>22</v>
      </c>
      <c r="B7" t="s">
        <v>23</v>
      </c>
      <c r="C7" t="s">
        <v>4</v>
      </c>
      <c r="D7" t="s">
        <v>26</v>
      </c>
      <c r="M7" s="8"/>
      <c r="N7" s="8"/>
    </row>
    <row r="8" spans="1:18">
      <c r="A8" t="s">
        <v>16</v>
      </c>
      <c r="B8">
        <v>0.28689999999999999</v>
      </c>
      <c r="C8">
        <v>6</v>
      </c>
      <c r="D8">
        <v>28.12</v>
      </c>
      <c r="E8" s="10"/>
      <c r="F8" s="10" t="s">
        <v>24</v>
      </c>
      <c r="G8" s="10" t="s">
        <v>25</v>
      </c>
      <c r="I8" s="10"/>
      <c r="J8" s="10" t="s">
        <v>24</v>
      </c>
      <c r="K8" s="10" t="s">
        <v>25</v>
      </c>
      <c r="M8" s="8"/>
      <c r="N8" s="8"/>
    </row>
    <row r="9" spans="1:18" ht="17" thickBot="1">
      <c r="A9" t="s">
        <v>17</v>
      </c>
      <c r="B9">
        <v>0.1143</v>
      </c>
      <c r="C9">
        <v>7</v>
      </c>
      <c r="D9">
        <v>1.7</v>
      </c>
      <c r="E9" s="8" t="s">
        <v>24</v>
      </c>
      <c r="F9" s="8">
        <v>1</v>
      </c>
      <c r="G9" s="8"/>
      <c r="I9" s="8" t="s">
        <v>24</v>
      </c>
      <c r="J9" s="8">
        <v>1</v>
      </c>
      <c r="K9" s="8"/>
      <c r="M9" s="9"/>
      <c r="N9" s="9"/>
    </row>
    <row r="10" spans="1:18" ht="17" thickBot="1">
      <c r="A10" t="s">
        <v>18</v>
      </c>
      <c r="B10">
        <v>3.6539999999999999</v>
      </c>
      <c r="C10">
        <v>0.67</v>
      </c>
      <c r="D10">
        <v>100</v>
      </c>
      <c r="E10" s="9" t="s">
        <v>25</v>
      </c>
      <c r="F10" s="9">
        <v>-0.99457491509355833</v>
      </c>
      <c r="G10" s="9">
        <v>1</v>
      </c>
      <c r="I10" s="9" t="s">
        <v>25</v>
      </c>
      <c r="J10" s="9">
        <v>-0.99337010425688999</v>
      </c>
      <c r="K10" s="9">
        <v>1</v>
      </c>
    </row>
    <row r="11" spans="1:18" ht="17" thickBot="1"/>
    <row r="12" spans="1:18">
      <c r="M12" s="10"/>
      <c r="N12" s="10"/>
      <c r="O12" s="10"/>
      <c r="P12" s="10"/>
      <c r="Q12" s="10"/>
      <c r="R12" s="10"/>
    </row>
    <row r="13" spans="1:18" ht="17" thickBot="1">
      <c r="A13" t="s">
        <v>22</v>
      </c>
      <c r="B13" t="s">
        <v>27</v>
      </c>
      <c r="C13" t="s">
        <v>4</v>
      </c>
      <c r="M13" s="8"/>
      <c r="N13" s="8"/>
      <c r="O13" s="8"/>
      <c r="P13" s="8"/>
      <c r="Q13" s="8"/>
      <c r="R13" s="8"/>
    </row>
    <row r="14" spans="1:18">
      <c r="A14" t="s">
        <v>16</v>
      </c>
      <c r="B14">
        <v>5.7</v>
      </c>
      <c r="C14">
        <v>6</v>
      </c>
      <c r="E14" s="10"/>
      <c r="F14" s="10" t="s">
        <v>24</v>
      </c>
      <c r="G14" s="10" t="s">
        <v>25</v>
      </c>
      <c r="M14" s="8"/>
      <c r="N14" s="8"/>
      <c r="O14" s="8"/>
      <c r="P14" s="8"/>
      <c r="Q14" s="8"/>
      <c r="R14" s="8"/>
    </row>
    <row r="15" spans="1:18" ht="17" thickBot="1">
      <c r="A15" t="s">
        <v>17</v>
      </c>
      <c r="B15">
        <v>7.5</v>
      </c>
      <c r="C15">
        <v>7</v>
      </c>
      <c r="E15" s="8" t="s">
        <v>24</v>
      </c>
      <c r="F15" s="8">
        <v>1</v>
      </c>
      <c r="G15" s="8"/>
      <c r="M15" s="9"/>
      <c r="N15" s="9"/>
      <c r="O15" s="9"/>
      <c r="P15" s="9"/>
      <c r="Q15" s="9"/>
      <c r="R15" s="9"/>
    </row>
    <row r="16" spans="1:18" ht="17" thickBot="1">
      <c r="A16" t="s">
        <v>18</v>
      </c>
      <c r="B16">
        <v>4.2</v>
      </c>
      <c r="C16">
        <v>0.67</v>
      </c>
      <c r="E16" s="9" t="s">
        <v>25</v>
      </c>
      <c r="F16" s="9">
        <v>0.9095613472680173</v>
      </c>
      <c r="G16" s="9">
        <v>1</v>
      </c>
    </row>
    <row r="17" spans="1:21">
      <c r="M17" s="10"/>
      <c r="N17" s="10"/>
      <c r="O17" s="10"/>
      <c r="P17" s="10"/>
      <c r="Q17" s="10"/>
      <c r="R17" s="10"/>
      <c r="S17" s="10"/>
      <c r="T17" s="10"/>
      <c r="U17" s="10"/>
    </row>
    <row r="18" spans="1:21" ht="17" thickBot="1">
      <c r="A18" t="s">
        <v>22</v>
      </c>
      <c r="B18" t="s">
        <v>27</v>
      </c>
      <c r="C18" t="s">
        <v>26</v>
      </c>
      <c r="M18" s="8"/>
      <c r="N18" s="8"/>
      <c r="O18" s="8"/>
      <c r="P18" s="8"/>
      <c r="Q18" s="8"/>
      <c r="R18" s="8"/>
      <c r="S18" s="8"/>
      <c r="T18" s="8"/>
      <c r="U18" s="8"/>
    </row>
    <row r="19" spans="1:21" ht="17" thickBot="1">
      <c r="A19" t="s">
        <v>16</v>
      </c>
      <c r="B19">
        <v>5.7</v>
      </c>
      <c r="C19">
        <v>28.12</v>
      </c>
      <c r="E19" s="10"/>
      <c r="F19" s="10" t="s">
        <v>24</v>
      </c>
      <c r="G19" s="10" t="s">
        <v>25</v>
      </c>
      <c r="M19" s="9"/>
      <c r="N19" s="9"/>
      <c r="O19" s="9"/>
      <c r="P19" s="9"/>
      <c r="Q19" s="9"/>
      <c r="R19" s="9"/>
      <c r="S19" s="9"/>
      <c r="T19" s="9"/>
      <c r="U19" s="9"/>
    </row>
    <row r="20" spans="1:21">
      <c r="A20" t="s">
        <v>17</v>
      </c>
      <c r="B20">
        <v>7.5</v>
      </c>
      <c r="C20">
        <v>1.7</v>
      </c>
      <c r="E20" s="8" t="s">
        <v>24</v>
      </c>
      <c r="F20" s="8">
        <v>1</v>
      </c>
      <c r="G20" s="8"/>
    </row>
    <row r="21" spans="1:21" ht="17" thickBot="1">
      <c r="A21" t="s">
        <v>18</v>
      </c>
      <c r="B21">
        <v>4.2</v>
      </c>
      <c r="C21">
        <v>100</v>
      </c>
      <c r="E21" s="9" t="s">
        <v>25</v>
      </c>
      <c r="F21" s="9">
        <v>-0.95130500242875615</v>
      </c>
      <c r="G21" s="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release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irenewjw</cp:lastModifiedBy>
  <dcterms:created xsi:type="dcterms:W3CDTF">2019-08-29T09:12:09Z</dcterms:created>
  <dcterms:modified xsi:type="dcterms:W3CDTF">2020-04-01T05:08:11Z</dcterms:modified>
</cp:coreProperties>
</file>