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F3F859AE-B621-E74D-90E9-125CB969C873}" xr6:coauthVersionLast="36" xr6:coauthVersionMax="36" xr10:uidLastSave="{00000000-0000-0000-0000-000000000000}"/>
  <bookViews>
    <workbookView xWindow="920" yWindow="660" windowWidth="27640" windowHeight="15440" xr2:uid="{81CAC73E-003A-FC42-B555-52A78CF84BD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J11" i="1" l="1"/>
  <c r="C14" i="1" l="1"/>
  <c r="C13" i="1"/>
  <c r="C12" i="1" l="1"/>
  <c r="C11" i="1"/>
  <c r="C10" i="1"/>
  <c r="C5" i="1"/>
  <c r="G5" i="1" s="1"/>
  <c r="E4" i="1"/>
  <c r="D4" i="1"/>
  <c r="C4" i="1"/>
  <c r="E3" i="1"/>
  <c r="D3" i="1"/>
  <c r="C3" i="1"/>
  <c r="E2" i="1"/>
  <c r="D2" i="1"/>
  <c r="C2" i="1"/>
  <c r="G2" i="1" s="1"/>
  <c r="G4" i="1" l="1"/>
  <c r="G3" i="1"/>
  <c r="H2" i="1" l="1"/>
</calcChain>
</file>

<file path=xl/sharedStrings.xml><?xml version="1.0" encoding="utf-8"?>
<sst xmlns="http://schemas.openxmlformats.org/spreadsheetml/2006/main" count="35" uniqueCount="32">
  <si>
    <t>Flowate (ml/min)</t>
  </si>
  <si>
    <t>Flowrate (m3/s)</t>
  </si>
  <si>
    <t>Density (kg/m3)</t>
  </si>
  <si>
    <t>Viscosity (Pa*s)</t>
  </si>
  <si>
    <t>Inlet diameter (m)</t>
  </si>
  <si>
    <t>Re of this stream</t>
  </si>
  <si>
    <t>Total Re of these 4 streams</t>
  </si>
  <si>
    <t>large water flow1</t>
  </si>
  <si>
    <t>large water flow2</t>
  </si>
  <si>
    <t>small water flow</t>
  </si>
  <si>
    <t>small organic flow</t>
  </si>
  <si>
    <t>kg/m3</t>
  </si>
  <si>
    <t>Pa*s</t>
  </si>
  <si>
    <t>1 P = 1 g·cm−1·s−1.</t>
  </si>
  <si>
    <t xml:space="preserve">Density </t>
  </si>
  <si>
    <t>Viscosity</t>
  </si>
  <si>
    <r>
      <t>1 Pa·s = 1 kg·m</t>
    </r>
    <r>
      <rPr>
        <vertAlign val="superscript"/>
        <sz val="10"/>
        <color theme="1"/>
        <rFont val="Arial"/>
        <family val="2"/>
      </rPr>
      <t>−1</t>
    </r>
    <r>
      <rPr>
        <sz val="12"/>
        <color theme="1"/>
        <rFont val="Calibri"/>
        <family val="2"/>
        <scheme val="minor"/>
      </rPr>
      <t>·s</t>
    </r>
    <r>
      <rPr>
        <vertAlign val="superscript"/>
        <sz val="10"/>
        <color theme="1"/>
        <rFont val="Arial"/>
        <family val="2"/>
      </rPr>
      <t>−1</t>
    </r>
    <r>
      <rPr>
        <sz val="12"/>
        <color theme="1"/>
        <rFont val="Calibri"/>
        <family val="2"/>
        <scheme val="minor"/>
      </rPr>
      <t xml:space="preserve"> = 10 P.</t>
    </r>
  </si>
  <si>
    <t>Water</t>
  </si>
  <si>
    <t>1 P = 0.1 Pa·s,</t>
  </si>
  <si>
    <t>1,3-dioxolane</t>
  </si>
  <si>
    <r>
      <t>25</t>
    </r>
    <r>
      <rPr>
        <sz val="11"/>
        <color theme="1"/>
        <rFont val="新細明體"/>
        <family val="1"/>
        <charset val="136"/>
      </rPr>
      <t>℃</t>
    </r>
  </si>
  <si>
    <t>1 cP = 1 mPa·s = 0.001 Pa·s.</t>
  </si>
  <si>
    <t>THF</t>
  </si>
  <si>
    <t>20℃ /25 ℃</t>
    <phoneticPr fontId="0" type="noConversion"/>
  </si>
  <si>
    <t>DMF</t>
  </si>
  <si>
    <t>/20 ℃</t>
    <phoneticPr fontId="0" type="noConversion"/>
  </si>
  <si>
    <t>Organic flowrate</t>
  </si>
  <si>
    <t>Water flowrate</t>
  </si>
  <si>
    <t>Total Re</t>
  </si>
  <si>
    <t>EtOH</t>
  </si>
  <si>
    <t>25℃</t>
  </si>
  <si>
    <t>Acetone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</si>
</sst>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2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1" fillId="2" borderId="1" xfId="1" applyFill="1" applyBorder="1" applyAlignment="1">
      <alignment horizontal="center" wrapText="1"/>
    </xf>
    <xf numFmtId="0" fontId="1" fillId="3" borderId="1" xfId="1" applyFill="1" applyBorder="1"/>
    <xf numFmtId="0" fontId="1" fillId="0" borderId="1" xfId="1" applyBorder="1"/>
    <xf numFmtId="0" fontId="1" fillId="2" borderId="1" xfId="1" applyFill="1" applyBorder="1"/>
    <xf numFmtId="0" fontId="1" fillId="0" borderId="0" xfId="1"/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4" fillId="0" borderId="0" xfId="2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4" fillId="0" borderId="0" xfId="2" applyAlignment="1">
      <alignment horizontal="left" inden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0" fillId="0" borderId="0" xfId="0" applyAlignment="1">
      <alignment vertic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1" xfId="1" applyFont="1" applyBorder="1" applyAlignment="1">
      <alignment horizontal="center"/>
    </xf>
  </cellXfs>
  <cellStyles count="3">
    <cellStyle name="Normal" xfId="0" builtinId="0"/>
    <cellStyle name="Normal 2" xfId="1" xr:uid="{78E18257-277A-FD43-A7CD-6A6601B3D88D}"/>
    <cellStyle name="一般 3" xfId="2" xr:uid="{CA8DC2F9-B95F-5F43-A975-C6F124FBFF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B570D-2D64-FA42-B530-93472392EEDF}">
  <dimension ref="A1:J24"/>
  <sheetViews>
    <sheetView tabSelected="1" workbookViewId="0">
      <selection activeCell="D8" sqref="D8"/>
    </sheetView>
  </sheetViews>
  <sheetFormatPr baseColWidth="10" defaultRowHeight="16"/>
  <cols>
    <col min="1" max="1" width="19" customWidth="1"/>
    <col min="2" max="2" width="18.1640625" customWidth="1"/>
    <col min="3" max="3" width="17" customWidth="1"/>
    <col min="4" max="4" width="14.5" customWidth="1"/>
    <col min="5" max="5" width="13.6640625" customWidth="1"/>
    <col min="6" max="6" width="16.6640625" customWidth="1"/>
    <col min="7" max="7" width="14.33203125" customWidth="1"/>
  </cols>
  <sheetData>
    <row r="1" spans="1:10" ht="48">
      <c r="A1" s="1"/>
      <c r="B1" s="2" t="s">
        <v>0</v>
      </c>
      <c r="C1" s="2" t="s">
        <v>1</v>
      </c>
      <c r="D1" s="3" t="s">
        <v>2</v>
      </c>
      <c r="E1" s="2" t="s">
        <v>3</v>
      </c>
      <c r="F1" s="3" t="s">
        <v>4</v>
      </c>
      <c r="G1" s="2" t="s">
        <v>5</v>
      </c>
      <c r="H1" s="4" t="s">
        <v>6</v>
      </c>
    </row>
    <row r="2" spans="1:10">
      <c r="A2" s="1" t="s">
        <v>7</v>
      </c>
      <c r="B2" s="5">
        <v>90</v>
      </c>
      <c r="C2" s="6">
        <f>B2/60/1000/1000</f>
        <v>1.5E-6</v>
      </c>
      <c r="D2" s="6">
        <f>B9</f>
        <v>1000</v>
      </c>
      <c r="E2" s="6">
        <f>C9</f>
        <v>1E-3</v>
      </c>
      <c r="F2" s="6">
        <v>1.1299999999999999E-3</v>
      </c>
      <c r="G2" s="6">
        <f>4*D2*C2/(3.14*F2*E2)</f>
        <v>1690.9982526351389</v>
      </c>
      <c r="H2" s="7">
        <f>SUM(G2:G5)</f>
        <v>4069.5417458426436</v>
      </c>
    </row>
    <row r="3" spans="1:10">
      <c r="A3" s="1" t="s">
        <v>8</v>
      </c>
      <c r="B3" s="5">
        <v>90</v>
      </c>
      <c r="C3" s="6">
        <f t="shared" ref="C3:C5" si="0">B3/60/1000/1000</f>
        <v>1.5E-6</v>
      </c>
      <c r="D3" s="6">
        <f>B9</f>
        <v>1000</v>
      </c>
      <c r="E3" s="6">
        <f>C9</f>
        <v>1E-3</v>
      </c>
      <c r="F3" s="6">
        <v>1.1299999999999999E-3</v>
      </c>
      <c r="G3" s="6">
        <f>4*D3*C3/(3.14*F3*E3)</f>
        <v>1690.9982526351389</v>
      </c>
      <c r="H3" s="8"/>
    </row>
    <row r="4" spans="1:10">
      <c r="A4" s="1" t="s">
        <v>9</v>
      </c>
      <c r="B4" s="5">
        <v>10</v>
      </c>
      <c r="C4" s="6">
        <f t="shared" si="0"/>
        <v>1.6666666666666665E-7</v>
      </c>
      <c r="D4" s="6">
        <f>B9</f>
        <v>1000</v>
      </c>
      <c r="E4" s="6">
        <f>C9</f>
        <v>1E-3</v>
      </c>
      <c r="F4" s="6">
        <v>1.1299999999999999E-3</v>
      </c>
      <c r="G4" s="6">
        <f>4*D4*C4/(3.14*F4*E4)</f>
        <v>187.88869473723764</v>
      </c>
      <c r="H4" s="8"/>
    </row>
    <row r="5" spans="1:10">
      <c r="A5" s="1" t="s">
        <v>10</v>
      </c>
      <c r="B5" s="5">
        <v>10</v>
      </c>
      <c r="C5" s="6">
        <f t="shared" si="0"/>
        <v>1.6666666666666665E-7</v>
      </c>
      <c r="D5" s="19">
        <v>784.5</v>
      </c>
      <c r="E5" s="19">
        <f>0.295*0.001</f>
        <v>2.9500000000000001E-4</v>
      </c>
      <c r="F5" s="6">
        <v>1.1299999999999999E-3</v>
      </c>
      <c r="G5" s="6">
        <f t="shared" ref="G5" si="1">4*D5*C5/(3.14*F5*E5)</f>
        <v>499.65654583512855</v>
      </c>
      <c r="H5" s="8"/>
    </row>
    <row r="6" spans="1:10">
      <c r="A6" s="8"/>
      <c r="B6" s="8"/>
      <c r="C6" s="8"/>
      <c r="D6" s="8"/>
      <c r="E6" s="8"/>
      <c r="F6" s="8"/>
      <c r="G6" s="8"/>
      <c r="H6" s="8"/>
    </row>
    <row r="7" spans="1:10">
      <c r="A7" s="6"/>
      <c r="B7" s="9" t="s">
        <v>11</v>
      </c>
      <c r="C7" s="10" t="s">
        <v>12</v>
      </c>
      <c r="D7" s="11"/>
      <c r="E7" s="8"/>
      <c r="F7" s="12" t="s">
        <v>13</v>
      </c>
      <c r="G7" s="8"/>
      <c r="H7" s="8"/>
    </row>
    <row r="8" spans="1:10">
      <c r="A8" s="9"/>
      <c r="B8" s="2" t="s">
        <v>14</v>
      </c>
      <c r="C8" s="13" t="s">
        <v>15</v>
      </c>
      <c r="D8" s="14"/>
      <c r="E8" s="8"/>
      <c r="F8" s="15" t="s">
        <v>16</v>
      </c>
      <c r="G8" s="8"/>
      <c r="H8" s="8"/>
    </row>
    <row r="9" spans="1:10">
      <c r="A9" s="16" t="s">
        <v>17</v>
      </c>
      <c r="B9" s="9">
        <v>1000</v>
      </c>
      <c r="C9" s="10">
        <v>1E-3</v>
      </c>
      <c r="D9" s="11"/>
      <c r="E9" s="8"/>
      <c r="F9" s="15" t="s">
        <v>18</v>
      </c>
      <c r="G9" s="8"/>
      <c r="H9" s="8"/>
    </row>
    <row r="10" spans="1:10">
      <c r="A10" s="16" t="s">
        <v>19</v>
      </c>
      <c r="B10" s="9">
        <v>1060</v>
      </c>
      <c r="C10" s="10">
        <f>0.588/1000</f>
        <v>5.8799999999999998E-4</v>
      </c>
      <c r="D10" s="11" t="s">
        <v>20</v>
      </c>
      <c r="E10" s="8"/>
      <c r="F10" s="15" t="s">
        <v>21</v>
      </c>
      <c r="G10" s="8"/>
      <c r="H10" s="8"/>
    </row>
    <row r="11" spans="1:10">
      <c r="A11" s="17" t="s">
        <v>22</v>
      </c>
      <c r="B11" s="9">
        <v>889.2</v>
      </c>
      <c r="C11" s="10">
        <f>0.48*0.001</f>
        <v>4.8000000000000001E-4</v>
      </c>
      <c r="D11" s="11" t="s">
        <v>23</v>
      </c>
      <c r="E11" s="8"/>
      <c r="F11" s="8"/>
      <c r="G11" s="8"/>
      <c r="H11" s="8"/>
      <c r="J11">
        <f>(7.5*9)</f>
        <v>67.5</v>
      </c>
    </row>
    <row r="12" spans="1:10">
      <c r="A12" s="17" t="s">
        <v>24</v>
      </c>
      <c r="B12" s="9">
        <v>944</v>
      </c>
      <c r="C12" s="10">
        <f>0.92*0.001</f>
        <v>9.2000000000000003E-4</v>
      </c>
      <c r="D12" s="11" t="s">
        <v>25</v>
      </c>
      <c r="E12" s="8"/>
      <c r="F12" s="8"/>
      <c r="G12" s="8"/>
      <c r="H12" s="8"/>
    </row>
    <row r="13" spans="1:10">
      <c r="A13" s="18" t="s">
        <v>29</v>
      </c>
      <c r="B13" s="19">
        <v>789</v>
      </c>
      <c r="C13" s="19">
        <f>1.04*0.001</f>
        <v>1.0400000000000001E-3</v>
      </c>
      <c r="D13" s="19" t="s">
        <v>30</v>
      </c>
      <c r="E13" s="8"/>
      <c r="F13" s="8"/>
      <c r="G13" s="8"/>
      <c r="H13" s="8"/>
    </row>
    <row r="14" spans="1:10">
      <c r="A14" s="18" t="s">
        <v>31</v>
      </c>
      <c r="B14" s="19">
        <v>784.5</v>
      </c>
      <c r="C14" s="19">
        <f>0.295*0.001</f>
        <v>2.9500000000000001E-4</v>
      </c>
      <c r="D14" s="19"/>
      <c r="E14" s="8"/>
      <c r="F14" s="8"/>
      <c r="G14" s="8"/>
      <c r="H14" s="8"/>
    </row>
    <row r="15" spans="1:10">
      <c r="A15" s="18"/>
      <c r="B15" s="19"/>
      <c r="C15" s="19"/>
      <c r="D15" s="19"/>
      <c r="E15" s="8"/>
      <c r="F15" s="8"/>
      <c r="G15" s="8"/>
      <c r="H15" s="8"/>
    </row>
    <row r="16" spans="1:10">
      <c r="A16" s="21" t="s">
        <v>26</v>
      </c>
      <c r="B16" s="21" t="s">
        <v>27</v>
      </c>
      <c r="C16" s="23" t="s">
        <v>28</v>
      </c>
      <c r="D16" s="23"/>
      <c r="E16" s="23"/>
      <c r="F16" s="8"/>
      <c r="G16" s="8"/>
      <c r="H16" s="8"/>
    </row>
    <row r="17" spans="1:8">
      <c r="A17" s="22"/>
      <c r="B17" s="22"/>
      <c r="C17" s="3" t="s">
        <v>19</v>
      </c>
      <c r="D17" s="3" t="s">
        <v>22</v>
      </c>
      <c r="E17" s="3" t="s">
        <v>24</v>
      </c>
      <c r="F17" s="8"/>
      <c r="G17" s="8"/>
      <c r="H17" s="8"/>
    </row>
    <row r="18" spans="1:8">
      <c r="A18" s="9">
        <v>1</v>
      </c>
      <c r="B18" s="9">
        <v>9</v>
      </c>
      <c r="C18" s="9">
        <v>390.85961122889302</v>
      </c>
      <c r="D18" s="6">
        <v>391.79490070082477</v>
      </c>
      <c r="E18" s="6">
        <v>376.26753389552897</v>
      </c>
      <c r="F18" s="8"/>
      <c r="G18" s="8"/>
      <c r="H18" s="8"/>
    </row>
    <row r="19" spans="1:8">
      <c r="A19" s="9">
        <v>3</v>
      </c>
      <c r="B19" s="9">
        <v>27</v>
      </c>
      <c r="C19" s="9">
        <v>1172.578833686679</v>
      </c>
      <c r="D19" s="6">
        <v>1175.3847021024744</v>
      </c>
      <c r="E19" s="6">
        <v>1128.8026016865867</v>
      </c>
      <c r="F19" s="8"/>
      <c r="G19" s="8"/>
      <c r="H19" s="8"/>
    </row>
    <row r="20" spans="1:8">
      <c r="A20" s="9">
        <v>5</v>
      </c>
      <c r="B20" s="9">
        <v>45</v>
      </c>
      <c r="C20" s="9">
        <v>1954.2980561444651</v>
      </c>
      <c r="D20" s="6">
        <v>1958.974503504124</v>
      </c>
      <c r="E20" s="6">
        <v>1881.3376694776448</v>
      </c>
      <c r="F20" s="8"/>
      <c r="G20" s="8"/>
      <c r="H20" s="8"/>
    </row>
    <row r="21" spans="1:8">
      <c r="A21" s="9">
        <v>8</v>
      </c>
      <c r="B21" s="9">
        <v>72</v>
      </c>
      <c r="C21" s="9">
        <v>3126.8768898311441</v>
      </c>
      <c r="D21" s="6">
        <v>3134.3592056065982</v>
      </c>
      <c r="E21" s="6">
        <v>3010.1402711642318</v>
      </c>
      <c r="F21" s="8"/>
      <c r="G21" s="8"/>
      <c r="H21" s="8"/>
    </row>
    <row r="22" spans="1:8">
      <c r="A22" s="9">
        <v>11</v>
      </c>
      <c r="B22" s="9">
        <v>99</v>
      </c>
      <c r="C22" s="9">
        <v>4299.4557235178236</v>
      </c>
      <c r="D22" s="6">
        <v>4309.743907709073</v>
      </c>
      <c r="E22" s="6">
        <v>4138.9428728508183</v>
      </c>
      <c r="F22" s="8"/>
      <c r="G22" s="8"/>
      <c r="H22" s="8"/>
    </row>
    <row r="23" spans="1:8">
      <c r="A23" s="9">
        <v>13.33</v>
      </c>
      <c r="B23" s="9">
        <v>120</v>
      </c>
      <c r="C23" s="9">
        <v>5211.2859498495673</v>
      </c>
      <c r="D23" s="6">
        <v>5223.7533585104184</v>
      </c>
      <c r="E23" s="6">
        <v>5016.7735589958247</v>
      </c>
      <c r="F23" s="8"/>
      <c r="G23" s="8"/>
      <c r="H23" s="8"/>
    </row>
    <row r="24" spans="1:8">
      <c r="A24" s="20"/>
      <c r="B24" s="20"/>
      <c r="C24" s="8"/>
      <c r="D24" s="8"/>
      <c r="E24" s="8"/>
      <c r="F24" s="8"/>
      <c r="G24" s="8"/>
      <c r="H24" s="8"/>
    </row>
  </sheetData>
  <mergeCells count="3">
    <mergeCell ref="A16:A17"/>
    <mergeCell ref="B16:B17"/>
    <mergeCell ref="C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2019-01-16T07:42:05Z</dcterms:created>
  <dcterms:modified xsi:type="dcterms:W3CDTF">2019-07-04T07:04:13Z</dcterms:modified>
</cp:coreProperties>
</file>