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rene/Desktop/"/>
    </mc:Choice>
  </mc:AlternateContent>
  <xr:revisionPtr revIDLastSave="0" documentId="8_{E4632F20-47D1-BA48-B516-C2224CC3CF16}" xr6:coauthVersionLast="36" xr6:coauthVersionMax="36" xr10:uidLastSave="{00000000-0000-0000-0000-000000000000}"/>
  <bookViews>
    <workbookView xWindow="760" yWindow="460" windowWidth="28040" windowHeight="15940" xr2:uid="{C8F40C1F-E3A1-7C48-8249-5FD0BDD4526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F27" i="1"/>
  <c r="F28" i="1"/>
  <c r="F21" i="1"/>
  <c r="F22" i="1"/>
  <c r="F20" i="1"/>
  <c r="O3" i="1"/>
  <c r="R1" i="1"/>
  <c r="C26" i="1" l="1"/>
  <c r="C27" i="1"/>
  <c r="C28" i="1"/>
  <c r="C21" i="1"/>
  <c r="C22" i="1"/>
  <c r="C20" i="1"/>
  <c r="B3" i="1"/>
  <c r="E1" i="1"/>
</calcChain>
</file>

<file path=xl/sharedStrings.xml><?xml version="1.0" encoding="utf-8"?>
<sst xmlns="http://schemas.openxmlformats.org/spreadsheetml/2006/main" count="17" uniqueCount="10">
  <si>
    <t>CC</t>
  </si>
  <si>
    <t>LOD</t>
  </si>
  <si>
    <t>Conc. (mg/mL)</t>
  </si>
  <si>
    <t>Area</t>
  </si>
  <si>
    <t>Formulation</t>
  </si>
  <si>
    <t>Initial</t>
  </si>
  <si>
    <t>conc.</t>
  </si>
  <si>
    <t>Day 1</t>
  </si>
  <si>
    <t>10D-5T</t>
  </si>
  <si>
    <t>10D-5T-1C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</si>
</sst>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Sheet1!$A$3:$A$7</c:f>
              <c:numCache>
                <c:formatCode>General</c:formatCode>
                <c:ptCount val="5"/>
                <c:pt idx="0">
                  <c:v>1E-3</c:v>
                </c:pt>
                <c:pt idx="1">
                  <c:v>0.01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Sheet1!$B$3:$B$7</c:f>
              <c:numCache>
                <c:formatCode>General</c:formatCode>
                <c:ptCount val="5"/>
                <c:pt idx="0">
                  <c:v>57.6</c:v>
                </c:pt>
                <c:pt idx="1">
                  <c:v>466.3</c:v>
                </c:pt>
                <c:pt idx="2">
                  <c:v>5137.7</c:v>
                </c:pt>
                <c:pt idx="3">
                  <c:v>26866.9</c:v>
                </c:pt>
                <c:pt idx="4">
                  <c:v>48082.9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55-2C47-A6C9-6AF8175CF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483775"/>
        <c:axId val="294770127"/>
      </c:scatterChart>
      <c:valAx>
        <c:axId val="30048377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4770127"/>
        <c:crosses val="autoZero"/>
        <c:crossBetween val="midCat"/>
      </c:valAx>
      <c:valAx>
        <c:axId val="294770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4837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Sheet1!$N$3:$N$7</c:f>
              <c:numCache>
                <c:formatCode>General</c:formatCode>
                <c:ptCount val="5"/>
                <c:pt idx="0">
                  <c:v>1E-3</c:v>
                </c:pt>
                <c:pt idx="1">
                  <c:v>0.01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Sheet1!$O$3:$O$7</c:f>
              <c:numCache>
                <c:formatCode>General</c:formatCode>
                <c:ptCount val="5"/>
                <c:pt idx="0">
                  <c:v>57.366666666666667</c:v>
                </c:pt>
                <c:pt idx="1">
                  <c:v>527.70000000000005</c:v>
                </c:pt>
                <c:pt idx="2">
                  <c:v>5406</c:v>
                </c:pt>
                <c:pt idx="3">
                  <c:v>26996.9</c:v>
                </c:pt>
                <c:pt idx="4">
                  <c:v>48301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B1-1F43-945B-CB689EA11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217424"/>
        <c:axId val="686220384"/>
      </c:scatterChart>
      <c:valAx>
        <c:axId val="68621742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6220384"/>
        <c:crosses val="autoZero"/>
        <c:crossBetween val="midCat"/>
      </c:valAx>
      <c:valAx>
        <c:axId val="686220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6217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819150</xdr:colOff>
      <xdr:row>0</xdr:row>
      <xdr:rowOff>76200</xdr:rowOff>
    </xdr:from>
    <xdr:to>
      <xdr:col>11</xdr:col>
      <xdr:colOff>438150</xdr:colOff>
      <xdr:row>14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8849A43-23D7-074E-B0C3-A2741E4B05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806450</xdr:colOff>
      <xdr:row>0</xdr:row>
      <xdr:rowOff>38100</xdr:rowOff>
    </xdr:from>
    <xdr:to>
      <xdr:col>24</xdr:col>
      <xdr:colOff>425450</xdr:colOff>
      <xdr:row>13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FAB6C72-F85B-1B48-BA1E-BF0D78A82F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55281-9F23-E442-90F4-F77DF308AECC}">
  <dimension ref="A1:R28"/>
  <sheetViews>
    <sheetView tabSelected="1" workbookViewId="0">
      <selection activeCell="A26" sqref="A26"/>
    </sheetView>
  </sheetViews>
  <sheetFormatPr baseColWidth="10" defaultRowHeight="16" x14ac:dyDescent="0.2"/>
  <cols>
    <col min="1" max="1" width="16.83203125" customWidth="1"/>
  </cols>
  <sheetData>
    <row r="1" spans="1:18" x14ac:dyDescent="0.2">
      <c r="A1" t="s">
        <v>0</v>
      </c>
      <c r="C1">
        <v>59</v>
      </c>
      <c r="D1" t="s">
        <v>1</v>
      </c>
      <c r="E1">
        <f>STDEV(C1:C3)*3/50506</f>
        <v>1.9219922014053901E-4</v>
      </c>
      <c r="N1" t="s">
        <v>0</v>
      </c>
      <c r="P1">
        <v>56.1</v>
      </c>
      <c r="Q1" t="s">
        <v>1</v>
      </c>
      <c r="R1">
        <f>STDEV(P1:P3)*3/50506</f>
        <v>7.4268401114762812E-5</v>
      </c>
    </row>
    <row r="2" spans="1:18" x14ac:dyDescent="0.2">
      <c r="A2" t="s">
        <v>2</v>
      </c>
      <c r="B2" t="s">
        <v>3</v>
      </c>
      <c r="C2">
        <v>59.9</v>
      </c>
      <c r="N2" t="s">
        <v>2</v>
      </c>
      <c r="O2" t="s">
        <v>3</v>
      </c>
      <c r="P2">
        <v>57.4</v>
      </c>
    </row>
    <row r="3" spans="1:18" x14ac:dyDescent="0.2">
      <c r="A3">
        <v>1E-3</v>
      </c>
      <c r="B3">
        <f>AVERAGE(C1:C3)</f>
        <v>57.6</v>
      </c>
      <c r="C3">
        <v>53.9</v>
      </c>
      <c r="N3">
        <v>1E-3</v>
      </c>
      <c r="O3">
        <f>AVERAGE(P1:P3)</f>
        <v>57.366666666666667</v>
      </c>
      <c r="P3">
        <v>58.6</v>
      </c>
    </row>
    <row r="4" spans="1:18" x14ac:dyDescent="0.2">
      <c r="A4">
        <v>0.01</v>
      </c>
      <c r="B4">
        <v>466.3</v>
      </c>
      <c r="N4">
        <v>0.01</v>
      </c>
      <c r="O4">
        <v>527.70000000000005</v>
      </c>
    </row>
    <row r="5" spans="1:18" x14ac:dyDescent="0.2">
      <c r="A5">
        <v>0.1</v>
      </c>
      <c r="B5">
        <v>5137.7</v>
      </c>
      <c r="N5">
        <v>0.1</v>
      </c>
      <c r="O5">
        <v>5406</v>
      </c>
    </row>
    <row r="6" spans="1:18" x14ac:dyDescent="0.2">
      <c r="A6">
        <v>0.5</v>
      </c>
      <c r="B6">
        <v>26866.9</v>
      </c>
      <c r="N6">
        <v>0.5</v>
      </c>
      <c r="O6">
        <v>26996.9</v>
      </c>
    </row>
    <row r="7" spans="1:18" x14ac:dyDescent="0.2">
      <c r="A7">
        <v>1</v>
      </c>
      <c r="B7">
        <v>48082.9</v>
      </c>
      <c r="N7">
        <v>1</v>
      </c>
      <c r="O7">
        <v>48301</v>
      </c>
    </row>
    <row r="18" spans="1:6" x14ac:dyDescent="0.2">
      <c r="B18" t="s">
        <v>5</v>
      </c>
      <c r="E18" t="s">
        <v>7</v>
      </c>
    </row>
    <row r="19" spans="1:6" x14ac:dyDescent="0.2">
      <c r="A19" t="s">
        <v>4</v>
      </c>
      <c r="B19" t="s">
        <v>3</v>
      </c>
      <c r="C19" t="s">
        <v>6</v>
      </c>
      <c r="E19" t="s">
        <v>3</v>
      </c>
      <c r="F19" t="s">
        <v>6</v>
      </c>
    </row>
    <row r="20" spans="1:6" x14ac:dyDescent="0.2">
      <c r="A20" t="s">
        <v>8</v>
      </c>
      <c r="B20">
        <v>8762.1</v>
      </c>
      <c r="C20">
        <f>B20/49230*3</f>
        <v>0.53394881170018282</v>
      </c>
      <c r="E20">
        <v>8494.9</v>
      </c>
      <c r="F20">
        <f>E20/49476*3</f>
        <v>0.51509216589861739</v>
      </c>
    </row>
    <row r="21" spans="1:6" x14ac:dyDescent="0.2">
      <c r="B21">
        <v>8922.1</v>
      </c>
      <c r="C21">
        <f t="shared" ref="C21:C28" si="0">B21/49230*3</f>
        <v>0.54369896404631324</v>
      </c>
      <c r="E21">
        <v>8594.1</v>
      </c>
      <c r="F21">
        <f t="shared" ref="F21:F28" si="1">E21/49476*3</f>
        <v>0.52110720349260253</v>
      </c>
    </row>
    <row r="22" spans="1:6" x14ac:dyDescent="0.2">
      <c r="B22">
        <v>8984.5</v>
      </c>
      <c r="C22">
        <f t="shared" si="0"/>
        <v>0.5475015234613041</v>
      </c>
      <c r="E22">
        <v>8738</v>
      </c>
      <c r="F22">
        <f t="shared" si="1"/>
        <v>0.52983264613145764</v>
      </c>
    </row>
    <row r="26" spans="1:6" x14ac:dyDescent="0.2">
      <c r="A26" t="s">
        <v>9</v>
      </c>
      <c r="B26">
        <v>8699.6</v>
      </c>
      <c r="C26">
        <f t="shared" si="0"/>
        <v>0.53014015843997564</v>
      </c>
      <c r="E26">
        <v>8620.5</v>
      </c>
      <c r="F26">
        <f t="shared" si="1"/>
        <v>0.52270797962648552</v>
      </c>
    </row>
    <row r="27" spans="1:6" x14ac:dyDescent="0.2">
      <c r="B27">
        <v>8728.7999999999993</v>
      </c>
      <c r="C27">
        <f t="shared" si="0"/>
        <v>0.53191956124314443</v>
      </c>
      <c r="E27">
        <v>8583.7999999999993</v>
      </c>
      <c r="F27">
        <f t="shared" si="1"/>
        <v>0.52048265825854956</v>
      </c>
    </row>
    <row r="28" spans="1:6" x14ac:dyDescent="0.2">
      <c r="B28">
        <v>8804.2999999999993</v>
      </c>
      <c r="C28">
        <f t="shared" si="0"/>
        <v>0.53652041438147458</v>
      </c>
      <c r="E28">
        <v>8597.4</v>
      </c>
      <c r="F28">
        <f t="shared" si="1"/>
        <v>0.52130730050933782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用户</cp:lastModifiedBy>
  <dcterms:created xsi:type="dcterms:W3CDTF">2019-05-28T02:56:32Z</dcterms:created>
  <dcterms:modified xsi:type="dcterms:W3CDTF">2019-07-17T04:15:49Z</dcterms:modified>
</cp:coreProperties>
</file>