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katieyeung/Google Drive/Retinoic Acids/Chapter 2 - STP/LCMSMS/"/>
    </mc:Choice>
  </mc:AlternateContent>
  <xr:revisionPtr revIDLastSave="0" documentId="13_ncr:1_{B11F656F-06EB-6147-9525-C7FF80D6895B}" xr6:coauthVersionLast="47" xr6:coauthVersionMax="47" xr10:uidLastSave="{00000000-0000-0000-0000-000000000000}"/>
  <bookViews>
    <workbookView xWindow="0" yWindow="0" windowWidth="28800" windowHeight="18000" tabRatio="500" xr2:uid="{00000000-000D-0000-FFFF-FFFF00000000}"/>
  </bookViews>
  <sheets>
    <sheet name="Basic Information" sheetId="4" r:id="rId1"/>
    <sheet name="Sewage_Total" sheetId="8" r:id="rId2"/>
    <sheet name="Sewage_Total_Calculation" sheetId="9" r:id="rId3"/>
    <sheet name="Sewage_Total_Individual" sheetId="10" r:id="rId4"/>
    <sheet name="Sewage_Total_Fraction" sheetId="15" r:id="rId5"/>
    <sheet name="Sludge_Individual" sheetId="11" r:id="rId6"/>
  </sheets>
  <definedNames>
    <definedName name="_xlnm._FilterDatabase" localSheetId="2" hidden="1">Sewage_Total_Calculation!$A$1:$P$46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8" i="15" l="1"/>
  <c r="X16" i="15" s="1"/>
  <c r="Y7" i="15"/>
  <c r="W15" i="15" s="1"/>
  <c r="Y6" i="15"/>
  <c r="W14" i="15" s="1"/>
  <c r="Y5" i="15"/>
  <c r="X13" i="15" s="1"/>
  <c r="Y4" i="15"/>
  <c r="X12" i="15" s="1"/>
  <c r="Y3" i="15"/>
  <c r="X11" i="15" s="1"/>
  <c r="R4" i="15"/>
  <c r="Q12" i="15" s="1"/>
  <c r="R5" i="15"/>
  <c r="P13" i="15" s="1"/>
  <c r="R6" i="15"/>
  <c r="P14" i="15" s="1"/>
  <c r="R7" i="15"/>
  <c r="Q15" i="15" s="1"/>
  <c r="R8" i="15"/>
  <c r="Q16" i="15" s="1"/>
  <c r="R3" i="15"/>
  <c r="Q11" i="15" s="1"/>
  <c r="R14" i="15" l="1"/>
  <c r="P11" i="15"/>
  <c r="R11" i="15" s="1"/>
  <c r="P15" i="15"/>
  <c r="R15" i="15" s="1"/>
  <c r="Q14" i="15"/>
  <c r="W11" i="15"/>
  <c r="Y11" i="15" s="1"/>
  <c r="W13" i="15"/>
  <c r="Y13" i="15" s="1"/>
  <c r="X15" i="15"/>
  <c r="Y15" i="15" s="1"/>
  <c r="P16" i="15"/>
  <c r="R16" i="15" s="1"/>
  <c r="Q13" i="15"/>
  <c r="R13" i="15" s="1"/>
  <c r="W16" i="15"/>
  <c r="Y16" i="15" s="1"/>
  <c r="W12" i="15"/>
  <c r="Y12" i="15" s="1"/>
  <c r="X14" i="15"/>
  <c r="Y14" i="15" s="1"/>
  <c r="P12" i="15"/>
  <c r="R12" i="15" s="1"/>
  <c r="K3" i="15"/>
  <c r="J47" i="15"/>
  <c r="J44" i="15"/>
  <c r="J41" i="15"/>
  <c r="J38" i="15"/>
  <c r="J35" i="15"/>
  <c r="J32" i="15"/>
  <c r="J29" i="15"/>
  <c r="J26" i="15"/>
  <c r="J23" i="15"/>
  <c r="J20" i="15"/>
  <c r="J17" i="15"/>
  <c r="J14" i="15"/>
  <c r="J11" i="15"/>
  <c r="J8" i="15"/>
  <c r="J5" i="15"/>
  <c r="H47" i="15"/>
  <c r="H44" i="15"/>
  <c r="H41" i="15"/>
  <c r="H38" i="15"/>
  <c r="H35" i="15"/>
  <c r="H32" i="15"/>
  <c r="H29" i="15"/>
  <c r="H26" i="15"/>
  <c r="H23" i="15"/>
  <c r="H20" i="15"/>
  <c r="H17" i="15"/>
  <c r="H14" i="15"/>
  <c r="H11" i="15"/>
  <c r="H8" i="15"/>
  <c r="H5" i="15"/>
  <c r="K4" i="15"/>
  <c r="K5" i="15"/>
  <c r="K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M2" i="9"/>
  <c r="Q7" i="11" l="1"/>
  <c r="AE6" i="11" l="1"/>
  <c r="AE3" i="10"/>
  <c r="Y11" i="10" s="1"/>
  <c r="AD15" i="11" l="1"/>
  <c r="AB15" i="11"/>
  <c r="AA11" i="10"/>
  <c r="AG11" i="10" s="1"/>
  <c r="Z11" i="10"/>
  <c r="AE11" i="10" s="1"/>
  <c r="AB11" i="10"/>
  <c r="AC11" i="10"/>
  <c r="AD11" i="10"/>
  <c r="AE29" i="10"/>
  <c r="AC37" i="10" s="1"/>
  <c r="AE30" i="10"/>
  <c r="AA38" i="10" s="1"/>
  <c r="AE25" i="10"/>
  <c r="Z33" i="10" s="1"/>
  <c r="AE26" i="10"/>
  <c r="AA34" i="10" s="1"/>
  <c r="AE27" i="10"/>
  <c r="AC35" i="10" s="1"/>
  <c r="AE28" i="10"/>
  <c r="AA36" i="10" s="1"/>
  <c r="AE7" i="10"/>
  <c r="AB15" i="10" s="1"/>
  <c r="AE8" i="10"/>
  <c r="AC16" i="10" s="1"/>
  <c r="AE4" i="10"/>
  <c r="AC12" i="10" s="1"/>
  <c r="AE5" i="10"/>
  <c r="AD13" i="10" s="1"/>
  <c r="AE6" i="10"/>
  <c r="AA14" i="10" s="1"/>
  <c r="U42" i="10"/>
  <c r="U39" i="10"/>
  <c r="U36" i="10"/>
  <c r="U33" i="10"/>
  <c r="U30" i="10"/>
  <c r="U27" i="10"/>
  <c r="U20" i="10"/>
  <c r="U17" i="10"/>
  <c r="U14" i="10"/>
  <c r="U11" i="10"/>
  <c r="U8" i="10"/>
  <c r="U5" i="10"/>
  <c r="R42" i="10"/>
  <c r="R39" i="10"/>
  <c r="R36" i="10"/>
  <c r="R33" i="10"/>
  <c r="R30" i="10"/>
  <c r="R27" i="10"/>
  <c r="R20" i="10"/>
  <c r="R17" i="10"/>
  <c r="R14" i="10"/>
  <c r="R11" i="10"/>
  <c r="R8" i="10"/>
  <c r="R5" i="10"/>
  <c r="O42" i="10"/>
  <c r="O39" i="10"/>
  <c r="O36" i="10"/>
  <c r="O33" i="10"/>
  <c r="O30" i="10"/>
  <c r="O27" i="10"/>
  <c r="O20" i="10"/>
  <c r="O17" i="10"/>
  <c r="O14" i="10"/>
  <c r="O11" i="10"/>
  <c r="O8" i="10"/>
  <c r="O5" i="10"/>
  <c r="L42" i="10"/>
  <c r="L39" i="10"/>
  <c r="L36" i="10"/>
  <c r="L33" i="10"/>
  <c r="L30" i="10"/>
  <c r="L27" i="10"/>
  <c r="L20" i="10"/>
  <c r="L17" i="10"/>
  <c r="L14" i="10"/>
  <c r="L11" i="10"/>
  <c r="L8" i="10"/>
  <c r="L5" i="10"/>
  <c r="I42" i="10"/>
  <c r="I39" i="10"/>
  <c r="I36" i="10"/>
  <c r="I33" i="10"/>
  <c r="I30" i="10"/>
  <c r="I27" i="10"/>
  <c r="I20" i="10"/>
  <c r="I17" i="10"/>
  <c r="I14" i="10"/>
  <c r="I11" i="10"/>
  <c r="I8" i="10"/>
  <c r="I5" i="10"/>
  <c r="F42" i="10"/>
  <c r="F39" i="10"/>
  <c r="F36" i="10"/>
  <c r="F33" i="10"/>
  <c r="F30" i="10"/>
  <c r="F27" i="10"/>
  <c r="F20" i="10"/>
  <c r="F17" i="10"/>
  <c r="F14" i="10"/>
  <c r="F11" i="10"/>
  <c r="F8" i="10"/>
  <c r="F5" i="10"/>
  <c r="AE3" i="11"/>
  <c r="AC12" i="11" s="1"/>
  <c r="AE4" i="11"/>
  <c r="AC13" i="11" s="1"/>
  <c r="AE5" i="11"/>
  <c r="AC15" i="11"/>
  <c r="AE7" i="11"/>
  <c r="AA16" i="11" s="1"/>
  <c r="AE2" i="11"/>
  <c r="AA11" i="11" s="1"/>
  <c r="S3" i="8"/>
  <c r="T4" i="11"/>
  <c r="T7" i="11"/>
  <c r="T10" i="11"/>
  <c r="T13" i="11"/>
  <c r="T16" i="11"/>
  <c r="T19" i="11"/>
  <c r="Q19" i="11"/>
  <c r="Q16" i="11"/>
  <c r="Q13" i="11"/>
  <c r="Q10" i="11"/>
  <c r="Q4" i="11"/>
  <c r="N10" i="11"/>
  <c r="K19" i="11"/>
  <c r="K16" i="11"/>
  <c r="K13" i="11"/>
  <c r="K10" i="11"/>
  <c r="K7" i="11"/>
  <c r="K4" i="11"/>
  <c r="H19" i="11"/>
  <c r="H16" i="11"/>
  <c r="H13" i="11"/>
  <c r="H10" i="11"/>
  <c r="H7" i="11"/>
  <c r="H4" i="11"/>
  <c r="E19" i="11"/>
  <c r="E16" i="11"/>
  <c r="E13" i="11"/>
  <c r="E10" i="11"/>
  <c r="E7" i="11"/>
  <c r="E4" i="11"/>
  <c r="M44" i="9"/>
  <c r="M45" i="9"/>
  <c r="M46" i="9"/>
  <c r="M41" i="9"/>
  <c r="M42" i="9"/>
  <c r="M43" i="9"/>
  <c r="M38" i="9"/>
  <c r="M39" i="9"/>
  <c r="M40" i="9"/>
  <c r="O40" i="9" s="1"/>
  <c r="P40" i="9" s="1"/>
  <c r="M35" i="9"/>
  <c r="M36" i="9"/>
  <c r="M37" i="9"/>
  <c r="M32" i="9"/>
  <c r="N34" i="9" s="1"/>
  <c r="M33" i="9"/>
  <c r="M34" i="9"/>
  <c r="M29" i="9"/>
  <c r="M30" i="9"/>
  <c r="M31" i="9"/>
  <c r="M26" i="9"/>
  <c r="M27" i="9"/>
  <c r="N28" i="9" s="1"/>
  <c r="M28" i="9"/>
  <c r="M23" i="9"/>
  <c r="M24" i="9"/>
  <c r="M25" i="9"/>
  <c r="N25" i="9" s="1"/>
  <c r="M20" i="9"/>
  <c r="M21" i="9"/>
  <c r="M22" i="9"/>
  <c r="M17" i="9"/>
  <c r="N19" i="9" s="1"/>
  <c r="M18" i="9"/>
  <c r="M19" i="9"/>
  <c r="M14" i="9"/>
  <c r="M15" i="9"/>
  <c r="M16" i="9"/>
  <c r="M11" i="9"/>
  <c r="M12" i="9"/>
  <c r="O13" i="9" s="1"/>
  <c r="P13" i="9" s="1"/>
  <c r="M13" i="9"/>
  <c r="M8" i="9"/>
  <c r="M9" i="9"/>
  <c r="M10" i="9"/>
  <c r="M5" i="9"/>
  <c r="M6" i="9"/>
  <c r="M7" i="9"/>
  <c r="O7" i="9"/>
  <c r="P7" i="9" s="1"/>
  <c r="M3" i="9"/>
  <c r="M4" i="9"/>
  <c r="O4" i="9"/>
  <c r="P4" i="9" s="1"/>
  <c r="N40" i="9"/>
  <c r="N37" i="9"/>
  <c r="N16" i="9"/>
  <c r="N4" i="9"/>
  <c r="S14" i="8"/>
  <c r="S10" i="8"/>
  <c r="T3" i="8"/>
  <c r="U3" i="8"/>
  <c r="V3" i="8"/>
  <c r="W3" i="8"/>
  <c r="X3" i="8"/>
  <c r="T4" i="8"/>
  <c r="U4" i="8"/>
  <c r="V4" i="8"/>
  <c r="W4" i="8"/>
  <c r="X4" i="8"/>
  <c r="T5" i="8"/>
  <c r="U5" i="8"/>
  <c r="V5" i="8"/>
  <c r="W5" i="8"/>
  <c r="X5" i="8"/>
  <c r="T6" i="8"/>
  <c r="U6" i="8"/>
  <c r="V6" i="8"/>
  <c r="W6" i="8"/>
  <c r="X6" i="8"/>
  <c r="T7" i="8"/>
  <c r="U7" i="8"/>
  <c r="V7" i="8"/>
  <c r="W7" i="8"/>
  <c r="X7" i="8"/>
  <c r="T8" i="8"/>
  <c r="U8" i="8"/>
  <c r="V8" i="8"/>
  <c r="W8" i="8"/>
  <c r="X8" i="8"/>
  <c r="T9" i="8"/>
  <c r="U9" i="8"/>
  <c r="V9" i="8"/>
  <c r="W9" i="8"/>
  <c r="X9" i="8"/>
  <c r="T10" i="8"/>
  <c r="U10" i="8"/>
  <c r="V10" i="8"/>
  <c r="W10" i="8"/>
  <c r="X10" i="8"/>
  <c r="T11" i="8"/>
  <c r="U11" i="8"/>
  <c r="V11" i="8"/>
  <c r="W11" i="8"/>
  <c r="X11" i="8"/>
  <c r="T12" i="8"/>
  <c r="U12" i="8"/>
  <c r="V12" i="8"/>
  <c r="W12" i="8"/>
  <c r="X12" i="8"/>
  <c r="T13" i="8"/>
  <c r="U13" i="8"/>
  <c r="V13" i="8"/>
  <c r="W13" i="8"/>
  <c r="X13" i="8"/>
  <c r="T14" i="8"/>
  <c r="U14" i="8"/>
  <c r="V14" i="8"/>
  <c r="W14" i="8"/>
  <c r="X14" i="8"/>
  <c r="T15" i="8"/>
  <c r="U15" i="8"/>
  <c r="V15" i="8"/>
  <c r="W15" i="8"/>
  <c r="X15" i="8"/>
  <c r="T16" i="8"/>
  <c r="U16" i="8"/>
  <c r="V16" i="8"/>
  <c r="W16" i="8"/>
  <c r="X16" i="8"/>
  <c r="T17" i="8"/>
  <c r="U17" i="8"/>
  <c r="V17" i="8"/>
  <c r="W17" i="8"/>
  <c r="X17" i="8"/>
  <c r="T18" i="8"/>
  <c r="U18" i="8"/>
  <c r="V18" i="8"/>
  <c r="W18" i="8"/>
  <c r="X18" i="8"/>
  <c r="T19" i="8"/>
  <c r="U19" i="8"/>
  <c r="V19" i="8"/>
  <c r="W19" i="8"/>
  <c r="X19" i="8"/>
  <c r="T20" i="8"/>
  <c r="U20" i="8"/>
  <c r="V20" i="8"/>
  <c r="W20" i="8"/>
  <c r="X20" i="8"/>
  <c r="T21" i="8"/>
  <c r="U21" i="8"/>
  <c r="V21" i="8"/>
  <c r="W21" i="8"/>
  <c r="X21" i="8"/>
  <c r="T22" i="8"/>
  <c r="U22" i="8"/>
  <c r="V22" i="8"/>
  <c r="W22" i="8"/>
  <c r="X22" i="8"/>
  <c r="T23" i="8"/>
  <c r="U23" i="8"/>
  <c r="V23" i="8"/>
  <c r="W23" i="8"/>
  <c r="X23" i="8"/>
  <c r="T24" i="8"/>
  <c r="U24" i="8"/>
  <c r="V24" i="8"/>
  <c r="W24" i="8"/>
  <c r="X24" i="8"/>
  <c r="T25" i="8"/>
  <c r="U25" i="8"/>
  <c r="V25" i="8"/>
  <c r="W25" i="8"/>
  <c r="X25" i="8"/>
  <c r="T26" i="8"/>
  <c r="U26" i="8"/>
  <c r="V26" i="8"/>
  <c r="W26" i="8"/>
  <c r="X26" i="8"/>
  <c r="T27" i="8"/>
  <c r="U27" i="8"/>
  <c r="V27" i="8"/>
  <c r="W27" i="8"/>
  <c r="X27" i="8"/>
  <c r="T28" i="8"/>
  <c r="U28" i="8"/>
  <c r="V28" i="8"/>
  <c r="W28" i="8"/>
  <c r="X28" i="8"/>
  <c r="T29" i="8"/>
  <c r="U29" i="8"/>
  <c r="V29" i="8"/>
  <c r="W29" i="8"/>
  <c r="X29" i="8"/>
  <c r="T30" i="8"/>
  <c r="U30" i="8"/>
  <c r="V30" i="8"/>
  <c r="W30" i="8"/>
  <c r="X30" i="8"/>
  <c r="T31" i="8"/>
  <c r="U31" i="8"/>
  <c r="V31" i="8"/>
  <c r="W31" i="8"/>
  <c r="X31" i="8"/>
  <c r="T32" i="8"/>
  <c r="U32" i="8"/>
  <c r="V32" i="8"/>
  <c r="W32" i="8"/>
  <c r="X32" i="8"/>
  <c r="T33" i="8"/>
  <c r="U33" i="8"/>
  <c r="V33" i="8"/>
  <c r="W33" i="8"/>
  <c r="X33" i="8"/>
  <c r="T34" i="8"/>
  <c r="U34" i="8"/>
  <c r="V34" i="8"/>
  <c r="W34" i="8"/>
  <c r="X34" i="8"/>
  <c r="T35" i="8"/>
  <c r="U35" i="8"/>
  <c r="V35" i="8"/>
  <c r="W35" i="8"/>
  <c r="X35" i="8"/>
  <c r="T36" i="8"/>
  <c r="U36" i="8"/>
  <c r="V36" i="8"/>
  <c r="W36" i="8"/>
  <c r="X36" i="8"/>
  <c r="T37" i="8"/>
  <c r="U37" i="8"/>
  <c r="V37" i="8"/>
  <c r="W37" i="8"/>
  <c r="X37" i="8"/>
  <c r="T38" i="8"/>
  <c r="U38" i="8"/>
  <c r="V38" i="8"/>
  <c r="W38" i="8"/>
  <c r="X38" i="8"/>
  <c r="T39" i="8"/>
  <c r="U39" i="8"/>
  <c r="V39" i="8"/>
  <c r="W39" i="8"/>
  <c r="X39" i="8"/>
  <c r="T40" i="8"/>
  <c r="U40" i="8"/>
  <c r="V40" i="8"/>
  <c r="W40" i="8"/>
  <c r="X40" i="8"/>
  <c r="T41" i="8"/>
  <c r="U41" i="8"/>
  <c r="V41" i="8"/>
  <c r="W41" i="8"/>
  <c r="X41" i="8"/>
  <c r="T42" i="8"/>
  <c r="U42" i="8"/>
  <c r="V42" i="8"/>
  <c r="W42" i="8"/>
  <c r="X42" i="8"/>
  <c r="T43" i="8"/>
  <c r="U43" i="8"/>
  <c r="V43" i="8"/>
  <c r="W43" i="8"/>
  <c r="X43" i="8"/>
  <c r="T44" i="8"/>
  <c r="U44" i="8"/>
  <c r="V44" i="8"/>
  <c r="W44" i="8"/>
  <c r="X44" i="8"/>
  <c r="T45" i="8"/>
  <c r="U45" i="8"/>
  <c r="V45" i="8"/>
  <c r="W45" i="8"/>
  <c r="X45" i="8"/>
  <c r="T46" i="8"/>
  <c r="U46" i="8"/>
  <c r="V46" i="8"/>
  <c r="W46" i="8"/>
  <c r="X46" i="8"/>
  <c r="T47" i="8"/>
  <c r="U47" i="8"/>
  <c r="V47" i="8"/>
  <c r="W47" i="8"/>
  <c r="X47" i="8"/>
  <c r="S4" i="8"/>
  <c r="S5" i="8"/>
  <c r="S6" i="8"/>
  <c r="S7" i="8"/>
  <c r="S8" i="8"/>
  <c r="S9" i="8"/>
  <c r="S11" i="8"/>
  <c r="S12" i="8"/>
  <c r="S13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N19" i="11"/>
  <c r="N16" i="11"/>
  <c r="O19" i="9" l="1"/>
  <c r="P19" i="9" s="1"/>
  <c r="N31" i="9"/>
  <c r="N46" i="9"/>
  <c r="N10" i="9"/>
  <c r="O16" i="9"/>
  <c r="P16" i="9" s="1"/>
  <c r="O25" i="9"/>
  <c r="P25" i="9" s="1"/>
  <c r="O31" i="9"/>
  <c r="P31" i="9" s="1"/>
  <c r="N43" i="9"/>
  <c r="N13" i="9"/>
  <c r="N7" i="9"/>
  <c r="N22" i="9"/>
  <c r="O28" i="9"/>
  <c r="P28" i="9" s="1"/>
  <c r="O37" i="9"/>
  <c r="P37" i="9" s="1"/>
  <c r="O43" i="9"/>
  <c r="P43" i="9" s="1"/>
  <c r="AA14" i="11"/>
  <c r="AB14" i="11"/>
  <c r="AC16" i="11"/>
  <c r="Z16" i="11"/>
  <c r="AD16" i="11"/>
  <c r="Z11" i="11"/>
  <c r="Y13" i="11"/>
  <c r="AB12" i="11"/>
  <c r="AB13" i="11"/>
  <c r="AD11" i="11"/>
  <c r="AA12" i="11"/>
  <c r="AA13" i="11"/>
  <c r="AC11" i="11"/>
  <c r="AD12" i="11"/>
  <c r="AB12" i="10"/>
  <c r="Y35" i="10"/>
  <c r="AC36" i="10"/>
  <c r="AA37" i="10"/>
  <c r="AA12" i="10"/>
  <c r="AB35" i="10"/>
  <c r="Z36" i="10"/>
  <c r="AD38" i="10"/>
  <c r="AB13" i="10"/>
  <c r="AA35" i="10"/>
  <c r="Y37" i="10"/>
  <c r="AG37" i="10" s="1"/>
  <c r="Y12" i="10"/>
  <c r="AA13" i="10"/>
  <c r="AD36" i="10"/>
  <c r="AB37" i="10"/>
  <c r="AD14" i="11"/>
  <c r="Z14" i="11"/>
  <c r="Y11" i="11"/>
  <c r="AG11" i="11" s="1"/>
  <c r="Y15" i="10"/>
  <c r="AD14" i="10"/>
  <c r="Z14" i="10"/>
  <c r="AA15" i="10"/>
  <c r="AB16" i="10"/>
  <c r="AD33" i="10"/>
  <c r="AC33" i="10"/>
  <c r="AD34" i="10"/>
  <c r="Z34" i="10"/>
  <c r="Z38" i="10"/>
  <c r="AC14" i="11"/>
  <c r="Y15" i="11"/>
  <c r="AG15" i="11" s="1"/>
  <c r="AA15" i="11"/>
  <c r="Y16" i="10"/>
  <c r="AC14" i="10"/>
  <c r="AD15" i="10"/>
  <c r="Z15" i="10"/>
  <c r="AA16" i="10"/>
  <c r="AB33" i="10"/>
  <c r="AC34" i="10"/>
  <c r="AC38" i="10"/>
  <c r="O10" i="9"/>
  <c r="P10" i="9" s="1"/>
  <c r="O22" i="9"/>
  <c r="P22" i="9" s="1"/>
  <c r="O34" i="9"/>
  <c r="P34" i="9" s="1"/>
  <c r="O46" i="9"/>
  <c r="P46" i="9" s="1"/>
  <c r="AB11" i="11"/>
  <c r="Y12" i="11"/>
  <c r="AG12" i="11" s="1"/>
  <c r="Z12" i="11"/>
  <c r="AD13" i="11"/>
  <c r="Z13" i="11"/>
  <c r="Z15" i="11"/>
  <c r="AB16" i="11"/>
  <c r="Y13" i="10"/>
  <c r="AG13" i="10" s="1"/>
  <c r="AD12" i="10"/>
  <c r="Z12" i="10"/>
  <c r="Z13" i="10"/>
  <c r="AB14" i="10"/>
  <c r="AC15" i="10"/>
  <c r="AD16" i="10"/>
  <c r="Z16" i="10"/>
  <c r="AA33" i="10"/>
  <c r="AB34" i="10"/>
  <c r="AD35" i="10"/>
  <c r="Z35" i="10"/>
  <c r="AB36" i="10"/>
  <c r="AD37" i="10"/>
  <c r="Z37" i="10"/>
  <c r="AB38" i="10"/>
  <c r="Y14" i="11"/>
  <c r="AG14" i="11" s="1"/>
  <c r="Y16" i="11"/>
  <c r="AG16" i="11" s="1"/>
  <c r="Y14" i="10"/>
  <c r="AC13" i="10"/>
  <c r="Y33" i="10"/>
  <c r="AG33" i="10" s="1"/>
  <c r="Y34" i="10"/>
  <c r="Y36" i="10"/>
  <c r="Y38" i="10"/>
  <c r="AE38" i="10" l="1"/>
  <c r="AG38" i="10"/>
  <c r="AE14" i="10"/>
  <c r="AG14" i="10"/>
  <c r="AG35" i="10"/>
  <c r="AE36" i="10"/>
  <c r="AG36" i="10"/>
  <c r="AE34" i="10"/>
  <c r="AG34" i="10"/>
  <c r="AG16" i="10"/>
  <c r="AG13" i="11"/>
  <c r="AG15" i="10"/>
  <c r="AG12" i="10"/>
  <c r="AE16" i="11"/>
  <c r="AE14" i="11"/>
  <c r="AE13" i="11"/>
  <c r="AE33" i="10"/>
  <c r="AE37" i="10"/>
  <c r="AE13" i="10"/>
  <c r="AE12" i="11"/>
  <c r="AE16" i="10"/>
  <c r="AE35" i="10"/>
  <c r="AE15" i="10"/>
  <c r="AE12" i="10"/>
  <c r="AE15" i="11"/>
  <c r="AE11" i="11"/>
  <c r="N4" i="11" l="1"/>
  <c r="N7" i="11"/>
  <c r="N13" i="11"/>
</calcChain>
</file>

<file path=xl/sharedStrings.xml><?xml version="1.0" encoding="utf-8"?>
<sst xmlns="http://schemas.openxmlformats.org/spreadsheetml/2006/main" count="554" uniqueCount="150">
  <si>
    <t>Sequence</t>
    <phoneticPr fontId="0" type="noConversion"/>
  </si>
  <si>
    <t>Sample Name</t>
  </si>
  <si>
    <t>Stanley 3</t>
  </si>
  <si>
    <t>Shatin 3</t>
  </si>
  <si>
    <t>SWH 3</t>
  </si>
  <si>
    <t>SCI 3</t>
  </si>
  <si>
    <t>Pillar Point 3</t>
  </si>
  <si>
    <t>SHW 3</t>
  </si>
  <si>
    <t>at-RA (ng/L)</t>
  </si>
  <si>
    <t>9c-RA (ng/L)</t>
  </si>
  <si>
    <t>13c-RA (ng/L)</t>
  </si>
  <si>
    <t>at-4-oxo-RA (ng/L)</t>
  </si>
  <si>
    <t>9c-4-oxo-RA (ng/L)</t>
  </si>
  <si>
    <t>13c-4-oxo-RA (ng/L)</t>
  </si>
  <si>
    <t>Total</t>
  </si>
  <si>
    <t>Stanley FE 3</t>
  </si>
  <si>
    <t>Shatin FE 3</t>
  </si>
  <si>
    <t>SWH FE 3</t>
  </si>
  <si>
    <t>SCI FE Before Cl 3</t>
  </si>
  <si>
    <t>SCI FE After Cl 3</t>
  </si>
  <si>
    <t>Pillar Point FE 3</t>
  </si>
  <si>
    <t>SHW FE 3 C</t>
  </si>
  <si>
    <t>SHW FE 3 G</t>
  </si>
  <si>
    <t>Stanley CS 3</t>
  </si>
  <si>
    <t>Shatin CS 3</t>
  </si>
  <si>
    <t>SWH CS 3</t>
  </si>
  <si>
    <t>SCI CS 3</t>
  </si>
  <si>
    <t>Pillar Point CS 3</t>
  </si>
  <si>
    <t>SHW CS 3 C</t>
  </si>
  <si>
    <t>SHW CS 3 G</t>
  </si>
  <si>
    <t>Stanley FE 1</t>
  </si>
  <si>
    <t>Stanley FE 2</t>
  </si>
  <si>
    <t>Shatin FE 1</t>
  </si>
  <si>
    <t>Shatin FE 2</t>
  </si>
  <si>
    <t>SWH FE 1</t>
  </si>
  <si>
    <t>SWH FE 2</t>
  </si>
  <si>
    <t>SCI FE Before Cl 1</t>
  </si>
  <si>
    <t>SCI FE Before Cl 2</t>
  </si>
  <si>
    <t>SCI FE After Cl 1</t>
  </si>
  <si>
    <t>SCI FE After Cl 2</t>
  </si>
  <si>
    <t>Pillar Point FE 1</t>
  </si>
  <si>
    <t>Pillar Point FE 2</t>
  </si>
  <si>
    <t>SHW FE 1 C</t>
  </si>
  <si>
    <t>SHW FE 2 C</t>
  </si>
  <si>
    <t>SHW FE 1 G</t>
  </si>
  <si>
    <t>SHW FE 2 G</t>
  </si>
  <si>
    <t>Stanley CS 1</t>
  </si>
  <si>
    <t>Stanley CS 2</t>
  </si>
  <si>
    <t>Shatin CS 1</t>
  </si>
  <si>
    <t>Shatin CS 2</t>
  </si>
  <si>
    <t>SWH CS 1</t>
  </si>
  <si>
    <t>SWH CS 2</t>
  </si>
  <si>
    <t>SCI CS 1</t>
  </si>
  <si>
    <t>SCI CS 2</t>
  </si>
  <si>
    <t>Pillar Point CS 1</t>
  </si>
  <si>
    <t>Pillar Point CS 2</t>
  </si>
  <si>
    <t>SHW CS 1 C</t>
  </si>
  <si>
    <t>SHW CS 2 C</t>
  </si>
  <si>
    <t>SHW CS 1 G</t>
  </si>
  <si>
    <t>SHW CS 2 G</t>
  </si>
  <si>
    <t>Stanley FE 1</t>
    <phoneticPr fontId="4" type="noConversion"/>
  </si>
  <si>
    <t>Stanley FE 2</t>
    <phoneticPr fontId="4" type="noConversion"/>
  </si>
  <si>
    <t>Shatin FE 1</t>
    <phoneticPr fontId="4" type="noConversion"/>
  </si>
  <si>
    <t>Shatin FE 2</t>
    <phoneticPr fontId="4" type="noConversion"/>
  </si>
  <si>
    <t>SWH FE 1</t>
    <phoneticPr fontId="4" type="noConversion"/>
  </si>
  <si>
    <t>SWH FE 2</t>
    <phoneticPr fontId="4" type="noConversion"/>
  </si>
  <si>
    <t>SCI FE Before Cl 1</t>
    <phoneticPr fontId="4" type="noConversion"/>
  </si>
  <si>
    <t>SCI FE Before Cl 2</t>
    <phoneticPr fontId="4" type="noConversion"/>
  </si>
  <si>
    <t>SCI FE After Cl 1</t>
    <phoneticPr fontId="4" type="noConversion"/>
  </si>
  <si>
    <t>SCI FE After Cl 2</t>
    <phoneticPr fontId="4" type="noConversion"/>
  </si>
  <si>
    <t>Pillar Point FE 1</t>
    <phoneticPr fontId="4" type="noConversion"/>
  </si>
  <si>
    <t>Pillar Point FE 2</t>
    <phoneticPr fontId="4" type="noConversion"/>
  </si>
  <si>
    <t>SHW FE 1 C</t>
    <phoneticPr fontId="4" type="noConversion"/>
  </si>
  <si>
    <t>SHW FE 2 C</t>
    <phoneticPr fontId="4" type="noConversion"/>
  </si>
  <si>
    <t>SHW FE 1 G</t>
    <phoneticPr fontId="4" type="noConversion"/>
  </si>
  <si>
    <t>SHW FE 2 G</t>
    <phoneticPr fontId="4" type="noConversion"/>
  </si>
  <si>
    <t>Stanley CS 1</t>
    <phoneticPr fontId="4" type="noConversion"/>
  </si>
  <si>
    <t>Stanley CS 2</t>
    <phoneticPr fontId="4" type="noConversion"/>
  </si>
  <si>
    <t>Shatin CS 1</t>
    <phoneticPr fontId="4" type="noConversion"/>
  </si>
  <si>
    <t>Shatin CS 2</t>
    <phoneticPr fontId="4" type="noConversion"/>
  </si>
  <si>
    <t>SWH CS 1</t>
    <phoneticPr fontId="4" type="noConversion"/>
  </si>
  <si>
    <t>SWH CS 2</t>
    <phoneticPr fontId="4" type="noConversion"/>
  </si>
  <si>
    <t>SCI CS 1</t>
    <phoneticPr fontId="4" type="noConversion"/>
  </si>
  <si>
    <t>SCI CS 2</t>
    <phoneticPr fontId="4" type="noConversion"/>
  </si>
  <si>
    <t>Pillar Point CS 1</t>
    <phoneticPr fontId="4" type="noConversion"/>
  </si>
  <si>
    <t>Pillar Point CS 2</t>
    <phoneticPr fontId="4" type="noConversion"/>
  </si>
  <si>
    <t>SHW CS 1 C</t>
    <phoneticPr fontId="4" type="noConversion"/>
  </si>
  <si>
    <t>SHW CS 2 C</t>
    <phoneticPr fontId="4" type="noConversion"/>
  </si>
  <si>
    <t>SHW CS 1 G</t>
    <phoneticPr fontId="4" type="noConversion"/>
  </si>
  <si>
    <t>SHW CS 2 G</t>
    <phoneticPr fontId="4" type="noConversion"/>
  </si>
  <si>
    <t>Stanley 1</t>
    <phoneticPr fontId="4" type="noConversion"/>
  </si>
  <si>
    <t>Stanley 2</t>
    <phoneticPr fontId="4" type="noConversion"/>
  </si>
  <si>
    <t>Shatin 1</t>
    <phoneticPr fontId="4" type="noConversion"/>
  </si>
  <si>
    <t>Shatin 2</t>
    <phoneticPr fontId="4" type="noConversion"/>
  </si>
  <si>
    <t>SWH 1</t>
    <phoneticPr fontId="4" type="noConversion"/>
  </si>
  <si>
    <t>SWH 2</t>
    <phoneticPr fontId="4" type="noConversion"/>
  </si>
  <si>
    <t>SCI 1</t>
    <phoneticPr fontId="4" type="noConversion"/>
  </si>
  <si>
    <t>SCI 2</t>
    <phoneticPr fontId="4" type="noConversion"/>
  </si>
  <si>
    <t>Pillar Point 1</t>
    <phoneticPr fontId="4" type="noConversion"/>
  </si>
  <si>
    <t>Pillar Point 2</t>
    <phoneticPr fontId="4" type="noConversion"/>
  </si>
  <si>
    <t>SHW 1</t>
    <phoneticPr fontId="4" type="noConversion"/>
  </si>
  <si>
    <t>SHW 2</t>
    <phoneticPr fontId="4" type="noConversion"/>
  </si>
  <si>
    <t>Sequence</t>
  </si>
  <si>
    <t>Plant</t>
  </si>
  <si>
    <t>Sewage</t>
  </si>
  <si>
    <t>Sludge</t>
  </si>
  <si>
    <t>Treatment</t>
  </si>
  <si>
    <t>Property</t>
  </si>
  <si>
    <t>Replicate</t>
  </si>
  <si>
    <t>at-RA (ng/g dw)</t>
  </si>
  <si>
    <t>9c-RA (ng/g dw)</t>
  </si>
  <si>
    <t>13c-RA (ng/g dw)</t>
  </si>
  <si>
    <t>at-4-oxo-RA (ng/g dw)</t>
  </si>
  <si>
    <t>9c-4-oxo-RA (ng/g dw)</t>
  </si>
  <si>
    <t>13c-4-oxo-RA (ng/g dw)</t>
  </si>
  <si>
    <t>Plant Average</t>
  </si>
  <si>
    <t>Plant SD</t>
  </si>
  <si>
    <t>Plant SE</t>
  </si>
  <si>
    <t>Filtrate</t>
  </si>
  <si>
    <t>Filter</t>
  </si>
  <si>
    <t>Average</t>
  </si>
  <si>
    <t>Influent</t>
  </si>
  <si>
    <t>Effluent</t>
  </si>
  <si>
    <t>Stanley</t>
  </si>
  <si>
    <t>Shatin</t>
  </si>
  <si>
    <t>Pillar Point</t>
  </si>
  <si>
    <t>Siu Ho Wan</t>
  </si>
  <si>
    <t>Stonecutters Island</t>
  </si>
  <si>
    <t>Shek Wu Hui</t>
  </si>
  <si>
    <t>at-RA</t>
  </si>
  <si>
    <t>9c-RA</t>
  </si>
  <si>
    <t>13c-RA</t>
  </si>
  <si>
    <t xml:space="preserve">at-4-oxo-RA </t>
  </si>
  <si>
    <t>9c-4-oxo-RA</t>
  </si>
  <si>
    <t xml:space="preserve">13c-4-oxo-RA </t>
  </si>
  <si>
    <t>Sum of at-RA and 13c-RA</t>
  </si>
  <si>
    <t>P1</t>
  </si>
  <si>
    <t>P2</t>
  </si>
  <si>
    <t>P3</t>
  </si>
  <si>
    <t>P4</t>
  </si>
  <si>
    <t>P5</t>
  </si>
  <si>
    <t>P6</t>
  </si>
  <si>
    <t>Total RAs (ng/L)</t>
  </si>
  <si>
    <t>Sum of Filtrate and Filter</t>
  </si>
  <si>
    <t>Filtrate average</t>
  </si>
  <si>
    <t>Filter average</t>
  </si>
  <si>
    <t>Suspended Solids</t>
  </si>
  <si>
    <t>Total</t>
    <phoneticPr fontId="9" type="noConversion"/>
  </si>
  <si>
    <t>% Filtrate</t>
    <phoneticPr fontId="9" type="noConversion"/>
  </si>
  <si>
    <t>% Filter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</si>
</sst>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sz val="8"/>
      <name val="Calibri"/>
      <family val="2"/>
      <scheme val="minor"/>
    </font>
    <font>
      <sz val="12"/>
      <color theme="4"/>
      <name val="Arial"/>
      <family val="2"/>
    </font>
    <font>
      <sz val="9"/>
      <name val="Calibri"/>
      <family val="3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8">
    <xf numFmtId="0" fontId="0" fillId="0" borderId="0" xfId="0"/>
    <xf numFmtId="1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left"/>
    </xf>
    <xf numFmtId="164" fontId="2" fillId="0" borderId="4" xfId="0" applyNumberFormat="1" applyFont="1" applyBorder="1" applyAlignment="1">
      <alignment horizontal="left" vertical="top"/>
    </xf>
    <xf numFmtId="164" fontId="2" fillId="0" borderId="0" xfId="0" applyNumberFormat="1" applyFont="1" applyBorder="1" applyAlignment="1">
      <alignment horizontal="left" vertical="top"/>
    </xf>
    <xf numFmtId="164" fontId="2" fillId="0" borderId="5" xfId="0" applyNumberFormat="1" applyFont="1" applyBorder="1" applyAlignment="1">
      <alignment horizontal="left" vertical="top"/>
    </xf>
    <xf numFmtId="164" fontId="2" fillId="0" borderId="6" xfId="0" applyNumberFormat="1" applyFont="1" applyBorder="1" applyAlignment="1">
      <alignment horizontal="left" vertical="top"/>
    </xf>
    <xf numFmtId="164" fontId="2" fillId="0" borderId="7" xfId="0" applyNumberFormat="1" applyFont="1" applyBorder="1" applyAlignment="1">
      <alignment horizontal="left" vertical="top"/>
    </xf>
    <xf numFmtId="1" fontId="1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1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164" fontId="2" fillId="0" borderId="8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164" fontId="6" fillId="2" borderId="0" xfId="0" applyNumberFormat="1" applyFont="1" applyFill="1" applyBorder="1" applyAlignment="1">
      <alignment horizontal="left" vertical="top"/>
    </xf>
    <xf numFmtId="0" fontId="1" fillId="3" borderId="0" xfId="0" applyFont="1" applyFill="1"/>
    <xf numFmtId="0" fontId="2" fillId="0" borderId="0" xfId="0" applyFont="1" applyBorder="1"/>
    <xf numFmtId="9" fontId="1" fillId="3" borderId="0" xfId="0" applyNumberFormat="1" applyFont="1" applyFill="1" applyBorder="1" applyAlignment="1">
      <alignment horizontal="left" vertical="top"/>
    </xf>
    <xf numFmtId="0" fontId="1" fillId="2" borderId="0" xfId="0" applyFont="1" applyFill="1"/>
    <xf numFmtId="2" fontId="2" fillId="0" borderId="0" xfId="0" applyNumberFormat="1" applyFont="1" applyAlignment="1">
      <alignment horizontal="left" vertical="top"/>
    </xf>
    <xf numFmtId="2" fontId="2" fillId="0" borderId="0" xfId="0" applyNumberFormat="1" applyFont="1" applyBorder="1" applyAlignment="1">
      <alignment horizontal="left" vertical="top"/>
    </xf>
    <xf numFmtId="2" fontId="2" fillId="0" borderId="0" xfId="0" applyNumberFormat="1" applyFont="1" applyAlignment="1">
      <alignment horizontal="left"/>
    </xf>
    <xf numFmtId="164" fontId="8" fillId="0" borderId="0" xfId="0" applyNumberFormat="1" applyFont="1" applyBorder="1" applyAlignment="1">
      <alignment horizontal="left" vertical="top"/>
    </xf>
    <xf numFmtId="164" fontId="8" fillId="2" borderId="0" xfId="0" applyNumberFormat="1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2" fontId="8" fillId="0" borderId="0" xfId="0" applyNumberFormat="1" applyFont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5" borderId="0" xfId="0" applyFont="1" applyFill="1" applyAlignment="1">
      <alignment horizontal="left" vertical="top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Sewage_Total_Individual!$AI$11</c:f>
              <c:strCache>
                <c:ptCount val="1"/>
                <c:pt idx="0">
                  <c:v>at-RA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Sewage_Total_Individual!$V$11:$V$16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Sewage_Total_Individual!$Y$11:$Y$16</c:f>
              <c:numCache>
                <c:formatCode>0.00</c:formatCode>
                <c:ptCount val="6"/>
                <c:pt idx="0">
                  <c:v>26.25941422594142</c:v>
                </c:pt>
                <c:pt idx="1">
                  <c:v>27.547503725782406</c:v>
                </c:pt>
                <c:pt idx="2">
                  <c:v>27.874390091329914</c:v>
                </c:pt>
                <c:pt idx="3">
                  <c:v>25.400679941719272</c:v>
                </c:pt>
                <c:pt idx="4">
                  <c:v>21.895937707490795</c:v>
                </c:pt>
                <c:pt idx="5">
                  <c:v>20.916382663775003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A3-E446-9CFF-B7F21DB70D3E}"/>
            </c:ext>
          </c:extLst>
        </c:ser>
        <c:ser>
          <c:idx val="1"/>
          <c:order val="1"/>
          <c:tx>
            <c:strRef>
              <c:f>Sewage_Total_Individual!$AI$12</c:f>
              <c:strCache>
                <c:ptCount val="1"/>
                <c:pt idx="0">
                  <c:v>9c-RA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Sewage_Total_Individual!$V$11:$V$16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Sewage_Total_Individual!$Z$11:$Z$16</c:f>
              <c:numCache>
                <c:formatCode>0.00</c:formatCode>
                <c:ptCount val="6"/>
                <c:pt idx="0">
                  <c:v>11.90376569037657</c:v>
                </c:pt>
                <c:pt idx="1">
                  <c:v>11.973733233979136</c:v>
                </c:pt>
                <c:pt idx="2">
                  <c:v>10.033779557112474</c:v>
                </c:pt>
                <c:pt idx="3">
                  <c:v>9.762020398251579</c:v>
                </c:pt>
                <c:pt idx="4">
                  <c:v>13.732118066034888</c:v>
                </c:pt>
                <c:pt idx="5">
                  <c:v>9.6801955316878363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A3-E446-9CFF-B7F21DB70D3E}"/>
            </c:ext>
          </c:extLst>
        </c:ser>
        <c:ser>
          <c:idx val="2"/>
          <c:order val="2"/>
          <c:tx>
            <c:strRef>
              <c:f>Sewage_Total_Individual!$AI$13</c:f>
              <c:strCache>
                <c:ptCount val="1"/>
                <c:pt idx="0">
                  <c:v>13c-RA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Sewage_Total_Individual!$V$11:$V$16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Sewage_Total_Individual!$AA$11:$AA$16</c:f>
              <c:numCache>
                <c:formatCode>0.00</c:formatCode>
                <c:ptCount val="6"/>
                <c:pt idx="0">
                  <c:v>30.711297071129707</c:v>
                </c:pt>
                <c:pt idx="1">
                  <c:v>33.625186289120713</c:v>
                </c:pt>
                <c:pt idx="2">
                  <c:v>37.699653863797494</c:v>
                </c:pt>
                <c:pt idx="3">
                  <c:v>33.268576979116077</c:v>
                </c:pt>
                <c:pt idx="4">
                  <c:v>29.395786805094463</c:v>
                </c:pt>
                <c:pt idx="5">
                  <c:v>26.024992254466589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A3-E446-9CFF-B7F21DB70D3E}"/>
            </c:ext>
          </c:extLst>
        </c:ser>
        <c:ser>
          <c:idx val="3"/>
          <c:order val="3"/>
          <c:tx>
            <c:strRef>
              <c:f>Sewage_Total_Individual!$AI$14</c:f>
              <c:strCache>
                <c:ptCount val="1"/>
                <c:pt idx="0">
                  <c:v>at-4-oxo-RA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Sewage_Total_Individual!$V$11:$V$16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Sewage_Total_Individual!$AB$11:$AB$16</c:f>
              <c:numCache>
                <c:formatCode>0.00</c:formatCode>
                <c:ptCount val="6"/>
                <c:pt idx="0">
                  <c:v>12.21757322175732</c:v>
                </c:pt>
                <c:pt idx="1">
                  <c:v>16.966281669150522</c:v>
                </c:pt>
                <c:pt idx="2">
                  <c:v>10.746903540598025</c:v>
                </c:pt>
                <c:pt idx="3">
                  <c:v>13.501699854298202</c:v>
                </c:pt>
                <c:pt idx="4">
                  <c:v>14.697893402547232</c:v>
                </c:pt>
                <c:pt idx="5">
                  <c:v>15.89383455540638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A3-E446-9CFF-B7F21DB70D3E}"/>
            </c:ext>
          </c:extLst>
        </c:ser>
        <c:ser>
          <c:idx val="4"/>
          <c:order val="4"/>
          <c:tx>
            <c:strRef>
              <c:f>Sewage_Total_Individual!$AI$15</c:f>
              <c:strCache>
                <c:ptCount val="1"/>
                <c:pt idx="0">
                  <c:v>9c-4-oxo-RA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Sewage_Total_Individual!$V$11:$V$16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Sewage_Total_Individual!$AC$11:$AC$16</c:f>
              <c:numCache>
                <c:formatCode>0.00</c:formatCode>
                <c:ptCount val="6"/>
                <c:pt idx="0">
                  <c:v>5.4184100418410033</c:v>
                </c:pt>
                <c:pt idx="1">
                  <c:v>6.2453427719821164</c:v>
                </c:pt>
                <c:pt idx="2">
                  <c:v>6.4723299553776235</c:v>
                </c:pt>
                <c:pt idx="3">
                  <c:v>12.485834547514976</c:v>
                </c:pt>
                <c:pt idx="4">
                  <c:v>8.6195448783726683</c:v>
                </c:pt>
                <c:pt idx="5">
                  <c:v>14.843884471066129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A3-E446-9CFF-B7F21DB70D3E}"/>
            </c:ext>
          </c:extLst>
        </c:ser>
        <c:ser>
          <c:idx val="5"/>
          <c:order val="5"/>
          <c:tx>
            <c:strRef>
              <c:f>Sewage_Total_Individual!$AI$16</c:f>
              <c:strCache>
                <c:ptCount val="1"/>
                <c:pt idx="0">
                  <c:v>13c-4-oxo-RA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Sewage_Total_Individual!$V$11:$V$16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Sewage_Total_Individual!$AD$11:$AD$16</c:f>
              <c:numCache>
                <c:formatCode>0.00</c:formatCode>
                <c:ptCount val="6"/>
                <c:pt idx="0">
                  <c:v>13.489539748953975</c:v>
                </c:pt>
                <c:pt idx="1">
                  <c:v>3.641952309985097</c:v>
                </c:pt>
                <c:pt idx="2">
                  <c:v>7.1729429917844785</c:v>
                </c:pt>
                <c:pt idx="3">
                  <c:v>5.5811882790998855</c:v>
                </c:pt>
                <c:pt idx="4">
                  <c:v>11.658719140459949</c:v>
                </c:pt>
                <c:pt idx="5">
                  <c:v>12.640710523598052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A3-E446-9CFF-B7F21DB70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99742944"/>
        <c:axId val="-1283687744"/>
      </c:barChart>
      <c:catAx>
        <c:axId val="-1199742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Sewage Treatment Plant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283687744"/>
        <c:crosses val="autoZero"/>
        <c:auto val="1"/>
        <c:lblAlgn val="ctr"/>
        <c:lblOffset val="100"/>
        <c:noMultiLvlLbl val="0"/>
      </c:catAx>
      <c:valAx>
        <c:axId val="-128368774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Relative</a:t>
                </a:r>
                <a:r>
                  <a:rPr lang="en-US" sz="1400" b="1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 concentration (%)</a:t>
                </a:r>
                <a:endParaRPr lang="en-US" sz="1400" b="1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199742944"/>
        <c:crosses val="autoZero"/>
        <c:crossBetween val="between"/>
        <c:maj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Sewage_Total_Individual!$AI$33</c:f>
              <c:strCache>
                <c:ptCount val="1"/>
                <c:pt idx="0">
                  <c:v>at-RA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Sewage_Total_Individual!$V$33:$V$38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Sewage_Total_Individual!$Y$33:$Y$38</c:f>
              <c:numCache>
                <c:formatCode>0.00</c:formatCode>
                <c:ptCount val="6"/>
                <c:pt idx="0">
                  <c:v>18.08107807105468</c:v>
                </c:pt>
                <c:pt idx="1">
                  <c:v>20.806081566962298</c:v>
                </c:pt>
                <c:pt idx="2">
                  <c:v>24.96138270780278</c:v>
                </c:pt>
                <c:pt idx="3">
                  <c:v>23.952860478692354</c:v>
                </c:pt>
                <c:pt idx="4">
                  <c:v>21.916936036830247</c:v>
                </c:pt>
                <c:pt idx="5">
                  <c:v>21.336240460987383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BE-6F41-86B6-1B406400AAD8}"/>
            </c:ext>
          </c:extLst>
        </c:ser>
        <c:ser>
          <c:idx val="1"/>
          <c:order val="1"/>
          <c:tx>
            <c:strRef>
              <c:f>Sewage_Total_Individual!$AI$34</c:f>
              <c:strCache>
                <c:ptCount val="1"/>
                <c:pt idx="0">
                  <c:v>9c-RA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Sewage_Total_Individual!$V$33:$V$38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Sewage_Total_Individual!$Z$33:$Z$38</c:f>
              <c:numCache>
                <c:formatCode>0.00</c:formatCode>
                <c:ptCount val="6"/>
                <c:pt idx="0">
                  <c:v>7.5425993985967237</c:v>
                </c:pt>
                <c:pt idx="1">
                  <c:v>8.5915830565352866</c:v>
                </c:pt>
                <c:pt idx="2">
                  <c:v>9.9194255416858024</c:v>
                </c:pt>
                <c:pt idx="3">
                  <c:v>11.343403385872739</c:v>
                </c:pt>
                <c:pt idx="4">
                  <c:v>16.529532765207168</c:v>
                </c:pt>
                <c:pt idx="5">
                  <c:v>10.431396978663759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BE-6F41-86B6-1B406400AAD8}"/>
            </c:ext>
          </c:extLst>
        </c:ser>
        <c:ser>
          <c:idx val="2"/>
          <c:order val="2"/>
          <c:tx>
            <c:strRef>
              <c:f>Sewage_Total_Individual!$AI$35</c:f>
              <c:strCache>
                <c:ptCount val="1"/>
                <c:pt idx="0">
                  <c:v>13c-RA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Sewage_Total_Individual!$V$33:$V$38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Sewage_Total_Individual!$AA$33:$AA$38</c:f>
              <c:numCache>
                <c:formatCode>0.00</c:formatCode>
                <c:ptCount val="6"/>
                <c:pt idx="0">
                  <c:v>20.297360507851657</c:v>
                </c:pt>
                <c:pt idx="1">
                  <c:v>25.065917885148785</c:v>
                </c:pt>
                <c:pt idx="2">
                  <c:v>31.77055066171252</c:v>
                </c:pt>
                <c:pt idx="3">
                  <c:v>32.180385288966725</c:v>
                </c:pt>
                <c:pt idx="4">
                  <c:v>24.586149475952592</c:v>
                </c:pt>
                <c:pt idx="5">
                  <c:v>32.736333904376259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BE-6F41-86B6-1B406400AAD8}"/>
            </c:ext>
          </c:extLst>
        </c:ser>
        <c:ser>
          <c:idx val="3"/>
          <c:order val="3"/>
          <c:tx>
            <c:strRef>
              <c:f>Sewage_Total_Individual!$AI$36</c:f>
              <c:strCache>
                <c:ptCount val="1"/>
                <c:pt idx="0">
                  <c:v>at-4-oxo-RA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Sewage_Total_Individual!$V$33:$V$38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Sewage_Total_Individual!$AB$33:$AB$38</c:f>
              <c:numCache>
                <c:formatCode>0.00</c:formatCode>
                <c:ptCount val="6"/>
                <c:pt idx="0">
                  <c:v>20.269517763670784</c:v>
                </c:pt>
                <c:pt idx="1">
                  <c:v>27.942334691641268</c:v>
                </c:pt>
                <c:pt idx="2">
                  <c:v>11.209451843192921</c:v>
                </c:pt>
                <c:pt idx="3">
                  <c:v>18.866754232340924</c:v>
                </c:pt>
                <c:pt idx="4">
                  <c:v>12.50122440983446</c:v>
                </c:pt>
                <c:pt idx="5">
                  <c:v>15.492913876343245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BE-6F41-86B6-1B406400AAD8}"/>
            </c:ext>
          </c:extLst>
        </c:ser>
        <c:ser>
          <c:idx val="4"/>
          <c:order val="4"/>
          <c:tx>
            <c:strRef>
              <c:f>Sewage_Total_Individual!$AI$37</c:f>
              <c:strCache>
                <c:ptCount val="1"/>
                <c:pt idx="0">
                  <c:v>9c-4-oxo-RA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Sewage_Total_Individual!$V$33:$V$38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Sewage_Total_Individual!$AC$33:$AC$38</c:f>
              <c:numCache>
                <c:formatCode>0.00</c:formatCode>
                <c:ptCount val="6"/>
                <c:pt idx="0">
                  <c:v>25.974496046330319</c:v>
                </c:pt>
                <c:pt idx="1">
                  <c:v>6.7116392151491286</c:v>
                </c:pt>
                <c:pt idx="2">
                  <c:v>15.02943263891788</c:v>
                </c:pt>
                <c:pt idx="3">
                  <c:v>6.9468768242848808</c:v>
                </c:pt>
                <c:pt idx="4">
                  <c:v>11.144578313253014</c:v>
                </c:pt>
                <c:pt idx="5">
                  <c:v>14.633234698645067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BE-6F41-86B6-1B406400AAD8}"/>
            </c:ext>
          </c:extLst>
        </c:ser>
        <c:ser>
          <c:idx val="5"/>
          <c:order val="5"/>
          <c:tx>
            <c:strRef>
              <c:f>Sewage_Total_Individual!$AI$38</c:f>
              <c:strCache>
                <c:ptCount val="1"/>
                <c:pt idx="0">
                  <c:v>13c-4-oxo-RA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Sewage_Total_Individual!$V$33:$V$38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Sewage_Total_Individual!$AD$33:$AD$38</c:f>
              <c:numCache>
                <c:formatCode>0.00</c:formatCode>
                <c:ptCount val="6"/>
                <c:pt idx="0">
                  <c:v>7.8349482124958225</c:v>
                </c:pt>
                <c:pt idx="1">
                  <c:v>10.882443584563228</c:v>
                </c:pt>
                <c:pt idx="2">
                  <c:v>7.1097566066880971</c:v>
                </c:pt>
                <c:pt idx="3">
                  <c:v>6.7097197898423815</c:v>
                </c:pt>
                <c:pt idx="4">
                  <c:v>13.32157899892252</c:v>
                </c:pt>
                <c:pt idx="5">
                  <c:v>5.3698800809842702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BE-6F41-86B6-1B406400A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283662128"/>
        <c:axId val="-1283659584"/>
      </c:barChart>
      <c:catAx>
        <c:axId val="-1283662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Sewage Treatment Plant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283659584"/>
        <c:crosses val="autoZero"/>
        <c:auto val="1"/>
        <c:lblAlgn val="ctr"/>
        <c:lblOffset val="100"/>
        <c:noMultiLvlLbl val="0"/>
      </c:catAx>
      <c:valAx>
        <c:axId val="-128365958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Relative</a:t>
                </a:r>
                <a:r>
                  <a:rPr lang="en-US" sz="1400" b="1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 concentration (%)</a:t>
                </a:r>
                <a:endParaRPr lang="en-US" sz="1400" b="1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283662128"/>
        <c:crosses val="autoZero"/>
        <c:crossBetween val="between"/>
        <c:maj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cat>
            <c:strRef>
              <c:f>Sewage_Total_Fraction!$M$3:$M$8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Sewage_Total_Fraction!$P$3:$P$8</c:f>
              <c:numCache>
                <c:formatCode>General</c:formatCode>
                <c:ptCount val="6"/>
                <c:pt idx="0">
                  <c:v>17.934000000000001</c:v>
                </c:pt>
                <c:pt idx="1">
                  <c:v>15.576999999999998</c:v>
                </c:pt>
                <c:pt idx="2">
                  <c:v>16.905000000000001</c:v>
                </c:pt>
                <c:pt idx="3">
                  <c:v>18.032</c:v>
                </c:pt>
                <c:pt idx="4">
                  <c:v>26.308999999999997</c:v>
                </c:pt>
                <c:pt idx="5">
                  <c:v>23.013000000000002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3-BE40-918B-39A2A78536A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cat>
            <c:strRef>
              <c:f>Sewage_Total_Fraction!$M$3:$M$8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Sewage_Total_Fraction!$Q$3:$Q$8</c:f>
              <c:numCache>
                <c:formatCode>0.00</c:formatCode>
                <c:ptCount val="6"/>
                <c:pt idx="0">
                  <c:v>5.9660000000000002</c:v>
                </c:pt>
                <c:pt idx="1">
                  <c:v>5.8949999999999996</c:v>
                </c:pt>
                <c:pt idx="2">
                  <c:v>7.0740000000000007</c:v>
                </c:pt>
                <c:pt idx="3">
                  <c:v>6.6759999999999993</c:v>
                </c:pt>
                <c:pt idx="4">
                  <c:v>6.8250000000000002</c:v>
                </c:pt>
                <c:pt idx="5">
                  <c:v>6.0360000000000005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A3-BE40-918B-39A2A78536A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830112912"/>
        <c:axId val="830144496"/>
      </c:barChart>
      <c:catAx>
        <c:axId val="830112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Sewage</a:t>
                </a:r>
                <a:r>
                  <a:rPr lang="en-US" sz="18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Treatment Plant</a:t>
                </a:r>
                <a:endParaRPr lang="en-US" sz="18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0144496"/>
        <c:crosses val="autoZero"/>
        <c:auto val="1"/>
        <c:lblAlgn val="ctr"/>
        <c:lblOffset val="100"/>
        <c:noMultiLvlLbl val="0"/>
      </c:catAx>
      <c:valAx>
        <c:axId val="830144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concentration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0112912"/>
        <c:crosses val="autoZero"/>
        <c:crossBetween val="between"/>
        <c:maj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cat>
            <c:strRef>
              <c:f>Sewage_Total_Fraction!$T$3:$T$8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Sewage_Total_Fraction!$W$3:$W$8</c:f>
              <c:numCache>
                <c:formatCode>General</c:formatCode>
                <c:ptCount val="6"/>
                <c:pt idx="0">
                  <c:v>15.000999999999999</c:v>
                </c:pt>
                <c:pt idx="1">
                  <c:v>11.6235</c:v>
                </c:pt>
                <c:pt idx="2">
                  <c:v>8.8370000000000015</c:v>
                </c:pt>
                <c:pt idx="3">
                  <c:v>10.461499999999999</c:v>
                </c:pt>
                <c:pt idx="4">
                  <c:v>9.2804999999999982</c:v>
                </c:pt>
                <c:pt idx="5">
                  <c:v>12.9825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DC4C-A782-11174BEDE31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cat>
            <c:strRef>
              <c:f>Sewage_Total_Fraction!$T$3:$T$8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Sewage_Total_Fraction!$X$3:$X$8</c:f>
              <c:numCache>
                <c:formatCode>0.00</c:formatCode>
                <c:ptCount val="6"/>
                <c:pt idx="0">
                  <c:v>2.9570000000000003</c:v>
                </c:pt>
                <c:pt idx="1">
                  <c:v>2.9780000000000002</c:v>
                </c:pt>
                <c:pt idx="2">
                  <c:v>3.1395</c:v>
                </c:pt>
                <c:pt idx="3">
                  <c:v>3.2424999999999997</c:v>
                </c:pt>
                <c:pt idx="4">
                  <c:v>11.137499999999998</c:v>
                </c:pt>
                <c:pt idx="5">
                  <c:v>3.07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E-DC4C-A782-11174BEDE31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847033600"/>
        <c:axId val="827985888"/>
      </c:barChart>
      <c:catAx>
        <c:axId val="847033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Sewage Treatment Plant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7985888"/>
        <c:crosses val="autoZero"/>
        <c:auto val="1"/>
        <c:lblAlgn val="ctr"/>
        <c:lblOffset val="100"/>
        <c:noMultiLvlLbl val="0"/>
      </c:catAx>
      <c:valAx>
        <c:axId val="827985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Relative concentration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47033600"/>
        <c:crosses val="autoZero"/>
        <c:crossBetween val="between"/>
        <c:maj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Sludge_Individual!$AI$11</c:f>
              <c:strCache>
                <c:ptCount val="1"/>
                <c:pt idx="0">
                  <c:v>at-RA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Sludge_Individual!$V$11:$V$16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Sludge_Individual!$Y$11:$Y$16</c:f>
              <c:numCache>
                <c:formatCode>0.00</c:formatCode>
                <c:ptCount val="6"/>
                <c:pt idx="0">
                  <c:v>38.25100986987421</c:v>
                </c:pt>
                <c:pt idx="1">
                  <c:v>44.016596969386839</c:v>
                </c:pt>
                <c:pt idx="2">
                  <c:v>46.979026470739988</c:v>
                </c:pt>
                <c:pt idx="3">
                  <c:v>46.470089520007733</c:v>
                </c:pt>
                <c:pt idx="4">
                  <c:v>32.717185348764296</c:v>
                </c:pt>
                <c:pt idx="5">
                  <c:v>40.404644067741167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D-564C-8A8C-5295E71A6D65}"/>
            </c:ext>
          </c:extLst>
        </c:ser>
        <c:ser>
          <c:idx val="1"/>
          <c:order val="1"/>
          <c:tx>
            <c:strRef>
              <c:f>Sludge_Individual!$AI$12</c:f>
              <c:strCache>
                <c:ptCount val="1"/>
                <c:pt idx="0">
                  <c:v>9c-RA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Sludge_Individual!$V$11:$V$16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Sludge_Individual!$Z$11:$Z$16</c:f>
              <c:numCache>
                <c:formatCode>0.00</c:formatCode>
                <c:ptCount val="6"/>
                <c:pt idx="0">
                  <c:v>14.997989857431854</c:v>
                </c:pt>
                <c:pt idx="1">
                  <c:v>20.000345117624523</c:v>
                </c:pt>
                <c:pt idx="2">
                  <c:v>18.670215204768663</c:v>
                </c:pt>
                <c:pt idx="3">
                  <c:v>17.212397420504431</c:v>
                </c:pt>
                <c:pt idx="4">
                  <c:v>15.205087310350468</c:v>
                </c:pt>
                <c:pt idx="5">
                  <c:v>25.135004994348559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0D-564C-8A8C-5295E71A6D65}"/>
            </c:ext>
          </c:extLst>
        </c:ser>
        <c:ser>
          <c:idx val="2"/>
          <c:order val="2"/>
          <c:tx>
            <c:strRef>
              <c:f>Sludge_Individual!$AI$13</c:f>
              <c:strCache>
                <c:ptCount val="1"/>
                <c:pt idx="0">
                  <c:v>13c-RA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Sludge_Individual!$V$11:$V$16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Sludge_Individual!$AA$11:$AA$16</c:f>
              <c:numCache>
                <c:formatCode>0.00</c:formatCode>
                <c:ptCount val="6"/>
                <c:pt idx="0">
                  <c:v>28.942893809761287</c:v>
                </c:pt>
                <c:pt idx="1">
                  <c:v>35.983057912988627</c:v>
                </c:pt>
                <c:pt idx="2">
                  <c:v>34.350758324491352</c:v>
                </c:pt>
                <c:pt idx="3">
                  <c:v>36.317513059487844</c:v>
                </c:pt>
                <c:pt idx="4">
                  <c:v>30.102645892119579</c:v>
                </c:pt>
                <c:pt idx="5">
                  <c:v>34.460350937910263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0D-564C-8A8C-5295E71A6D65}"/>
            </c:ext>
          </c:extLst>
        </c:ser>
        <c:ser>
          <c:idx val="3"/>
          <c:order val="3"/>
          <c:tx>
            <c:strRef>
              <c:f>Sludge_Individual!$AI$14</c:f>
              <c:strCache>
                <c:ptCount val="1"/>
                <c:pt idx="0">
                  <c:v>at-4-oxo-RA 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Sludge_Individual!$V$11:$V$16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Sludge_Individual!$AB$11:$AB$16</c:f>
              <c:numCache>
                <c:formatCode>0.00</c:formatCode>
                <c:ptCount val="6"/>
                <c:pt idx="0">
                  <c:v>17.808106462932653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9.4510557668452382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0D-564C-8A8C-5295E71A6D65}"/>
            </c:ext>
          </c:extLst>
        </c:ser>
        <c:ser>
          <c:idx val="4"/>
          <c:order val="4"/>
          <c:tx>
            <c:strRef>
              <c:f>Sludge_Individual!$AI$15</c:f>
              <c:strCache>
                <c:ptCount val="1"/>
                <c:pt idx="0">
                  <c:v>9c-4-oxo-RA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Sludge_Individual!$V$11:$V$16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Sludge_Individual!$AC$11:$AC$16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0D-564C-8A8C-5295E71A6D65}"/>
            </c:ext>
          </c:extLst>
        </c:ser>
        <c:ser>
          <c:idx val="5"/>
          <c:order val="5"/>
          <c:tx>
            <c:strRef>
              <c:f>Sludge_Individual!$AI$16</c:f>
              <c:strCache>
                <c:ptCount val="1"/>
                <c:pt idx="0">
                  <c:v>13c-4-oxo-RA 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Sludge_Individual!$V$11:$V$16</c:f>
              <c:strCache>
                <c:ptCount val="6"/>
                <c:pt idx="0">
                  <c:v>P1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</c:strCache>
            </c:strRef>
          </c:cat>
          <c:val>
            <c:numRef>
              <c:f>Sludge_Individual!$AD$11:$AD$16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12.524025681920421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90D-564C-8A8C-5295E71A6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284100144"/>
        <c:axId val="-1284246448"/>
      </c:barChart>
      <c:catAx>
        <c:axId val="-1284100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Sewage Treatment Plant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284246448"/>
        <c:crosses val="autoZero"/>
        <c:auto val="1"/>
        <c:lblAlgn val="ctr"/>
        <c:lblOffset val="100"/>
        <c:noMultiLvlLbl val="0"/>
      </c:catAx>
      <c:valAx>
        <c:axId val="-128424644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Relative</a:t>
                </a:r>
                <a:r>
                  <a:rPr lang="en-US" sz="1400" b="1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 concentration (%)</a:t>
                </a:r>
                <a:endParaRPr lang="en-US" sz="1400" b="1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284100144"/>
        <c:crosses val="autoZero"/>
        <c:crossBetween val="between"/>
        <c:maj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0</xdr:colOff>
      <xdr:row>0</xdr:row>
      <xdr:rowOff>0</xdr:rowOff>
    </xdr:from>
    <xdr:to>
      <xdr:col>47</xdr:col>
      <xdr:colOff>288916</xdr:colOff>
      <xdr:row>26</xdr:row>
      <xdr:rowOff>67794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0</xdr:colOff>
      <xdr:row>31</xdr:row>
      <xdr:rowOff>0</xdr:rowOff>
    </xdr:from>
    <xdr:to>
      <xdr:col>47</xdr:col>
      <xdr:colOff>288916</xdr:colOff>
      <xdr:row>57</xdr:row>
      <xdr:rowOff>67795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1419678</xdr:colOff>
      <xdr:row>22</xdr:row>
      <xdr:rowOff>189593</xdr:rowOff>
    </xdr:from>
    <xdr:to>
      <xdr:col>18</xdr:col>
      <xdr:colOff>682171</xdr:colOff>
      <xdr:row>46</xdr:row>
      <xdr:rowOff>30843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878114</xdr:colOff>
      <xdr:row>22</xdr:row>
      <xdr:rowOff>170543</xdr:rowOff>
    </xdr:from>
    <xdr:to>
      <xdr:col>27</xdr:col>
      <xdr:colOff>125021</xdr:colOff>
      <xdr:row>45</xdr:row>
      <xdr:rowOff>156759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123274</xdr:colOff>
      <xdr:row>16</xdr:row>
      <xdr:rowOff>169573</xdr:rowOff>
    </xdr:from>
    <xdr:to>
      <xdr:col>29</xdr:col>
      <xdr:colOff>1104681</xdr:colOff>
      <xdr:row>42</xdr:row>
      <xdr:rowOff>182475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"/>
  <sheetViews>
    <sheetView tabSelected="1" topLeftCell="A3" zoomScale="119" workbookViewId="0">
      <selection activeCell="A49" sqref="A49:XFD50"/>
    </sheetView>
  </sheetViews>
  <sheetFormatPr baseColWidth="10" defaultColWidth="10.83203125" defaultRowHeight="16"/>
  <cols>
    <col min="1" max="5" width="10.83203125" style="5"/>
    <col min="6" max="6" width="18.1640625" style="5" bestFit="1" customWidth="1"/>
    <col min="7" max="16384" width="10.83203125" style="5"/>
  </cols>
  <sheetData>
    <row r="1" spans="1:6" s="6" customFormat="1">
      <c r="A1" s="6" t="s">
        <v>104</v>
      </c>
    </row>
    <row r="2" spans="1:6" s="6" customFormat="1">
      <c r="A2" s="6" t="s">
        <v>102</v>
      </c>
      <c r="B2" s="6" t="s">
        <v>103</v>
      </c>
      <c r="C2" s="6" t="s">
        <v>107</v>
      </c>
      <c r="D2" s="6" t="s">
        <v>106</v>
      </c>
      <c r="E2" s="6" t="s">
        <v>108</v>
      </c>
    </row>
    <row r="3" spans="1:6">
      <c r="A3" s="1">
        <v>1</v>
      </c>
      <c r="B3" s="1">
        <v>1</v>
      </c>
      <c r="C3" s="1">
        <v>2</v>
      </c>
      <c r="D3" s="1">
        <v>2</v>
      </c>
      <c r="E3" s="1">
        <v>1</v>
      </c>
      <c r="F3" s="1" t="s">
        <v>60</v>
      </c>
    </row>
    <row r="4" spans="1:6">
      <c r="A4" s="1">
        <v>2</v>
      </c>
      <c r="B4" s="1">
        <v>1</v>
      </c>
      <c r="C4" s="1">
        <v>2</v>
      </c>
      <c r="D4" s="1">
        <v>2</v>
      </c>
      <c r="E4" s="1">
        <v>2</v>
      </c>
      <c r="F4" s="1" t="s">
        <v>61</v>
      </c>
    </row>
    <row r="5" spans="1:6">
      <c r="A5" s="1">
        <v>3</v>
      </c>
      <c r="B5" s="1">
        <v>1</v>
      </c>
      <c r="C5" s="1">
        <v>2</v>
      </c>
      <c r="D5" s="1">
        <v>2</v>
      </c>
      <c r="E5" s="1">
        <v>3</v>
      </c>
      <c r="F5" s="1" t="s">
        <v>15</v>
      </c>
    </row>
    <row r="6" spans="1:6">
      <c r="A6" s="1">
        <v>4</v>
      </c>
      <c r="B6" s="1">
        <v>2</v>
      </c>
      <c r="C6" s="1">
        <v>2</v>
      </c>
      <c r="D6" s="1">
        <v>2</v>
      </c>
      <c r="E6" s="1">
        <v>1</v>
      </c>
      <c r="F6" s="1" t="s">
        <v>62</v>
      </c>
    </row>
    <row r="7" spans="1:6">
      <c r="A7" s="1">
        <v>5</v>
      </c>
      <c r="B7" s="1">
        <v>2</v>
      </c>
      <c r="C7" s="1">
        <v>2</v>
      </c>
      <c r="D7" s="1">
        <v>2</v>
      </c>
      <c r="E7" s="1">
        <v>2</v>
      </c>
      <c r="F7" s="1" t="s">
        <v>63</v>
      </c>
    </row>
    <row r="8" spans="1:6">
      <c r="A8" s="1">
        <v>6</v>
      </c>
      <c r="B8" s="1">
        <v>2</v>
      </c>
      <c r="C8" s="1">
        <v>2</v>
      </c>
      <c r="D8" s="1">
        <v>2</v>
      </c>
      <c r="E8" s="1">
        <v>3</v>
      </c>
      <c r="F8" s="1" t="s">
        <v>16</v>
      </c>
    </row>
    <row r="9" spans="1:6">
      <c r="A9" s="1">
        <v>7</v>
      </c>
      <c r="B9" s="1">
        <v>3</v>
      </c>
      <c r="C9" s="1">
        <v>2</v>
      </c>
      <c r="D9" s="1">
        <v>2</v>
      </c>
      <c r="E9" s="1">
        <v>1</v>
      </c>
      <c r="F9" s="1" t="s">
        <v>64</v>
      </c>
    </row>
    <row r="10" spans="1:6">
      <c r="A10" s="1">
        <v>8</v>
      </c>
      <c r="B10" s="1">
        <v>3</v>
      </c>
      <c r="C10" s="1">
        <v>2</v>
      </c>
      <c r="D10" s="1">
        <v>2</v>
      </c>
      <c r="E10" s="1">
        <v>2</v>
      </c>
      <c r="F10" s="1" t="s">
        <v>65</v>
      </c>
    </row>
    <row r="11" spans="1:6">
      <c r="A11" s="1">
        <v>9</v>
      </c>
      <c r="B11" s="1">
        <v>3</v>
      </c>
      <c r="C11" s="1">
        <v>2</v>
      </c>
      <c r="D11" s="1">
        <v>2</v>
      </c>
      <c r="E11" s="1">
        <v>3</v>
      </c>
      <c r="F11" s="1" t="s">
        <v>17</v>
      </c>
    </row>
    <row r="12" spans="1:6">
      <c r="A12" s="1">
        <v>10</v>
      </c>
      <c r="B12" s="1">
        <v>4</v>
      </c>
      <c r="C12" s="1">
        <v>2</v>
      </c>
      <c r="D12" s="1">
        <v>1</v>
      </c>
      <c r="E12" s="1">
        <v>1</v>
      </c>
      <c r="F12" s="1" t="s">
        <v>66</v>
      </c>
    </row>
    <row r="13" spans="1:6">
      <c r="A13" s="1">
        <v>11</v>
      </c>
      <c r="B13" s="1">
        <v>4</v>
      </c>
      <c r="C13" s="1">
        <v>2</v>
      </c>
      <c r="D13" s="1">
        <v>1</v>
      </c>
      <c r="E13" s="1">
        <v>2</v>
      </c>
      <c r="F13" s="1" t="s">
        <v>67</v>
      </c>
    </row>
    <row r="14" spans="1:6">
      <c r="A14" s="1">
        <v>12</v>
      </c>
      <c r="B14" s="1">
        <v>4</v>
      </c>
      <c r="C14" s="1">
        <v>2</v>
      </c>
      <c r="D14" s="1">
        <v>1</v>
      </c>
      <c r="E14" s="1">
        <v>3</v>
      </c>
      <c r="F14" s="1" t="s">
        <v>18</v>
      </c>
    </row>
    <row r="15" spans="1:6">
      <c r="A15" s="1">
        <v>13</v>
      </c>
      <c r="B15" s="1">
        <v>4</v>
      </c>
      <c r="C15" s="1">
        <v>2</v>
      </c>
      <c r="D15" s="1">
        <v>1</v>
      </c>
      <c r="E15" s="1">
        <v>1</v>
      </c>
      <c r="F15" s="1" t="s">
        <v>68</v>
      </c>
    </row>
    <row r="16" spans="1:6">
      <c r="A16" s="1">
        <v>14</v>
      </c>
      <c r="B16" s="1">
        <v>4</v>
      </c>
      <c r="C16" s="1">
        <v>2</v>
      </c>
      <c r="D16" s="1">
        <v>1</v>
      </c>
      <c r="E16" s="1">
        <v>2</v>
      </c>
      <c r="F16" s="1" t="s">
        <v>69</v>
      </c>
    </row>
    <row r="17" spans="1:6">
      <c r="A17" s="1">
        <v>15</v>
      </c>
      <c r="B17" s="1">
        <v>4</v>
      </c>
      <c r="C17" s="1">
        <v>2</v>
      </c>
      <c r="D17" s="1">
        <v>1</v>
      </c>
      <c r="E17" s="1">
        <v>3</v>
      </c>
      <c r="F17" s="1" t="s">
        <v>19</v>
      </c>
    </row>
    <row r="18" spans="1:6">
      <c r="A18" s="1">
        <v>16</v>
      </c>
      <c r="B18" s="1">
        <v>5</v>
      </c>
      <c r="C18" s="1">
        <v>2</v>
      </c>
      <c r="D18" s="1">
        <v>1</v>
      </c>
      <c r="E18" s="1">
        <v>1</v>
      </c>
      <c r="F18" s="1" t="s">
        <v>70</v>
      </c>
    </row>
    <row r="19" spans="1:6">
      <c r="A19" s="1">
        <v>17</v>
      </c>
      <c r="B19" s="1">
        <v>5</v>
      </c>
      <c r="C19" s="1">
        <v>2</v>
      </c>
      <c r="D19" s="1">
        <v>1</v>
      </c>
      <c r="E19" s="1">
        <v>2</v>
      </c>
      <c r="F19" s="1" t="s">
        <v>71</v>
      </c>
    </row>
    <row r="20" spans="1:6">
      <c r="A20" s="1">
        <v>18</v>
      </c>
      <c r="B20" s="1">
        <v>5</v>
      </c>
      <c r="C20" s="1">
        <v>2</v>
      </c>
      <c r="D20" s="1">
        <v>1</v>
      </c>
      <c r="E20" s="1">
        <v>3</v>
      </c>
      <c r="F20" s="1" t="s">
        <v>20</v>
      </c>
    </row>
    <row r="21" spans="1:6">
      <c r="A21" s="1">
        <v>19</v>
      </c>
      <c r="B21" s="1">
        <v>6</v>
      </c>
      <c r="C21" s="1">
        <v>2</v>
      </c>
      <c r="D21" s="1">
        <v>1</v>
      </c>
      <c r="E21" s="1">
        <v>1</v>
      </c>
      <c r="F21" s="1" t="s">
        <v>72</v>
      </c>
    </row>
    <row r="22" spans="1:6">
      <c r="A22" s="1">
        <v>20</v>
      </c>
      <c r="B22" s="1">
        <v>6</v>
      </c>
      <c r="C22" s="1">
        <v>2</v>
      </c>
      <c r="D22" s="1">
        <v>1</v>
      </c>
      <c r="E22" s="1">
        <v>2</v>
      </c>
      <c r="F22" s="1" t="s">
        <v>73</v>
      </c>
    </row>
    <row r="23" spans="1:6">
      <c r="A23" s="1">
        <v>21</v>
      </c>
      <c r="B23" s="1">
        <v>6</v>
      </c>
      <c r="C23" s="1">
        <v>2</v>
      </c>
      <c r="D23" s="1">
        <v>1</v>
      </c>
      <c r="E23" s="1">
        <v>3</v>
      </c>
      <c r="F23" s="1" t="s">
        <v>21</v>
      </c>
    </row>
    <row r="24" spans="1:6">
      <c r="A24" s="1">
        <v>22</v>
      </c>
      <c r="B24" s="1">
        <v>7</v>
      </c>
      <c r="C24" s="1">
        <v>2</v>
      </c>
      <c r="D24" s="1">
        <v>1</v>
      </c>
      <c r="E24" s="1">
        <v>1</v>
      </c>
      <c r="F24" s="1" t="s">
        <v>74</v>
      </c>
    </row>
    <row r="25" spans="1:6">
      <c r="A25" s="1">
        <v>23</v>
      </c>
      <c r="B25" s="1">
        <v>7</v>
      </c>
      <c r="C25" s="1">
        <v>2</v>
      </c>
      <c r="D25" s="1">
        <v>1</v>
      </c>
      <c r="E25" s="1">
        <v>2</v>
      </c>
      <c r="F25" s="1" t="s">
        <v>75</v>
      </c>
    </row>
    <row r="26" spans="1:6">
      <c r="A26" s="1">
        <v>24</v>
      </c>
      <c r="B26" s="1">
        <v>7</v>
      </c>
      <c r="C26" s="1">
        <v>2</v>
      </c>
      <c r="D26" s="1">
        <v>1</v>
      </c>
      <c r="E26" s="1">
        <v>3</v>
      </c>
      <c r="F26" s="1" t="s">
        <v>22</v>
      </c>
    </row>
    <row r="27" spans="1:6">
      <c r="A27" s="1">
        <v>25</v>
      </c>
      <c r="B27" s="1">
        <v>1</v>
      </c>
      <c r="C27" s="1">
        <v>1</v>
      </c>
      <c r="D27" s="1">
        <v>2</v>
      </c>
      <c r="E27" s="1">
        <v>1</v>
      </c>
      <c r="F27" s="1" t="s">
        <v>76</v>
      </c>
    </row>
    <row r="28" spans="1:6">
      <c r="A28" s="1">
        <v>26</v>
      </c>
      <c r="B28" s="1">
        <v>1</v>
      </c>
      <c r="C28" s="1">
        <v>1</v>
      </c>
      <c r="D28" s="1">
        <v>2</v>
      </c>
      <c r="E28" s="1">
        <v>2</v>
      </c>
      <c r="F28" s="1" t="s">
        <v>77</v>
      </c>
    </row>
    <row r="29" spans="1:6">
      <c r="A29" s="1">
        <v>27</v>
      </c>
      <c r="B29" s="1">
        <v>1</v>
      </c>
      <c r="C29" s="1">
        <v>1</v>
      </c>
      <c r="D29" s="1">
        <v>2</v>
      </c>
      <c r="E29" s="1">
        <v>3</v>
      </c>
      <c r="F29" s="1" t="s">
        <v>23</v>
      </c>
    </row>
    <row r="30" spans="1:6">
      <c r="A30" s="1">
        <v>28</v>
      </c>
      <c r="B30" s="1">
        <v>2</v>
      </c>
      <c r="C30" s="1">
        <v>1</v>
      </c>
      <c r="D30" s="1">
        <v>2</v>
      </c>
      <c r="E30" s="1">
        <v>1</v>
      </c>
      <c r="F30" s="1" t="s">
        <v>78</v>
      </c>
    </row>
    <row r="31" spans="1:6">
      <c r="A31" s="1">
        <v>29</v>
      </c>
      <c r="B31" s="1">
        <v>2</v>
      </c>
      <c r="C31" s="1">
        <v>1</v>
      </c>
      <c r="D31" s="1">
        <v>2</v>
      </c>
      <c r="E31" s="1">
        <v>2</v>
      </c>
      <c r="F31" s="1" t="s">
        <v>79</v>
      </c>
    </row>
    <row r="32" spans="1:6">
      <c r="A32" s="1">
        <v>30</v>
      </c>
      <c r="B32" s="1">
        <v>2</v>
      </c>
      <c r="C32" s="1">
        <v>1</v>
      </c>
      <c r="D32" s="1">
        <v>2</v>
      </c>
      <c r="E32" s="1">
        <v>3</v>
      </c>
      <c r="F32" s="1" t="s">
        <v>24</v>
      </c>
    </row>
    <row r="33" spans="1:6">
      <c r="A33" s="1">
        <v>31</v>
      </c>
      <c r="B33" s="1">
        <v>3</v>
      </c>
      <c r="C33" s="1">
        <v>1</v>
      </c>
      <c r="D33" s="1">
        <v>2</v>
      </c>
      <c r="E33" s="1">
        <v>1</v>
      </c>
      <c r="F33" s="1" t="s">
        <v>80</v>
      </c>
    </row>
    <row r="34" spans="1:6">
      <c r="A34" s="1">
        <v>32</v>
      </c>
      <c r="B34" s="1">
        <v>3</v>
      </c>
      <c r="C34" s="1">
        <v>1</v>
      </c>
      <c r="D34" s="1">
        <v>2</v>
      </c>
      <c r="E34" s="1">
        <v>2</v>
      </c>
      <c r="F34" s="1" t="s">
        <v>81</v>
      </c>
    </row>
    <row r="35" spans="1:6">
      <c r="A35" s="1">
        <v>33</v>
      </c>
      <c r="B35" s="1">
        <v>3</v>
      </c>
      <c r="C35" s="1">
        <v>1</v>
      </c>
      <c r="D35" s="1">
        <v>2</v>
      </c>
      <c r="E35" s="1">
        <v>3</v>
      </c>
      <c r="F35" s="1" t="s">
        <v>25</v>
      </c>
    </row>
    <row r="36" spans="1:6">
      <c r="A36" s="1">
        <v>34</v>
      </c>
      <c r="B36" s="1">
        <v>4</v>
      </c>
      <c r="C36" s="1">
        <v>1</v>
      </c>
      <c r="D36" s="1">
        <v>1</v>
      </c>
      <c r="E36" s="1">
        <v>1</v>
      </c>
      <c r="F36" s="1" t="s">
        <v>82</v>
      </c>
    </row>
    <row r="37" spans="1:6">
      <c r="A37" s="1">
        <v>35</v>
      </c>
      <c r="B37" s="1">
        <v>4</v>
      </c>
      <c r="C37" s="1">
        <v>1</v>
      </c>
      <c r="D37" s="1">
        <v>1</v>
      </c>
      <c r="E37" s="1">
        <v>2</v>
      </c>
      <c r="F37" s="1" t="s">
        <v>83</v>
      </c>
    </row>
    <row r="38" spans="1:6">
      <c r="A38" s="1">
        <v>36</v>
      </c>
      <c r="B38" s="1">
        <v>4</v>
      </c>
      <c r="C38" s="1">
        <v>1</v>
      </c>
      <c r="D38" s="1">
        <v>1</v>
      </c>
      <c r="E38" s="1">
        <v>3</v>
      </c>
      <c r="F38" s="1" t="s">
        <v>26</v>
      </c>
    </row>
    <row r="39" spans="1:6">
      <c r="A39" s="1">
        <v>37</v>
      </c>
      <c r="B39" s="1">
        <v>5</v>
      </c>
      <c r="C39" s="1">
        <v>1</v>
      </c>
      <c r="D39" s="1">
        <v>1</v>
      </c>
      <c r="E39" s="1">
        <v>1</v>
      </c>
      <c r="F39" s="1" t="s">
        <v>84</v>
      </c>
    </row>
    <row r="40" spans="1:6">
      <c r="A40" s="1">
        <v>38</v>
      </c>
      <c r="B40" s="1">
        <v>5</v>
      </c>
      <c r="C40" s="1">
        <v>1</v>
      </c>
      <c r="D40" s="1">
        <v>1</v>
      </c>
      <c r="E40" s="1">
        <v>2</v>
      </c>
      <c r="F40" s="1" t="s">
        <v>85</v>
      </c>
    </row>
    <row r="41" spans="1:6">
      <c r="A41" s="1">
        <v>39</v>
      </c>
      <c r="B41" s="1">
        <v>5</v>
      </c>
      <c r="C41" s="1">
        <v>1</v>
      </c>
      <c r="D41" s="1">
        <v>1</v>
      </c>
      <c r="E41" s="1">
        <v>3</v>
      </c>
      <c r="F41" s="1" t="s">
        <v>27</v>
      </c>
    </row>
    <row r="42" spans="1:6">
      <c r="A42" s="1">
        <v>40</v>
      </c>
      <c r="B42" s="1">
        <v>6</v>
      </c>
      <c r="C42" s="1">
        <v>1</v>
      </c>
      <c r="D42" s="1">
        <v>1</v>
      </c>
      <c r="E42" s="1">
        <v>1</v>
      </c>
      <c r="F42" s="1" t="s">
        <v>86</v>
      </c>
    </row>
    <row r="43" spans="1:6">
      <c r="A43" s="1">
        <v>41</v>
      </c>
      <c r="B43" s="1">
        <v>6</v>
      </c>
      <c r="C43" s="1">
        <v>1</v>
      </c>
      <c r="D43" s="1">
        <v>1</v>
      </c>
      <c r="E43" s="1">
        <v>2</v>
      </c>
      <c r="F43" s="1" t="s">
        <v>87</v>
      </c>
    </row>
    <row r="44" spans="1:6">
      <c r="A44" s="1">
        <v>42</v>
      </c>
      <c r="B44" s="1">
        <v>6</v>
      </c>
      <c r="C44" s="1">
        <v>1</v>
      </c>
      <c r="D44" s="1">
        <v>1</v>
      </c>
      <c r="E44" s="1">
        <v>3</v>
      </c>
      <c r="F44" s="1" t="s">
        <v>28</v>
      </c>
    </row>
    <row r="45" spans="1:6">
      <c r="A45" s="1">
        <v>43</v>
      </c>
      <c r="B45" s="1">
        <v>7</v>
      </c>
      <c r="C45" s="1">
        <v>1</v>
      </c>
      <c r="D45" s="1">
        <v>1</v>
      </c>
      <c r="E45" s="1">
        <v>1</v>
      </c>
      <c r="F45" s="1" t="s">
        <v>88</v>
      </c>
    </row>
    <row r="46" spans="1:6">
      <c r="A46" s="1">
        <v>44</v>
      </c>
      <c r="B46" s="1">
        <v>7</v>
      </c>
      <c r="C46" s="1">
        <v>1</v>
      </c>
      <c r="D46" s="1">
        <v>1</v>
      </c>
      <c r="E46" s="1">
        <v>2</v>
      </c>
      <c r="F46" s="1" t="s">
        <v>89</v>
      </c>
    </row>
    <row r="47" spans="1:6">
      <c r="A47" s="1">
        <v>45</v>
      </c>
      <c r="B47" s="1">
        <v>7</v>
      </c>
      <c r="C47" s="1">
        <v>1</v>
      </c>
      <c r="D47" s="1">
        <v>1</v>
      </c>
      <c r="E47" s="1">
        <v>3</v>
      </c>
      <c r="F47" s="1" t="s">
        <v>29</v>
      </c>
    </row>
    <row r="48" spans="1:6">
      <c r="A48" s="1"/>
      <c r="B48" s="1"/>
      <c r="C48" s="1"/>
      <c r="D48" s="1"/>
      <c r="E48" s="1"/>
      <c r="F48" s="1"/>
    </row>
    <row r="49" spans="1:6" s="6" customFormat="1">
      <c r="A49" s="13" t="s">
        <v>105</v>
      </c>
      <c r="B49" s="13"/>
      <c r="C49" s="13"/>
      <c r="D49" s="13"/>
      <c r="E49" s="13"/>
      <c r="F49" s="13"/>
    </row>
    <row r="50" spans="1:6" s="6" customFormat="1">
      <c r="A50" s="6" t="s">
        <v>102</v>
      </c>
      <c r="B50" s="6" t="s">
        <v>103</v>
      </c>
      <c r="C50" s="6" t="s">
        <v>106</v>
      </c>
      <c r="D50" s="6" t="s">
        <v>108</v>
      </c>
    </row>
    <row r="51" spans="1:6">
      <c r="A51" s="1">
        <v>46</v>
      </c>
      <c r="B51" s="1">
        <v>1</v>
      </c>
      <c r="C51" s="1">
        <v>2</v>
      </c>
      <c r="D51" s="1">
        <v>1</v>
      </c>
      <c r="E51" s="1" t="s">
        <v>90</v>
      </c>
    </row>
    <row r="52" spans="1:6">
      <c r="A52" s="1">
        <v>47</v>
      </c>
      <c r="B52" s="1">
        <v>1</v>
      </c>
      <c r="C52" s="1">
        <v>2</v>
      </c>
      <c r="D52" s="1">
        <v>2</v>
      </c>
      <c r="E52" s="1" t="s">
        <v>91</v>
      </c>
    </row>
    <row r="53" spans="1:6">
      <c r="A53" s="1">
        <v>48</v>
      </c>
      <c r="B53" s="1">
        <v>1</v>
      </c>
      <c r="C53" s="1">
        <v>2</v>
      </c>
      <c r="D53" s="1">
        <v>3</v>
      </c>
      <c r="E53" s="1" t="s">
        <v>2</v>
      </c>
    </row>
    <row r="54" spans="1:6">
      <c r="A54" s="1">
        <v>49</v>
      </c>
      <c r="B54" s="1">
        <v>2</v>
      </c>
      <c r="C54" s="1">
        <v>2</v>
      </c>
      <c r="D54" s="1">
        <v>1</v>
      </c>
      <c r="E54" s="1" t="s">
        <v>92</v>
      </c>
    </row>
    <row r="55" spans="1:6">
      <c r="A55" s="1">
        <v>50</v>
      </c>
      <c r="B55" s="1">
        <v>2</v>
      </c>
      <c r="C55" s="1">
        <v>2</v>
      </c>
      <c r="D55" s="1">
        <v>2</v>
      </c>
      <c r="E55" s="1" t="s">
        <v>93</v>
      </c>
    </row>
    <row r="56" spans="1:6">
      <c r="A56" s="1">
        <v>51</v>
      </c>
      <c r="B56" s="1">
        <v>2</v>
      </c>
      <c r="C56" s="1">
        <v>2</v>
      </c>
      <c r="D56" s="1">
        <v>3</v>
      </c>
      <c r="E56" s="1" t="s">
        <v>3</v>
      </c>
    </row>
    <row r="57" spans="1:6">
      <c r="A57" s="1">
        <v>52</v>
      </c>
      <c r="B57" s="1">
        <v>3</v>
      </c>
      <c r="C57" s="1">
        <v>2</v>
      </c>
      <c r="D57" s="1">
        <v>1</v>
      </c>
      <c r="E57" s="1" t="s">
        <v>94</v>
      </c>
    </row>
    <row r="58" spans="1:6">
      <c r="A58" s="1">
        <v>53</v>
      </c>
      <c r="B58" s="1">
        <v>3</v>
      </c>
      <c r="C58" s="1">
        <v>2</v>
      </c>
      <c r="D58" s="1">
        <v>2</v>
      </c>
      <c r="E58" s="1" t="s">
        <v>95</v>
      </c>
    </row>
    <row r="59" spans="1:6">
      <c r="A59" s="1">
        <v>54</v>
      </c>
      <c r="B59" s="1">
        <v>3</v>
      </c>
      <c r="C59" s="1">
        <v>2</v>
      </c>
      <c r="D59" s="1">
        <v>3</v>
      </c>
      <c r="E59" s="1" t="s">
        <v>4</v>
      </c>
    </row>
    <row r="60" spans="1:6">
      <c r="A60" s="1">
        <v>55</v>
      </c>
      <c r="B60" s="1">
        <v>4</v>
      </c>
      <c r="C60" s="1">
        <v>1</v>
      </c>
      <c r="D60" s="1">
        <v>1</v>
      </c>
      <c r="E60" s="1" t="s">
        <v>96</v>
      </c>
    </row>
    <row r="61" spans="1:6">
      <c r="A61" s="1">
        <v>56</v>
      </c>
      <c r="B61" s="1">
        <v>4</v>
      </c>
      <c r="C61" s="1">
        <v>1</v>
      </c>
      <c r="D61" s="1">
        <v>2</v>
      </c>
      <c r="E61" s="1" t="s">
        <v>97</v>
      </c>
    </row>
    <row r="62" spans="1:6">
      <c r="A62" s="1">
        <v>57</v>
      </c>
      <c r="B62" s="1">
        <v>4</v>
      </c>
      <c r="C62" s="1">
        <v>1</v>
      </c>
      <c r="D62" s="1">
        <v>3</v>
      </c>
      <c r="E62" s="1" t="s">
        <v>5</v>
      </c>
    </row>
    <row r="63" spans="1:6">
      <c r="A63" s="1">
        <v>58</v>
      </c>
      <c r="B63" s="1">
        <v>5</v>
      </c>
      <c r="C63" s="1">
        <v>1</v>
      </c>
      <c r="D63" s="1">
        <v>1</v>
      </c>
      <c r="E63" s="1" t="s">
        <v>98</v>
      </c>
    </row>
    <row r="64" spans="1:6">
      <c r="A64" s="1">
        <v>59</v>
      </c>
      <c r="B64" s="1">
        <v>5</v>
      </c>
      <c r="C64" s="1">
        <v>1</v>
      </c>
      <c r="D64" s="1">
        <v>2</v>
      </c>
      <c r="E64" s="1" t="s">
        <v>99</v>
      </c>
    </row>
    <row r="65" spans="1:5">
      <c r="A65" s="1">
        <v>60</v>
      </c>
      <c r="B65" s="1">
        <v>5</v>
      </c>
      <c r="C65" s="1">
        <v>1</v>
      </c>
      <c r="D65" s="1">
        <v>3</v>
      </c>
      <c r="E65" s="1" t="s">
        <v>6</v>
      </c>
    </row>
    <row r="66" spans="1:5">
      <c r="A66" s="1">
        <v>61</v>
      </c>
      <c r="B66" s="1">
        <v>6</v>
      </c>
      <c r="C66" s="1">
        <v>1</v>
      </c>
      <c r="D66" s="1">
        <v>1</v>
      </c>
      <c r="E66" s="1" t="s">
        <v>100</v>
      </c>
    </row>
    <row r="67" spans="1:5">
      <c r="A67" s="1">
        <v>62</v>
      </c>
      <c r="B67" s="1">
        <v>6</v>
      </c>
      <c r="C67" s="1">
        <v>1</v>
      </c>
      <c r="D67" s="1">
        <v>2</v>
      </c>
      <c r="E67" s="1" t="s">
        <v>101</v>
      </c>
    </row>
    <row r="68" spans="1:5">
      <c r="A68" s="1">
        <v>63</v>
      </c>
      <c r="B68" s="1">
        <v>6</v>
      </c>
      <c r="C68" s="1">
        <v>1</v>
      </c>
      <c r="D68" s="1">
        <v>3</v>
      </c>
      <c r="E68" s="1" t="s">
        <v>7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47"/>
  <sheetViews>
    <sheetView topLeftCell="S3" zoomScale="90" workbookViewId="0">
      <selection activeCell="X31" sqref="X31"/>
    </sheetView>
  </sheetViews>
  <sheetFormatPr baseColWidth="10" defaultColWidth="10.83203125" defaultRowHeight="16"/>
  <cols>
    <col min="1" max="1" width="10.83203125" style="2"/>
    <col min="2" max="2" width="18.1640625" style="2" bestFit="1" customWidth="1"/>
    <col min="3" max="3" width="6" style="2" bestFit="1" customWidth="1"/>
    <col min="4" max="4" width="9.33203125" style="2" bestFit="1" customWidth="1"/>
    <col min="5" max="5" width="10.83203125" style="2" customWidth="1"/>
    <col min="6" max="6" width="10" style="2" customWidth="1"/>
    <col min="7" max="7" width="12.5" style="2" bestFit="1" customWidth="1"/>
    <col min="8" max="8" width="13" style="2" bestFit="1" customWidth="1"/>
    <col min="9" max="9" width="14.1640625" style="2" bestFit="1" customWidth="1"/>
    <col min="10" max="10" width="18.5" style="2" bestFit="1" customWidth="1"/>
    <col min="11" max="11" width="19" style="2" bestFit="1" customWidth="1"/>
    <col min="12" max="12" width="20.1640625" style="2" bestFit="1" customWidth="1"/>
    <col min="13" max="13" width="12.5" style="2" bestFit="1" customWidth="1"/>
    <col min="14" max="14" width="13" style="2" bestFit="1" customWidth="1"/>
    <col min="15" max="15" width="14.1640625" style="2" bestFit="1" customWidth="1"/>
    <col min="16" max="16" width="18.5" style="2" bestFit="1" customWidth="1"/>
    <col min="17" max="17" width="19" style="2" bestFit="1" customWidth="1"/>
    <col min="18" max="18" width="20.1640625" style="2" bestFit="1" customWidth="1"/>
    <col min="19" max="19" width="12.5" style="2" bestFit="1" customWidth="1"/>
    <col min="20" max="20" width="13" style="2" bestFit="1" customWidth="1"/>
    <col min="21" max="21" width="14.1640625" style="2" bestFit="1" customWidth="1"/>
    <col min="22" max="22" width="18.5" style="2" bestFit="1" customWidth="1"/>
    <col min="23" max="23" width="19" style="2" bestFit="1" customWidth="1"/>
    <col min="24" max="24" width="20.1640625" style="2" bestFit="1" customWidth="1"/>
    <col min="25" max="16384" width="10.83203125" style="2"/>
  </cols>
  <sheetData>
    <row r="1" spans="1:24" ht="17" thickBot="1">
      <c r="G1" s="28" t="s">
        <v>118</v>
      </c>
      <c r="M1" s="28" t="s">
        <v>119</v>
      </c>
      <c r="S1" s="28" t="s">
        <v>14</v>
      </c>
    </row>
    <row r="2" spans="1:24">
      <c r="A2" s="16" t="s">
        <v>0</v>
      </c>
      <c r="B2" s="16" t="s">
        <v>1</v>
      </c>
      <c r="C2" s="16" t="s">
        <v>103</v>
      </c>
      <c r="D2" s="16" t="s">
        <v>107</v>
      </c>
      <c r="E2" s="16" t="s">
        <v>106</v>
      </c>
      <c r="F2" s="16" t="s">
        <v>108</v>
      </c>
      <c r="G2" s="25" t="s">
        <v>8</v>
      </c>
      <c r="H2" s="26" t="s">
        <v>9</v>
      </c>
      <c r="I2" s="26" t="s">
        <v>10</v>
      </c>
      <c r="J2" s="26" t="s">
        <v>11</v>
      </c>
      <c r="K2" s="26" t="s">
        <v>12</v>
      </c>
      <c r="L2" s="27" t="s">
        <v>13</v>
      </c>
      <c r="M2" s="25" t="s">
        <v>8</v>
      </c>
      <c r="N2" s="26" t="s">
        <v>9</v>
      </c>
      <c r="O2" s="26" t="s">
        <v>10</v>
      </c>
      <c r="P2" s="26" t="s">
        <v>11</v>
      </c>
      <c r="Q2" s="26" t="s">
        <v>12</v>
      </c>
      <c r="R2" s="26" t="s">
        <v>13</v>
      </c>
      <c r="S2" s="25" t="s">
        <v>8</v>
      </c>
      <c r="T2" s="26" t="s">
        <v>9</v>
      </c>
      <c r="U2" s="26" t="s">
        <v>10</v>
      </c>
      <c r="V2" s="26" t="s">
        <v>11</v>
      </c>
      <c r="W2" s="26" t="s">
        <v>12</v>
      </c>
      <c r="X2" s="27" t="s">
        <v>13</v>
      </c>
    </row>
    <row r="3" spans="1:24">
      <c r="A3" s="17">
        <v>1</v>
      </c>
      <c r="B3" s="17" t="s">
        <v>30</v>
      </c>
      <c r="C3" s="18">
        <v>1</v>
      </c>
      <c r="D3" s="18">
        <v>2</v>
      </c>
      <c r="E3" s="18">
        <v>2</v>
      </c>
      <c r="F3" s="18">
        <v>1</v>
      </c>
      <c r="G3" s="19">
        <v>2.085</v>
      </c>
      <c r="H3" s="20">
        <v>1.8</v>
      </c>
      <c r="I3" s="20">
        <v>2.13</v>
      </c>
      <c r="J3" s="20">
        <v>1.4265000000000001</v>
      </c>
      <c r="K3" s="20">
        <v>0</v>
      </c>
      <c r="L3" s="21">
        <v>0.36749999999999999</v>
      </c>
      <c r="M3" s="19">
        <v>1.4279999999999997</v>
      </c>
      <c r="N3" s="20">
        <v>0</v>
      </c>
      <c r="O3" s="20">
        <v>2.3699999999999997</v>
      </c>
      <c r="P3" s="20">
        <v>0</v>
      </c>
      <c r="Q3" s="20">
        <v>0</v>
      </c>
      <c r="R3" s="20">
        <v>0</v>
      </c>
      <c r="S3" s="8">
        <f>G3+M3</f>
        <v>3.5129999999999999</v>
      </c>
      <c r="T3" s="9">
        <f t="shared" ref="T3:X18" si="0">H3+N3</f>
        <v>1.8</v>
      </c>
      <c r="U3" s="9">
        <f t="shared" si="0"/>
        <v>4.5</v>
      </c>
      <c r="V3" s="9">
        <f t="shared" si="0"/>
        <v>1.4265000000000001</v>
      </c>
      <c r="W3" s="9">
        <f t="shared" si="0"/>
        <v>0</v>
      </c>
      <c r="X3" s="10">
        <f t="shared" si="0"/>
        <v>0.36749999999999999</v>
      </c>
    </row>
    <row r="4" spans="1:24">
      <c r="A4" s="17">
        <v>2</v>
      </c>
      <c r="B4" s="17" t="s">
        <v>31</v>
      </c>
      <c r="C4" s="18">
        <v>1</v>
      </c>
      <c r="D4" s="18">
        <v>2</v>
      </c>
      <c r="E4" s="18">
        <v>2</v>
      </c>
      <c r="F4" s="18">
        <v>2</v>
      </c>
      <c r="G4" s="19">
        <v>1.905</v>
      </c>
      <c r="H4" s="20">
        <v>1.4189999999999998</v>
      </c>
      <c r="I4" s="20">
        <v>2.4599999999999995</v>
      </c>
      <c r="J4" s="20">
        <v>3.7349999999999999</v>
      </c>
      <c r="K4" s="20">
        <v>0.44099999999999995</v>
      </c>
      <c r="L4" s="21">
        <v>0.78600000000000003</v>
      </c>
      <c r="M4" s="19">
        <v>1.2854999999999999</v>
      </c>
      <c r="N4" s="20">
        <v>0</v>
      </c>
      <c r="O4" s="20">
        <v>1.6800000000000002</v>
      </c>
      <c r="P4" s="20">
        <v>0</v>
      </c>
      <c r="Q4" s="20">
        <v>0</v>
      </c>
      <c r="R4" s="20">
        <v>0</v>
      </c>
      <c r="S4" s="8">
        <f t="shared" ref="S4:S47" si="1">G4+M4</f>
        <v>3.1905000000000001</v>
      </c>
      <c r="T4" s="9">
        <f t="shared" si="0"/>
        <v>1.4189999999999998</v>
      </c>
      <c r="U4" s="9">
        <f t="shared" si="0"/>
        <v>4.1399999999999997</v>
      </c>
      <c r="V4" s="9">
        <f t="shared" si="0"/>
        <v>3.7349999999999999</v>
      </c>
      <c r="W4" s="9">
        <f t="shared" si="0"/>
        <v>0.44099999999999995</v>
      </c>
      <c r="X4" s="10">
        <f t="shared" si="0"/>
        <v>0.78600000000000003</v>
      </c>
    </row>
    <row r="5" spans="1:24">
      <c r="A5" s="17">
        <v>3</v>
      </c>
      <c r="B5" s="17" t="s">
        <v>15</v>
      </c>
      <c r="C5" s="18">
        <v>1</v>
      </c>
      <c r="D5" s="18">
        <v>2</v>
      </c>
      <c r="E5" s="18">
        <v>2</v>
      </c>
      <c r="F5" s="18">
        <v>3</v>
      </c>
      <c r="G5" s="19">
        <v>1.83</v>
      </c>
      <c r="H5" s="20">
        <v>1.4445000000000001</v>
      </c>
      <c r="I5" s="20">
        <v>2.94</v>
      </c>
      <c r="J5" s="20">
        <v>2.5950000000000002</v>
      </c>
      <c r="K5" s="20">
        <v>2.415</v>
      </c>
      <c r="L5" s="21">
        <v>1.605</v>
      </c>
      <c r="M5" s="19">
        <v>1.3139999999999998</v>
      </c>
      <c r="N5" s="20">
        <v>0</v>
      </c>
      <c r="O5" s="20">
        <v>1.65</v>
      </c>
      <c r="P5" s="20">
        <v>0</v>
      </c>
      <c r="Q5" s="20">
        <v>0</v>
      </c>
      <c r="R5" s="20">
        <v>0</v>
      </c>
      <c r="S5" s="8">
        <f t="shared" si="1"/>
        <v>3.1440000000000001</v>
      </c>
      <c r="T5" s="9">
        <f t="shared" si="0"/>
        <v>1.4445000000000001</v>
      </c>
      <c r="U5" s="9">
        <f t="shared" si="0"/>
        <v>4.59</v>
      </c>
      <c r="V5" s="9">
        <f t="shared" si="0"/>
        <v>2.5950000000000002</v>
      </c>
      <c r="W5" s="9">
        <f t="shared" si="0"/>
        <v>2.415</v>
      </c>
      <c r="X5" s="10">
        <f t="shared" si="0"/>
        <v>1.605</v>
      </c>
    </row>
    <row r="6" spans="1:24">
      <c r="A6" s="17">
        <v>4</v>
      </c>
      <c r="B6" s="17" t="s">
        <v>32</v>
      </c>
      <c r="C6" s="18">
        <v>2</v>
      </c>
      <c r="D6" s="18">
        <v>2</v>
      </c>
      <c r="E6" s="18">
        <v>2</v>
      </c>
      <c r="F6" s="18">
        <v>1</v>
      </c>
      <c r="G6" s="19">
        <v>1.98</v>
      </c>
      <c r="H6" s="20">
        <v>1.2839999999999998</v>
      </c>
      <c r="I6" s="20">
        <v>1.9950000000000003</v>
      </c>
      <c r="J6" s="20">
        <v>1.7699999999999998</v>
      </c>
      <c r="K6" s="20">
        <v>4.2</v>
      </c>
      <c r="L6" s="21">
        <v>0.59249999999999992</v>
      </c>
      <c r="M6" s="19">
        <v>2.9849999999999999</v>
      </c>
      <c r="N6" s="20">
        <v>3.9149999999999991</v>
      </c>
      <c r="O6" s="20">
        <v>2.9849999999999999</v>
      </c>
      <c r="P6" s="20">
        <v>0.48149999999999998</v>
      </c>
      <c r="Q6" s="20">
        <v>0.75149999999999995</v>
      </c>
      <c r="R6" s="20">
        <v>2.25</v>
      </c>
      <c r="S6" s="8">
        <f t="shared" si="1"/>
        <v>4.9649999999999999</v>
      </c>
      <c r="T6" s="9">
        <f t="shared" si="0"/>
        <v>5.198999999999999</v>
      </c>
      <c r="U6" s="9">
        <f t="shared" si="0"/>
        <v>4.9800000000000004</v>
      </c>
      <c r="V6" s="9">
        <f t="shared" si="0"/>
        <v>2.2514999999999996</v>
      </c>
      <c r="W6" s="9">
        <f t="shared" si="0"/>
        <v>4.9515000000000002</v>
      </c>
      <c r="X6" s="10">
        <f t="shared" si="0"/>
        <v>2.8424999999999998</v>
      </c>
    </row>
    <row r="7" spans="1:24">
      <c r="A7" s="17">
        <v>5</v>
      </c>
      <c r="B7" s="17" t="s">
        <v>33</v>
      </c>
      <c r="C7" s="18">
        <v>2</v>
      </c>
      <c r="D7" s="18">
        <v>2</v>
      </c>
      <c r="E7" s="18">
        <v>2</v>
      </c>
      <c r="F7" s="18">
        <v>2</v>
      </c>
      <c r="G7" s="19">
        <v>2.4899999999999998</v>
      </c>
      <c r="H7" s="20">
        <v>1.4369999999999998</v>
      </c>
      <c r="I7" s="20">
        <v>2.1749999999999998</v>
      </c>
      <c r="J7" s="20">
        <v>0.95100000000000007</v>
      </c>
      <c r="K7" s="20">
        <v>0.189</v>
      </c>
      <c r="L7" s="21">
        <v>0.48449999999999999</v>
      </c>
      <c r="M7" s="19">
        <v>2.4449999999999998</v>
      </c>
      <c r="N7" s="20">
        <v>1.2509999999999999</v>
      </c>
      <c r="O7" s="20">
        <v>2.61</v>
      </c>
      <c r="P7" s="20">
        <v>2.9249999999999998</v>
      </c>
      <c r="Q7" s="20">
        <v>1.0185000000000002</v>
      </c>
      <c r="R7" s="20">
        <v>0</v>
      </c>
      <c r="S7" s="8">
        <f t="shared" si="1"/>
        <v>4.9349999999999996</v>
      </c>
      <c r="T7" s="9">
        <f t="shared" si="0"/>
        <v>2.6879999999999997</v>
      </c>
      <c r="U7" s="9">
        <f t="shared" si="0"/>
        <v>4.7850000000000001</v>
      </c>
      <c r="V7" s="9">
        <f t="shared" si="0"/>
        <v>3.8759999999999999</v>
      </c>
      <c r="W7" s="9">
        <f t="shared" si="0"/>
        <v>1.2075000000000002</v>
      </c>
      <c r="X7" s="10">
        <f t="shared" si="0"/>
        <v>0.48449999999999999</v>
      </c>
    </row>
    <row r="8" spans="1:24">
      <c r="A8" s="17">
        <v>6</v>
      </c>
      <c r="B8" s="17" t="s">
        <v>16</v>
      </c>
      <c r="C8" s="18">
        <v>2</v>
      </c>
      <c r="D8" s="18">
        <v>2</v>
      </c>
      <c r="E8" s="18">
        <v>2</v>
      </c>
      <c r="F8" s="18">
        <v>3</v>
      </c>
      <c r="G8" s="19">
        <v>1.7249999999999999</v>
      </c>
      <c r="H8" s="20">
        <v>1.2030000000000001</v>
      </c>
      <c r="I8" s="20">
        <v>2.04</v>
      </c>
      <c r="J8" s="20">
        <v>1.5299999999999998</v>
      </c>
      <c r="K8" s="20">
        <v>0.66749999999999998</v>
      </c>
      <c r="L8" s="21">
        <v>1.1279999999999999</v>
      </c>
      <c r="M8" s="19">
        <v>1.8</v>
      </c>
      <c r="N8" s="20">
        <v>1.0349999999999999</v>
      </c>
      <c r="O8" s="20">
        <v>3.2549999999999994</v>
      </c>
      <c r="P8" s="20">
        <v>0</v>
      </c>
      <c r="Q8" s="20">
        <v>0</v>
      </c>
      <c r="R8" s="20">
        <v>3.7050000000000001</v>
      </c>
      <c r="S8" s="8">
        <f t="shared" si="1"/>
        <v>3.5249999999999999</v>
      </c>
      <c r="T8" s="9">
        <f t="shared" si="0"/>
        <v>2.238</v>
      </c>
      <c r="U8" s="9">
        <f t="shared" si="0"/>
        <v>5.2949999999999999</v>
      </c>
      <c r="V8" s="9">
        <f t="shared" si="0"/>
        <v>1.5299999999999998</v>
      </c>
      <c r="W8" s="9">
        <f t="shared" si="0"/>
        <v>0.66749999999999998</v>
      </c>
      <c r="X8" s="10">
        <f t="shared" si="0"/>
        <v>4.8330000000000002</v>
      </c>
    </row>
    <row r="9" spans="1:24">
      <c r="A9" s="17">
        <v>7</v>
      </c>
      <c r="B9" s="17" t="s">
        <v>34</v>
      </c>
      <c r="C9" s="18">
        <v>3</v>
      </c>
      <c r="D9" s="18">
        <v>2</v>
      </c>
      <c r="E9" s="18">
        <v>2</v>
      </c>
      <c r="F9" s="18">
        <v>1</v>
      </c>
      <c r="G9" s="19">
        <v>2.2799999999999998</v>
      </c>
      <c r="H9" s="20">
        <v>2.7150000000000003</v>
      </c>
      <c r="I9" s="20">
        <v>5.3849999999999998</v>
      </c>
      <c r="J9" s="20">
        <v>5.22</v>
      </c>
      <c r="K9" s="20">
        <v>0.56700000000000006</v>
      </c>
      <c r="L9" s="21">
        <v>0.89100000000000001</v>
      </c>
      <c r="M9" s="19">
        <v>1.3694999999999999</v>
      </c>
      <c r="N9" s="20">
        <v>0</v>
      </c>
      <c r="O9" s="20">
        <v>1.65</v>
      </c>
      <c r="P9" s="20">
        <v>0</v>
      </c>
      <c r="Q9" s="20">
        <v>0</v>
      </c>
      <c r="R9" s="20">
        <v>0</v>
      </c>
      <c r="S9" s="8">
        <f t="shared" si="1"/>
        <v>3.6494999999999997</v>
      </c>
      <c r="T9" s="9">
        <f t="shared" si="0"/>
        <v>2.7150000000000003</v>
      </c>
      <c r="U9" s="9">
        <f t="shared" si="0"/>
        <v>7.0350000000000001</v>
      </c>
      <c r="V9" s="9">
        <f t="shared" si="0"/>
        <v>5.22</v>
      </c>
      <c r="W9" s="9">
        <f t="shared" si="0"/>
        <v>0.56700000000000006</v>
      </c>
      <c r="X9" s="10">
        <f t="shared" si="0"/>
        <v>0.89100000000000001</v>
      </c>
    </row>
    <row r="10" spans="1:24">
      <c r="A10" s="17">
        <v>8</v>
      </c>
      <c r="B10" s="17" t="s">
        <v>35</v>
      </c>
      <c r="C10" s="18">
        <v>3</v>
      </c>
      <c r="D10" s="18">
        <v>2</v>
      </c>
      <c r="E10" s="18">
        <v>2</v>
      </c>
      <c r="F10" s="18">
        <v>2</v>
      </c>
      <c r="G10" s="19">
        <v>1.71</v>
      </c>
      <c r="H10" s="20">
        <v>1.1159999999999999</v>
      </c>
      <c r="I10" s="20">
        <v>2.9849999999999999</v>
      </c>
      <c r="J10" s="20">
        <v>1.1415</v>
      </c>
      <c r="K10" s="20">
        <v>3.8549999999999995</v>
      </c>
      <c r="L10" s="21">
        <v>0.72599999999999998</v>
      </c>
      <c r="M10" s="19">
        <v>1.3634999999999999</v>
      </c>
      <c r="N10" s="20">
        <v>0</v>
      </c>
      <c r="O10" s="20">
        <v>1.6949999999999998</v>
      </c>
      <c r="P10" s="20">
        <v>0</v>
      </c>
      <c r="Q10" s="20">
        <v>0</v>
      </c>
      <c r="R10" s="20">
        <v>0</v>
      </c>
      <c r="S10" s="8">
        <f>G10+M10</f>
        <v>3.0735000000000001</v>
      </c>
      <c r="T10" s="9">
        <f t="shared" si="0"/>
        <v>1.1159999999999999</v>
      </c>
      <c r="U10" s="9">
        <f t="shared" si="0"/>
        <v>4.68</v>
      </c>
      <c r="V10" s="9">
        <f t="shared" si="0"/>
        <v>1.1415</v>
      </c>
      <c r="W10" s="9">
        <f t="shared" si="0"/>
        <v>3.8549999999999995</v>
      </c>
      <c r="X10" s="10">
        <f t="shared" si="0"/>
        <v>0.72599999999999998</v>
      </c>
    </row>
    <row r="11" spans="1:24">
      <c r="A11" s="17">
        <v>9</v>
      </c>
      <c r="B11" s="17" t="s">
        <v>17</v>
      </c>
      <c r="C11" s="18">
        <v>3</v>
      </c>
      <c r="D11" s="18">
        <v>2</v>
      </c>
      <c r="E11" s="18">
        <v>2</v>
      </c>
      <c r="F11" s="18">
        <v>3</v>
      </c>
      <c r="G11" s="19">
        <v>2.16</v>
      </c>
      <c r="H11" s="20">
        <v>1.1924999999999999</v>
      </c>
      <c r="I11" s="20">
        <v>2.31</v>
      </c>
      <c r="J11" s="20">
        <v>1.0994999999999999</v>
      </c>
      <c r="K11" s="20">
        <v>2.625</v>
      </c>
      <c r="L11" s="21">
        <v>0.96899999999999997</v>
      </c>
      <c r="M11" s="19">
        <v>1.3919999999999999</v>
      </c>
      <c r="N11" s="20">
        <v>0</v>
      </c>
      <c r="O11" s="20">
        <v>1.7399999999999998</v>
      </c>
      <c r="P11" s="20">
        <v>0</v>
      </c>
      <c r="Q11" s="20">
        <v>0</v>
      </c>
      <c r="R11" s="20">
        <v>0</v>
      </c>
      <c r="S11" s="8">
        <f t="shared" si="1"/>
        <v>3.552</v>
      </c>
      <c r="T11" s="9">
        <f t="shared" si="0"/>
        <v>1.1924999999999999</v>
      </c>
      <c r="U11" s="9">
        <f t="shared" si="0"/>
        <v>4.05</v>
      </c>
      <c r="V11" s="9">
        <f t="shared" si="0"/>
        <v>1.0994999999999999</v>
      </c>
      <c r="W11" s="9">
        <f t="shared" si="0"/>
        <v>2.625</v>
      </c>
      <c r="X11" s="10">
        <f t="shared" si="0"/>
        <v>0.96899999999999997</v>
      </c>
    </row>
    <row r="12" spans="1:24">
      <c r="A12" s="17">
        <v>10</v>
      </c>
      <c r="B12" s="17" t="s">
        <v>36</v>
      </c>
      <c r="C12" s="18">
        <v>4</v>
      </c>
      <c r="D12" s="18">
        <v>2</v>
      </c>
      <c r="E12" s="18">
        <v>1</v>
      </c>
      <c r="F12" s="18">
        <v>1</v>
      </c>
      <c r="G12" s="19">
        <v>1.8149999999999999</v>
      </c>
      <c r="H12" s="20">
        <v>1.875</v>
      </c>
      <c r="I12" s="20">
        <v>2.0100000000000002</v>
      </c>
      <c r="J12" s="20">
        <v>1.0665</v>
      </c>
      <c r="K12" s="20">
        <v>4.68</v>
      </c>
      <c r="L12" s="21">
        <v>0.47099999999999997</v>
      </c>
      <c r="M12" s="19">
        <v>1.4084999999999999</v>
      </c>
      <c r="N12" s="20">
        <v>0</v>
      </c>
      <c r="O12" s="20">
        <v>1.6800000000000002</v>
      </c>
      <c r="P12" s="20">
        <v>0</v>
      </c>
      <c r="Q12" s="20">
        <v>0</v>
      </c>
      <c r="R12" s="20">
        <v>0</v>
      </c>
      <c r="S12" s="8">
        <f t="shared" si="1"/>
        <v>3.2234999999999996</v>
      </c>
      <c r="T12" s="9">
        <f t="shared" si="0"/>
        <v>1.875</v>
      </c>
      <c r="U12" s="9">
        <f t="shared" si="0"/>
        <v>3.6900000000000004</v>
      </c>
      <c r="V12" s="9">
        <f t="shared" si="0"/>
        <v>1.0665</v>
      </c>
      <c r="W12" s="9">
        <f t="shared" si="0"/>
        <v>4.68</v>
      </c>
      <c r="X12" s="10">
        <f t="shared" si="0"/>
        <v>0.47099999999999997</v>
      </c>
    </row>
    <row r="13" spans="1:24">
      <c r="A13" s="17">
        <v>11</v>
      </c>
      <c r="B13" s="17" t="s">
        <v>37</v>
      </c>
      <c r="C13" s="18">
        <v>4</v>
      </c>
      <c r="D13" s="18">
        <v>2</v>
      </c>
      <c r="E13" s="18">
        <v>1</v>
      </c>
      <c r="F13" s="18">
        <v>2</v>
      </c>
      <c r="G13" s="19">
        <v>1.83</v>
      </c>
      <c r="H13" s="20">
        <v>1.1744999999999999</v>
      </c>
      <c r="I13" s="20">
        <v>2.04</v>
      </c>
      <c r="J13" s="20">
        <v>1.3125</v>
      </c>
      <c r="K13" s="20">
        <v>0.37949999999999995</v>
      </c>
      <c r="L13" s="21">
        <v>0.23249999999999998</v>
      </c>
      <c r="M13" s="19">
        <v>1.3680000000000001</v>
      </c>
      <c r="N13" s="20">
        <v>0</v>
      </c>
      <c r="O13" s="20">
        <v>1.62</v>
      </c>
      <c r="P13" s="20">
        <v>0</v>
      </c>
      <c r="Q13" s="20">
        <v>0</v>
      </c>
      <c r="R13" s="20">
        <v>0</v>
      </c>
      <c r="S13" s="8">
        <f t="shared" si="1"/>
        <v>3.1980000000000004</v>
      </c>
      <c r="T13" s="9">
        <f t="shared" si="0"/>
        <v>1.1744999999999999</v>
      </c>
      <c r="U13" s="9">
        <f t="shared" si="0"/>
        <v>3.66</v>
      </c>
      <c r="V13" s="9">
        <f t="shared" si="0"/>
        <v>1.3125</v>
      </c>
      <c r="W13" s="9">
        <f t="shared" si="0"/>
        <v>0.37949999999999995</v>
      </c>
      <c r="X13" s="10">
        <f t="shared" si="0"/>
        <v>0.23249999999999998</v>
      </c>
    </row>
    <row r="14" spans="1:24">
      <c r="A14" s="17">
        <v>12</v>
      </c>
      <c r="B14" s="17" t="s">
        <v>18</v>
      </c>
      <c r="C14" s="18">
        <v>4</v>
      </c>
      <c r="D14" s="18">
        <v>2</v>
      </c>
      <c r="E14" s="18">
        <v>1</v>
      </c>
      <c r="F14" s="18">
        <v>3</v>
      </c>
      <c r="G14" s="19">
        <v>3.4499999999999997</v>
      </c>
      <c r="H14" s="20">
        <v>1.1054999999999999</v>
      </c>
      <c r="I14" s="20">
        <v>2.31</v>
      </c>
      <c r="J14" s="20">
        <v>3.15</v>
      </c>
      <c r="K14" s="20">
        <v>4.3499999999999996</v>
      </c>
      <c r="L14" s="21">
        <v>0.69750000000000012</v>
      </c>
      <c r="M14" s="19">
        <v>1.389</v>
      </c>
      <c r="N14" s="20">
        <v>0</v>
      </c>
      <c r="O14" s="20">
        <v>1.89</v>
      </c>
      <c r="P14" s="20">
        <v>0</v>
      </c>
      <c r="Q14" s="20">
        <v>0</v>
      </c>
      <c r="R14" s="20">
        <v>0</v>
      </c>
      <c r="S14" s="8">
        <f>G14+M14</f>
        <v>4.8389999999999995</v>
      </c>
      <c r="T14" s="9">
        <f t="shared" si="0"/>
        <v>1.1054999999999999</v>
      </c>
      <c r="U14" s="9">
        <f t="shared" si="0"/>
        <v>4.2</v>
      </c>
      <c r="V14" s="9">
        <f t="shared" si="0"/>
        <v>3.15</v>
      </c>
      <c r="W14" s="9">
        <f t="shared" si="0"/>
        <v>4.3499999999999996</v>
      </c>
      <c r="X14" s="10">
        <f t="shared" si="0"/>
        <v>0.69750000000000012</v>
      </c>
    </row>
    <row r="15" spans="1:24">
      <c r="A15" s="17">
        <v>13</v>
      </c>
      <c r="B15" s="17" t="s">
        <v>38</v>
      </c>
      <c r="C15" s="18">
        <v>4</v>
      </c>
      <c r="D15" s="18">
        <v>2</v>
      </c>
      <c r="E15" s="18">
        <v>1</v>
      </c>
      <c r="F15" s="18">
        <v>1</v>
      </c>
      <c r="G15" s="19">
        <v>2.34</v>
      </c>
      <c r="H15" s="20">
        <v>1.2734999999999999</v>
      </c>
      <c r="I15" s="20">
        <v>2.1150000000000002</v>
      </c>
      <c r="J15" s="20">
        <v>5.16</v>
      </c>
      <c r="K15" s="20">
        <v>0.3135</v>
      </c>
      <c r="L15" s="21">
        <v>1.905</v>
      </c>
      <c r="M15" s="19">
        <v>1.323</v>
      </c>
      <c r="N15" s="20">
        <v>0</v>
      </c>
      <c r="O15" s="20">
        <v>1.665</v>
      </c>
      <c r="P15" s="20">
        <v>0</v>
      </c>
      <c r="Q15" s="20">
        <v>0</v>
      </c>
      <c r="R15" s="20">
        <v>0</v>
      </c>
      <c r="S15" s="8">
        <f t="shared" si="1"/>
        <v>3.6629999999999998</v>
      </c>
      <c r="T15" s="9">
        <f t="shared" si="0"/>
        <v>1.2734999999999999</v>
      </c>
      <c r="U15" s="9">
        <f t="shared" si="0"/>
        <v>3.7800000000000002</v>
      </c>
      <c r="V15" s="9">
        <f t="shared" si="0"/>
        <v>5.16</v>
      </c>
      <c r="W15" s="9">
        <f t="shared" si="0"/>
        <v>0.3135</v>
      </c>
      <c r="X15" s="10">
        <f t="shared" si="0"/>
        <v>1.905</v>
      </c>
    </row>
    <row r="16" spans="1:24">
      <c r="A16" s="17">
        <v>14</v>
      </c>
      <c r="B16" s="17" t="s">
        <v>39</v>
      </c>
      <c r="C16" s="18">
        <v>4</v>
      </c>
      <c r="D16" s="18">
        <v>2</v>
      </c>
      <c r="E16" s="18">
        <v>1</v>
      </c>
      <c r="F16" s="18">
        <v>2</v>
      </c>
      <c r="G16" s="19">
        <v>1.7399999999999998</v>
      </c>
      <c r="H16" s="20">
        <v>1.4954999999999998</v>
      </c>
      <c r="I16" s="20">
        <v>2.0100000000000002</v>
      </c>
      <c r="J16" s="20">
        <v>4.41</v>
      </c>
      <c r="K16" s="20">
        <v>8.34</v>
      </c>
      <c r="L16" s="21">
        <v>1.605</v>
      </c>
      <c r="M16" s="19">
        <v>1.347</v>
      </c>
      <c r="N16" s="20">
        <v>0</v>
      </c>
      <c r="O16" s="20">
        <v>1.59</v>
      </c>
      <c r="P16" s="20">
        <v>0</v>
      </c>
      <c r="Q16" s="20">
        <v>0</v>
      </c>
      <c r="R16" s="20">
        <v>0</v>
      </c>
      <c r="S16" s="8">
        <f t="shared" si="1"/>
        <v>3.0869999999999997</v>
      </c>
      <c r="T16" s="9">
        <f t="shared" si="0"/>
        <v>1.4954999999999998</v>
      </c>
      <c r="U16" s="9">
        <f t="shared" si="0"/>
        <v>3.6000000000000005</v>
      </c>
      <c r="V16" s="9">
        <f t="shared" si="0"/>
        <v>4.41</v>
      </c>
      <c r="W16" s="9">
        <f t="shared" si="0"/>
        <v>8.34</v>
      </c>
      <c r="X16" s="10">
        <f t="shared" si="0"/>
        <v>1.605</v>
      </c>
    </row>
    <row r="17" spans="1:24">
      <c r="A17" s="17">
        <v>15</v>
      </c>
      <c r="B17" s="17" t="s">
        <v>19</v>
      </c>
      <c r="C17" s="18">
        <v>4</v>
      </c>
      <c r="D17" s="18">
        <v>2</v>
      </c>
      <c r="E17" s="18">
        <v>1</v>
      </c>
      <c r="F17" s="18">
        <v>3</v>
      </c>
      <c r="G17" s="19">
        <v>1.6800000000000002</v>
      </c>
      <c r="H17" s="20">
        <v>1.2944999999999998</v>
      </c>
      <c r="I17" s="20">
        <v>1.9200000000000002</v>
      </c>
      <c r="J17" s="20">
        <v>1.35</v>
      </c>
      <c r="K17" s="20">
        <v>5.34</v>
      </c>
      <c r="L17" s="21">
        <v>0.71099999999999997</v>
      </c>
      <c r="M17" s="19">
        <v>1.3109999999999999</v>
      </c>
      <c r="N17" s="20">
        <v>0</v>
      </c>
      <c r="O17" s="20">
        <v>1.6350000000000002</v>
      </c>
      <c r="P17" s="20">
        <v>0</v>
      </c>
      <c r="Q17" s="20">
        <v>0</v>
      </c>
      <c r="R17" s="20">
        <v>0</v>
      </c>
      <c r="S17" s="8">
        <f t="shared" si="1"/>
        <v>2.9910000000000001</v>
      </c>
      <c r="T17" s="9">
        <f t="shared" si="0"/>
        <v>1.2944999999999998</v>
      </c>
      <c r="U17" s="9">
        <f t="shared" si="0"/>
        <v>3.5550000000000006</v>
      </c>
      <c r="V17" s="9">
        <f t="shared" si="0"/>
        <v>1.35</v>
      </c>
      <c r="W17" s="9">
        <f t="shared" si="0"/>
        <v>5.34</v>
      </c>
      <c r="X17" s="10">
        <f t="shared" si="0"/>
        <v>0.71099999999999997</v>
      </c>
    </row>
    <row r="18" spans="1:24">
      <c r="A18" s="17">
        <v>16</v>
      </c>
      <c r="B18" s="17" t="s">
        <v>40</v>
      </c>
      <c r="C18" s="18">
        <v>5</v>
      </c>
      <c r="D18" s="18">
        <v>2</v>
      </c>
      <c r="E18" s="18">
        <v>1</v>
      </c>
      <c r="F18" s="18">
        <v>1</v>
      </c>
      <c r="G18" s="19">
        <v>1.65</v>
      </c>
      <c r="H18" s="20">
        <v>1.2689999999999999</v>
      </c>
      <c r="I18" s="20">
        <v>2.1</v>
      </c>
      <c r="J18" s="20">
        <v>8.64</v>
      </c>
      <c r="K18" s="20">
        <v>0.45300000000000001</v>
      </c>
      <c r="L18" s="21">
        <v>0.6419999999999999</v>
      </c>
      <c r="M18" s="19">
        <v>1.2885</v>
      </c>
      <c r="N18" s="20">
        <v>0</v>
      </c>
      <c r="O18" s="20">
        <v>1.605</v>
      </c>
      <c r="P18" s="20">
        <v>0</v>
      </c>
      <c r="Q18" s="20">
        <v>0</v>
      </c>
      <c r="R18" s="20">
        <v>0</v>
      </c>
      <c r="S18" s="8">
        <f t="shared" si="1"/>
        <v>2.9384999999999999</v>
      </c>
      <c r="T18" s="9">
        <f t="shared" si="0"/>
        <v>1.2689999999999999</v>
      </c>
      <c r="U18" s="9">
        <f t="shared" si="0"/>
        <v>3.7050000000000001</v>
      </c>
      <c r="V18" s="9">
        <f t="shared" si="0"/>
        <v>8.64</v>
      </c>
      <c r="W18" s="9">
        <f t="shared" si="0"/>
        <v>0.45300000000000001</v>
      </c>
      <c r="X18" s="10">
        <f t="shared" si="0"/>
        <v>0.6419999999999999</v>
      </c>
    </row>
    <row r="19" spans="1:24">
      <c r="A19" s="17">
        <v>17</v>
      </c>
      <c r="B19" s="17" t="s">
        <v>41</v>
      </c>
      <c r="C19" s="18">
        <v>5</v>
      </c>
      <c r="D19" s="18">
        <v>2</v>
      </c>
      <c r="E19" s="18">
        <v>1</v>
      </c>
      <c r="F19" s="18">
        <v>2</v>
      </c>
      <c r="G19" s="19">
        <v>1.7849999999999999</v>
      </c>
      <c r="H19" s="20">
        <v>1.071</v>
      </c>
      <c r="I19" s="20">
        <v>1.9950000000000003</v>
      </c>
      <c r="J19" s="20">
        <v>1.5</v>
      </c>
      <c r="K19" s="20">
        <v>0.43199999999999994</v>
      </c>
      <c r="L19" s="21">
        <v>1.605</v>
      </c>
      <c r="M19" s="19">
        <v>1.3544999999999998</v>
      </c>
      <c r="N19" s="20">
        <v>0</v>
      </c>
      <c r="O19" s="20">
        <v>1.6350000000000002</v>
      </c>
      <c r="P19" s="20">
        <v>0</v>
      </c>
      <c r="Q19" s="20">
        <v>0</v>
      </c>
      <c r="R19" s="20">
        <v>0</v>
      </c>
      <c r="S19" s="8">
        <f t="shared" si="1"/>
        <v>3.1395</v>
      </c>
      <c r="T19" s="9">
        <f t="shared" ref="T19:T47" si="2">H19+N19</f>
        <v>1.071</v>
      </c>
      <c r="U19" s="9">
        <f t="shared" ref="U19:U47" si="3">I19+O19</f>
        <v>3.6300000000000008</v>
      </c>
      <c r="V19" s="9">
        <f t="shared" ref="V19:V47" si="4">J19+P19</f>
        <v>1.5</v>
      </c>
      <c r="W19" s="9">
        <f t="shared" ref="W19:W47" si="5">K19+Q19</f>
        <v>0.43199999999999994</v>
      </c>
      <c r="X19" s="10">
        <f t="shared" ref="X19:X47" si="6">L19+R19</f>
        <v>1.605</v>
      </c>
    </row>
    <row r="20" spans="1:24">
      <c r="A20" s="17">
        <v>18</v>
      </c>
      <c r="B20" s="17" t="s">
        <v>20</v>
      </c>
      <c r="C20" s="18">
        <v>5</v>
      </c>
      <c r="D20" s="18">
        <v>2</v>
      </c>
      <c r="E20" s="18">
        <v>1</v>
      </c>
      <c r="F20" s="18">
        <v>3</v>
      </c>
      <c r="G20" s="19">
        <v>1.6949999999999998</v>
      </c>
      <c r="H20" s="20">
        <v>1.4234999999999998</v>
      </c>
      <c r="I20" s="20">
        <v>1.9350000000000001</v>
      </c>
      <c r="J20" s="20">
        <v>2.1</v>
      </c>
      <c r="K20" s="20">
        <v>2.0550000000000002</v>
      </c>
      <c r="L20" s="21">
        <v>2.52</v>
      </c>
      <c r="M20" s="19">
        <v>1.341</v>
      </c>
      <c r="N20" s="20">
        <v>0</v>
      </c>
      <c r="O20" s="20">
        <v>1.71</v>
      </c>
      <c r="P20" s="20">
        <v>0</v>
      </c>
      <c r="Q20" s="20">
        <v>0</v>
      </c>
      <c r="R20" s="20">
        <v>0</v>
      </c>
      <c r="S20" s="8">
        <f t="shared" si="1"/>
        <v>3.0359999999999996</v>
      </c>
      <c r="T20" s="9">
        <f t="shared" si="2"/>
        <v>1.4234999999999998</v>
      </c>
      <c r="U20" s="9">
        <f t="shared" si="3"/>
        <v>3.645</v>
      </c>
      <c r="V20" s="9">
        <f t="shared" si="4"/>
        <v>2.1</v>
      </c>
      <c r="W20" s="9">
        <f t="shared" si="5"/>
        <v>2.0550000000000002</v>
      </c>
      <c r="X20" s="10">
        <f t="shared" si="6"/>
        <v>2.52</v>
      </c>
    </row>
    <row r="21" spans="1:24">
      <c r="A21" s="17">
        <v>19</v>
      </c>
      <c r="B21" s="17" t="s">
        <v>42</v>
      </c>
      <c r="C21" s="18">
        <v>6</v>
      </c>
      <c r="D21" s="18">
        <v>2</v>
      </c>
      <c r="E21" s="18">
        <v>1</v>
      </c>
      <c r="F21" s="18">
        <v>1</v>
      </c>
      <c r="G21" s="19">
        <v>1.575</v>
      </c>
      <c r="H21" s="20">
        <v>1.212</v>
      </c>
      <c r="I21" s="20">
        <v>1.9200000000000002</v>
      </c>
      <c r="J21" s="20">
        <v>1.482</v>
      </c>
      <c r="K21" s="20">
        <v>1.98</v>
      </c>
      <c r="L21" s="21">
        <v>1.6800000000000002</v>
      </c>
      <c r="M21" s="19">
        <v>1.3544999999999998</v>
      </c>
      <c r="N21" s="20">
        <v>0</v>
      </c>
      <c r="O21" s="20">
        <v>1.845</v>
      </c>
      <c r="P21" s="20">
        <v>0</v>
      </c>
      <c r="Q21" s="20">
        <v>0</v>
      </c>
      <c r="R21" s="20">
        <v>0</v>
      </c>
      <c r="S21" s="8">
        <f t="shared" si="1"/>
        <v>2.9295</v>
      </c>
      <c r="T21" s="9">
        <f t="shared" si="2"/>
        <v>1.212</v>
      </c>
      <c r="U21" s="9">
        <f t="shared" si="3"/>
        <v>3.7650000000000001</v>
      </c>
      <c r="V21" s="9">
        <f t="shared" si="4"/>
        <v>1.482</v>
      </c>
      <c r="W21" s="9">
        <f t="shared" si="5"/>
        <v>1.98</v>
      </c>
      <c r="X21" s="10">
        <f t="shared" si="6"/>
        <v>1.6800000000000002</v>
      </c>
    </row>
    <row r="22" spans="1:24">
      <c r="A22" s="17">
        <v>20</v>
      </c>
      <c r="B22" s="17" t="s">
        <v>43</v>
      </c>
      <c r="C22" s="18">
        <v>6</v>
      </c>
      <c r="D22" s="18">
        <v>2</v>
      </c>
      <c r="E22" s="18">
        <v>1</v>
      </c>
      <c r="F22" s="18">
        <v>2</v>
      </c>
      <c r="G22" s="19">
        <v>1.5449999999999999</v>
      </c>
      <c r="H22" s="20">
        <v>1.2585</v>
      </c>
      <c r="I22" s="20">
        <v>2.16</v>
      </c>
      <c r="J22" s="20">
        <v>1.2975000000000001</v>
      </c>
      <c r="K22" s="20">
        <v>1.5</v>
      </c>
      <c r="L22" s="21">
        <v>0.6885</v>
      </c>
      <c r="M22" s="19">
        <v>1.3800000000000001</v>
      </c>
      <c r="N22" s="20">
        <v>0</v>
      </c>
      <c r="O22" s="20">
        <v>1.7549999999999999</v>
      </c>
      <c r="P22" s="20">
        <v>0</v>
      </c>
      <c r="Q22" s="20">
        <v>0</v>
      </c>
      <c r="R22" s="20">
        <v>0</v>
      </c>
      <c r="S22" s="8">
        <f t="shared" si="1"/>
        <v>2.9249999999999998</v>
      </c>
      <c r="T22" s="9">
        <f t="shared" si="2"/>
        <v>1.2585</v>
      </c>
      <c r="U22" s="9">
        <f t="shared" si="3"/>
        <v>3.915</v>
      </c>
      <c r="V22" s="9">
        <f t="shared" si="4"/>
        <v>1.2975000000000001</v>
      </c>
      <c r="W22" s="9">
        <f t="shared" si="5"/>
        <v>1.5</v>
      </c>
      <c r="X22" s="10">
        <f t="shared" si="6"/>
        <v>0.6885</v>
      </c>
    </row>
    <row r="23" spans="1:24">
      <c r="A23" s="17">
        <v>21</v>
      </c>
      <c r="B23" s="17" t="s">
        <v>21</v>
      </c>
      <c r="C23" s="18">
        <v>6</v>
      </c>
      <c r="D23" s="18">
        <v>2</v>
      </c>
      <c r="E23" s="18">
        <v>1</v>
      </c>
      <c r="F23" s="18">
        <v>3</v>
      </c>
      <c r="G23" s="19">
        <v>1.71</v>
      </c>
      <c r="H23" s="20">
        <v>1.0934999999999999</v>
      </c>
      <c r="I23" s="20">
        <v>2.0550000000000002</v>
      </c>
      <c r="J23" s="20">
        <v>1.248</v>
      </c>
      <c r="K23" s="20">
        <v>1.9200000000000002</v>
      </c>
      <c r="L23" s="21">
        <v>0.186</v>
      </c>
      <c r="M23" s="19">
        <v>1.4039999999999999</v>
      </c>
      <c r="N23" s="20">
        <v>0</v>
      </c>
      <c r="O23" s="20">
        <v>1.6800000000000002</v>
      </c>
      <c r="P23" s="20">
        <v>0</v>
      </c>
      <c r="Q23" s="20">
        <v>0</v>
      </c>
      <c r="R23" s="20">
        <v>0</v>
      </c>
      <c r="S23" s="8">
        <f t="shared" si="1"/>
        <v>3.1139999999999999</v>
      </c>
      <c r="T23" s="9">
        <f t="shared" si="2"/>
        <v>1.0934999999999999</v>
      </c>
      <c r="U23" s="9">
        <f t="shared" si="3"/>
        <v>3.7350000000000003</v>
      </c>
      <c r="V23" s="9">
        <f t="shared" si="4"/>
        <v>1.248</v>
      </c>
      <c r="W23" s="9">
        <f t="shared" si="5"/>
        <v>1.9200000000000002</v>
      </c>
      <c r="X23" s="10">
        <f t="shared" si="6"/>
        <v>0.186</v>
      </c>
    </row>
    <row r="24" spans="1:24">
      <c r="A24" s="17">
        <v>22</v>
      </c>
      <c r="B24" s="17" t="s">
        <v>44</v>
      </c>
      <c r="C24" s="18">
        <v>7</v>
      </c>
      <c r="D24" s="18">
        <v>2</v>
      </c>
      <c r="E24" s="18">
        <v>1</v>
      </c>
      <c r="F24" s="18">
        <v>1</v>
      </c>
      <c r="G24" s="19">
        <v>1.6350000000000002</v>
      </c>
      <c r="H24" s="20">
        <v>1.4864999999999999</v>
      </c>
      <c r="I24" s="20">
        <v>2.0100000000000002</v>
      </c>
      <c r="J24" s="20">
        <v>1.3694999999999999</v>
      </c>
      <c r="K24" s="20">
        <v>5.6399999999999988</v>
      </c>
      <c r="L24" s="21">
        <v>0.64949999999999986</v>
      </c>
      <c r="M24" s="19">
        <v>1.3380000000000001</v>
      </c>
      <c r="N24" s="20">
        <v>0</v>
      </c>
      <c r="O24" s="20">
        <v>2.31</v>
      </c>
      <c r="P24" s="20">
        <v>0</v>
      </c>
      <c r="Q24" s="20">
        <v>0</v>
      </c>
      <c r="R24" s="20">
        <v>0</v>
      </c>
      <c r="S24" s="8">
        <f t="shared" si="1"/>
        <v>2.9730000000000003</v>
      </c>
      <c r="T24" s="9">
        <f t="shared" si="2"/>
        <v>1.4864999999999999</v>
      </c>
      <c r="U24" s="9">
        <f t="shared" si="3"/>
        <v>4.32</v>
      </c>
      <c r="V24" s="9">
        <f t="shared" si="4"/>
        <v>1.3694999999999999</v>
      </c>
      <c r="W24" s="9">
        <f t="shared" si="5"/>
        <v>5.6399999999999988</v>
      </c>
      <c r="X24" s="10">
        <f t="shared" si="6"/>
        <v>0.64949999999999986</v>
      </c>
    </row>
    <row r="25" spans="1:24">
      <c r="A25" s="17">
        <v>23</v>
      </c>
      <c r="B25" s="17" t="s">
        <v>45</v>
      </c>
      <c r="C25" s="18">
        <v>7</v>
      </c>
      <c r="D25" s="18">
        <v>2</v>
      </c>
      <c r="E25" s="18">
        <v>1</v>
      </c>
      <c r="F25" s="18">
        <v>2</v>
      </c>
      <c r="G25" s="19">
        <v>1.575</v>
      </c>
      <c r="H25" s="20">
        <v>1.278</v>
      </c>
      <c r="I25" s="20">
        <v>1.89</v>
      </c>
      <c r="J25" s="20">
        <v>1.62</v>
      </c>
      <c r="K25" s="20">
        <v>3.6749999999999998</v>
      </c>
      <c r="L25" s="21">
        <v>1.0334999999999999</v>
      </c>
      <c r="M25" s="19">
        <v>1.3935</v>
      </c>
      <c r="N25" s="20">
        <v>0</v>
      </c>
      <c r="O25" s="20">
        <v>1.6350000000000002</v>
      </c>
      <c r="P25" s="20">
        <v>0</v>
      </c>
      <c r="Q25" s="20">
        <v>0</v>
      </c>
      <c r="R25" s="20">
        <v>0</v>
      </c>
      <c r="S25" s="8">
        <f t="shared" si="1"/>
        <v>2.9684999999999997</v>
      </c>
      <c r="T25" s="9">
        <f t="shared" si="2"/>
        <v>1.278</v>
      </c>
      <c r="U25" s="9">
        <f t="shared" si="3"/>
        <v>3.5250000000000004</v>
      </c>
      <c r="V25" s="9">
        <f t="shared" si="4"/>
        <v>1.62</v>
      </c>
      <c r="W25" s="9">
        <f t="shared" si="5"/>
        <v>3.6749999999999998</v>
      </c>
      <c r="X25" s="10">
        <f t="shared" si="6"/>
        <v>1.0334999999999999</v>
      </c>
    </row>
    <row r="26" spans="1:24">
      <c r="A26" s="17">
        <v>24</v>
      </c>
      <c r="B26" s="17" t="s">
        <v>22</v>
      </c>
      <c r="C26" s="18">
        <v>7</v>
      </c>
      <c r="D26" s="18">
        <v>2</v>
      </c>
      <c r="E26" s="18">
        <v>1</v>
      </c>
      <c r="F26" s="18">
        <v>3</v>
      </c>
      <c r="G26" s="19">
        <v>1.9350000000000001</v>
      </c>
      <c r="H26" s="20">
        <v>2.9549999999999996</v>
      </c>
      <c r="I26" s="20">
        <v>4.68</v>
      </c>
      <c r="J26" s="20">
        <v>2.2649999999999997</v>
      </c>
      <c r="K26" s="20">
        <v>3.2549999999999994</v>
      </c>
      <c r="L26" s="21">
        <v>4.2</v>
      </c>
      <c r="M26" s="19">
        <v>1.4324999999999999</v>
      </c>
      <c r="N26" s="20">
        <v>0</v>
      </c>
      <c r="O26" s="20">
        <v>1.7699999999999998</v>
      </c>
      <c r="P26" s="20">
        <v>0</v>
      </c>
      <c r="Q26" s="20">
        <v>0</v>
      </c>
      <c r="R26" s="20">
        <v>0</v>
      </c>
      <c r="S26" s="8">
        <f t="shared" si="1"/>
        <v>3.3674999999999997</v>
      </c>
      <c r="T26" s="9">
        <f t="shared" si="2"/>
        <v>2.9549999999999996</v>
      </c>
      <c r="U26" s="9">
        <f t="shared" si="3"/>
        <v>6.4499999999999993</v>
      </c>
      <c r="V26" s="9">
        <f t="shared" si="4"/>
        <v>2.2649999999999997</v>
      </c>
      <c r="W26" s="9">
        <f t="shared" si="5"/>
        <v>3.2549999999999994</v>
      </c>
      <c r="X26" s="10">
        <f t="shared" si="6"/>
        <v>4.2</v>
      </c>
    </row>
    <row r="27" spans="1:24">
      <c r="A27" s="17">
        <v>25</v>
      </c>
      <c r="B27" s="17" t="s">
        <v>46</v>
      </c>
      <c r="C27" s="18">
        <v>1</v>
      </c>
      <c r="D27" s="18">
        <v>1</v>
      </c>
      <c r="E27" s="18">
        <v>2</v>
      </c>
      <c r="F27" s="18">
        <v>1</v>
      </c>
      <c r="G27" s="19">
        <v>3.4499999999999997</v>
      </c>
      <c r="H27" s="20">
        <v>2.3370000000000002</v>
      </c>
      <c r="I27" s="20">
        <v>4.1100000000000003</v>
      </c>
      <c r="J27" s="20">
        <v>2.5139999999999998</v>
      </c>
      <c r="K27" s="20">
        <v>0.34500000000000003</v>
      </c>
      <c r="L27" s="21">
        <v>1.6320000000000001</v>
      </c>
      <c r="M27" s="19">
        <v>2.661</v>
      </c>
      <c r="N27" s="20">
        <v>0</v>
      </c>
      <c r="O27" s="20">
        <v>4.0500000000000007</v>
      </c>
      <c r="P27" s="20">
        <v>0</v>
      </c>
      <c r="Q27" s="20">
        <v>0</v>
      </c>
      <c r="R27" s="20">
        <v>0</v>
      </c>
      <c r="S27" s="8">
        <f t="shared" si="1"/>
        <v>6.1109999999999998</v>
      </c>
      <c r="T27" s="9">
        <f t="shared" si="2"/>
        <v>2.3370000000000002</v>
      </c>
      <c r="U27" s="9">
        <f t="shared" si="3"/>
        <v>8.16</v>
      </c>
      <c r="V27" s="9">
        <f t="shared" si="4"/>
        <v>2.5139999999999998</v>
      </c>
      <c r="W27" s="9">
        <f t="shared" si="5"/>
        <v>0.34500000000000003</v>
      </c>
      <c r="X27" s="10">
        <f t="shared" si="6"/>
        <v>1.6320000000000001</v>
      </c>
    </row>
    <row r="28" spans="1:24">
      <c r="A28" s="17">
        <v>26</v>
      </c>
      <c r="B28" s="17" t="s">
        <v>47</v>
      </c>
      <c r="C28" s="18">
        <v>1</v>
      </c>
      <c r="D28" s="18">
        <v>1</v>
      </c>
      <c r="E28" s="18">
        <v>2</v>
      </c>
      <c r="F28" s="18">
        <v>2</v>
      </c>
      <c r="G28" s="19">
        <v>3.3899999999999997</v>
      </c>
      <c r="H28" s="20">
        <v>2.5649999999999999</v>
      </c>
      <c r="I28" s="20">
        <v>5.13</v>
      </c>
      <c r="J28" s="20">
        <v>5.76</v>
      </c>
      <c r="K28" s="20">
        <v>3.4799999999999995</v>
      </c>
      <c r="L28" s="21">
        <v>1.8059999999999998</v>
      </c>
      <c r="M28" s="19">
        <v>2.9369999999999994</v>
      </c>
      <c r="N28" s="20">
        <v>0</v>
      </c>
      <c r="O28" s="20">
        <v>3.66</v>
      </c>
      <c r="P28" s="20">
        <v>0</v>
      </c>
      <c r="Q28" s="20">
        <v>0</v>
      </c>
      <c r="R28" s="20">
        <v>0</v>
      </c>
      <c r="S28" s="8">
        <f t="shared" si="1"/>
        <v>6.3269999999999991</v>
      </c>
      <c r="T28" s="9">
        <f t="shared" si="2"/>
        <v>2.5649999999999999</v>
      </c>
      <c r="U28" s="9">
        <f t="shared" si="3"/>
        <v>8.7899999999999991</v>
      </c>
      <c r="V28" s="9">
        <f t="shared" si="4"/>
        <v>5.76</v>
      </c>
      <c r="W28" s="9">
        <f t="shared" si="5"/>
        <v>3.4799999999999995</v>
      </c>
      <c r="X28" s="10">
        <f t="shared" si="6"/>
        <v>1.8059999999999998</v>
      </c>
    </row>
    <row r="29" spans="1:24">
      <c r="A29" s="17">
        <v>27</v>
      </c>
      <c r="B29" s="17" t="s">
        <v>23</v>
      </c>
      <c r="C29" s="18">
        <v>1</v>
      </c>
      <c r="D29" s="18">
        <v>1</v>
      </c>
      <c r="E29" s="18">
        <v>2</v>
      </c>
      <c r="F29" s="18">
        <v>3</v>
      </c>
      <c r="G29" s="19">
        <v>3.5399999999999996</v>
      </c>
      <c r="H29" s="20">
        <v>2.3340000000000001</v>
      </c>
      <c r="I29" s="20">
        <v>3.8400000000000003</v>
      </c>
      <c r="J29" s="20">
        <v>1.7339999999999995</v>
      </c>
      <c r="K29" s="20">
        <v>5.4300000000000006</v>
      </c>
      <c r="L29" s="21">
        <v>0.69900000000000007</v>
      </c>
      <c r="M29" s="19">
        <v>2.8499999999999996</v>
      </c>
      <c r="N29" s="20">
        <v>0</v>
      </c>
      <c r="O29" s="20">
        <v>3.87</v>
      </c>
      <c r="P29" s="20">
        <v>0</v>
      </c>
      <c r="Q29" s="20">
        <v>0</v>
      </c>
      <c r="R29" s="20">
        <v>0</v>
      </c>
      <c r="S29" s="8">
        <f t="shared" si="1"/>
        <v>6.3899999999999988</v>
      </c>
      <c r="T29" s="9">
        <f t="shared" si="2"/>
        <v>2.3340000000000001</v>
      </c>
      <c r="U29" s="9">
        <f t="shared" si="3"/>
        <v>7.7100000000000009</v>
      </c>
      <c r="V29" s="9">
        <f t="shared" si="4"/>
        <v>1.7339999999999995</v>
      </c>
      <c r="W29" s="9">
        <f t="shared" si="5"/>
        <v>5.4300000000000006</v>
      </c>
      <c r="X29" s="10">
        <f t="shared" si="6"/>
        <v>0.69900000000000007</v>
      </c>
    </row>
    <row r="30" spans="1:24">
      <c r="A30" s="17">
        <v>28</v>
      </c>
      <c r="B30" s="17" t="s">
        <v>48</v>
      </c>
      <c r="C30" s="18">
        <v>2</v>
      </c>
      <c r="D30" s="18">
        <v>1</v>
      </c>
      <c r="E30" s="18">
        <v>2</v>
      </c>
      <c r="F30" s="18">
        <v>1</v>
      </c>
      <c r="G30" s="19">
        <v>4.8899999999999997</v>
      </c>
      <c r="H30" s="20">
        <v>4.17</v>
      </c>
      <c r="I30" s="20">
        <v>6.42</v>
      </c>
      <c r="J30" s="20">
        <v>7.589999999999999</v>
      </c>
      <c r="K30" s="20">
        <v>3.5399999999999996</v>
      </c>
      <c r="L30" s="21">
        <v>2.802</v>
      </c>
      <c r="M30" s="19">
        <v>2.5889999999999995</v>
      </c>
      <c r="N30" s="20">
        <v>0</v>
      </c>
      <c r="O30" s="20">
        <v>3.75</v>
      </c>
      <c r="P30" s="20">
        <v>0</v>
      </c>
      <c r="Q30" s="20">
        <v>0</v>
      </c>
      <c r="R30" s="20">
        <v>0</v>
      </c>
      <c r="S30" s="8">
        <f t="shared" si="1"/>
        <v>7.4789999999999992</v>
      </c>
      <c r="T30" s="9">
        <f t="shared" si="2"/>
        <v>4.17</v>
      </c>
      <c r="U30" s="9">
        <f t="shared" si="3"/>
        <v>10.17</v>
      </c>
      <c r="V30" s="9">
        <f t="shared" si="4"/>
        <v>7.589999999999999</v>
      </c>
      <c r="W30" s="9">
        <f t="shared" si="5"/>
        <v>3.5399999999999996</v>
      </c>
      <c r="X30" s="10">
        <f t="shared" si="6"/>
        <v>2.802</v>
      </c>
    </row>
    <row r="31" spans="1:24">
      <c r="A31" s="17">
        <v>29</v>
      </c>
      <c r="B31" s="17" t="s">
        <v>49</v>
      </c>
      <c r="C31" s="18">
        <v>2</v>
      </c>
      <c r="D31" s="18">
        <v>1</v>
      </c>
      <c r="E31" s="18">
        <v>2</v>
      </c>
      <c r="F31" s="18">
        <v>2</v>
      </c>
      <c r="G31" s="19">
        <v>3.57</v>
      </c>
      <c r="H31" s="20">
        <v>3.51</v>
      </c>
      <c r="I31" s="20">
        <v>5.61</v>
      </c>
      <c r="J31" s="20">
        <v>2.97</v>
      </c>
      <c r="K31" s="20">
        <v>0.64799999999999991</v>
      </c>
      <c r="L31" s="21">
        <v>1.647</v>
      </c>
      <c r="M31" s="19">
        <v>2.9489999999999998</v>
      </c>
      <c r="N31" s="20">
        <v>0</v>
      </c>
      <c r="O31" s="20">
        <v>4.32</v>
      </c>
      <c r="P31" s="20">
        <v>0</v>
      </c>
      <c r="Q31" s="20">
        <v>0</v>
      </c>
      <c r="R31" s="20">
        <v>0</v>
      </c>
      <c r="S31" s="8">
        <f t="shared" si="1"/>
        <v>6.5190000000000001</v>
      </c>
      <c r="T31" s="9">
        <f t="shared" si="2"/>
        <v>3.51</v>
      </c>
      <c r="U31" s="9">
        <f t="shared" si="3"/>
        <v>9.93</v>
      </c>
      <c r="V31" s="9">
        <f t="shared" si="4"/>
        <v>2.97</v>
      </c>
      <c r="W31" s="9">
        <f t="shared" si="5"/>
        <v>0.64799999999999991</v>
      </c>
      <c r="X31" s="10">
        <f t="shared" si="6"/>
        <v>1.647</v>
      </c>
    </row>
    <row r="32" spans="1:24">
      <c r="A32" s="17">
        <v>30</v>
      </c>
      <c r="B32" s="17" t="s">
        <v>24</v>
      </c>
      <c r="C32" s="18">
        <v>2</v>
      </c>
      <c r="D32" s="18">
        <v>1</v>
      </c>
      <c r="E32" s="18">
        <v>2</v>
      </c>
      <c r="F32" s="18">
        <v>3</v>
      </c>
      <c r="G32" s="19">
        <v>5.01</v>
      </c>
      <c r="H32" s="20">
        <v>5.97</v>
      </c>
      <c r="I32" s="20">
        <v>5.01</v>
      </c>
      <c r="J32" s="20">
        <v>4.0500000000000007</v>
      </c>
      <c r="K32" s="20">
        <v>4.38</v>
      </c>
      <c r="L32" s="21">
        <v>7.14</v>
      </c>
      <c r="M32" s="19">
        <v>2.7570000000000001</v>
      </c>
      <c r="N32" s="20">
        <v>0</v>
      </c>
      <c r="O32" s="20">
        <v>4.1100000000000003</v>
      </c>
      <c r="P32" s="20">
        <v>0</v>
      </c>
      <c r="Q32" s="20">
        <v>0</v>
      </c>
      <c r="R32" s="20">
        <v>0</v>
      </c>
      <c r="S32" s="8">
        <f t="shared" si="1"/>
        <v>7.7669999999999995</v>
      </c>
      <c r="T32" s="9">
        <f t="shared" si="2"/>
        <v>5.97</v>
      </c>
      <c r="U32" s="9">
        <f t="shared" si="3"/>
        <v>9.120000000000001</v>
      </c>
      <c r="V32" s="9">
        <f t="shared" si="4"/>
        <v>4.0500000000000007</v>
      </c>
      <c r="W32" s="9">
        <f t="shared" si="5"/>
        <v>4.38</v>
      </c>
      <c r="X32" s="10">
        <f t="shared" si="6"/>
        <v>7.14</v>
      </c>
    </row>
    <row r="33" spans="1:24">
      <c r="A33" s="17">
        <v>31</v>
      </c>
      <c r="B33" s="17" t="s">
        <v>50</v>
      </c>
      <c r="C33" s="18">
        <v>3</v>
      </c>
      <c r="D33" s="18">
        <v>1</v>
      </c>
      <c r="E33" s="18">
        <v>2</v>
      </c>
      <c r="F33" s="18">
        <v>1</v>
      </c>
      <c r="G33" s="19">
        <v>3.4799999999999995</v>
      </c>
      <c r="H33" s="20">
        <v>3.75</v>
      </c>
      <c r="I33" s="20">
        <v>3.78</v>
      </c>
      <c r="J33" s="20">
        <v>5.13</v>
      </c>
      <c r="K33" s="20">
        <v>2.0220000000000002</v>
      </c>
      <c r="L33" s="21">
        <v>1.8149999999999999</v>
      </c>
      <c r="M33" s="19">
        <v>2.6069999999999998</v>
      </c>
      <c r="N33" s="20">
        <v>0</v>
      </c>
      <c r="O33" s="20">
        <v>3.3</v>
      </c>
      <c r="P33" s="20">
        <v>0</v>
      </c>
      <c r="Q33" s="20">
        <v>0</v>
      </c>
      <c r="R33" s="20">
        <v>0</v>
      </c>
      <c r="S33" s="8">
        <f t="shared" si="1"/>
        <v>6.0869999999999997</v>
      </c>
      <c r="T33" s="9">
        <f t="shared" si="2"/>
        <v>3.75</v>
      </c>
      <c r="U33" s="9">
        <f t="shared" si="3"/>
        <v>7.08</v>
      </c>
      <c r="V33" s="9">
        <f t="shared" si="4"/>
        <v>5.13</v>
      </c>
      <c r="W33" s="9">
        <f t="shared" si="5"/>
        <v>2.0220000000000002</v>
      </c>
      <c r="X33" s="10">
        <f t="shared" si="6"/>
        <v>1.8149999999999999</v>
      </c>
    </row>
    <row r="34" spans="1:24">
      <c r="A34" s="17">
        <v>32</v>
      </c>
      <c r="B34" s="17" t="s">
        <v>51</v>
      </c>
      <c r="C34" s="18">
        <v>3</v>
      </c>
      <c r="D34" s="18">
        <v>1</v>
      </c>
      <c r="E34" s="18">
        <v>2</v>
      </c>
      <c r="F34" s="18">
        <v>2</v>
      </c>
      <c r="G34" s="19">
        <v>3.63</v>
      </c>
      <c r="H34" s="20">
        <v>2.4090000000000003</v>
      </c>
      <c r="I34" s="20">
        <v>4.7699999999999996</v>
      </c>
      <c r="J34" s="20">
        <v>2.871</v>
      </c>
      <c r="K34" s="20">
        <v>9.18</v>
      </c>
      <c r="L34" s="21">
        <v>1.1309999999999998</v>
      </c>
      <c r="M34" s="19">
        <v>2.6459999999999999</v>
      </c>
      <c r="N34" s="20">
        <v>0</v>
      </c>
      <c r="O34" s="20">
        <v>3.2700000000000005</v>
      </c>
      <c r="P34" s="20">
        <v>0</v>
      </c>
      <c r="Q34" s="20">
        <v>0</v>
      </c>
      <c r="R34" s="20">
        <v>0</v>
      </c>
      <c r="S34" s="8">
        <f t="shared" si="1"/>
        <v>6.2759999999999998</v>
      </c>
      <c r="T34" s="9">
        <f t="shared" si="2"/>
        <v>2.4090000000000003</v>
      </c>
      <c r="U34" s="9">
        <f t="shared" si="3"/>
        <v>8.0399999999999991</v>
      </c>
      <c r="V34" s="9">
        <f t="shared" si="4"/>
        <v>2.871</v>
      </c>
      <c r="W34" s="9">
        <f t="shared" si="5"/>
        <v>9.18</v>
      </c>
      <c r="X34" s="10">
        <f t="shared" si="6"/>
        <v>1.1309999999999998</v>
      </c>
    </row>
    <row r="35" spans="1:24">
      <c r="A35" s="17">
        <v>33</v>
      </c>
      <c r="B35" s="17" t="s">
        <v>25</v>
      </c>
      <c r="C35" s="18">
        <v>3</v>
      </c>
      <c r="D35" s="18">
        <v>1</v>
      </c>
      <c r="E35" s="18">
        <v>2</v>
      </c>
      <c r="F35" s="18">
        <v>3</v>
      </c>
      <c r="G35" s="19">
        <v>3.2700000000000005</v>
      </c>
      <c r="H35" s="20">
        <v>2.2770000000000001</v>
      </c>
      <c r="I35" s="20">
        <v>3.87</v>
      </c>
      <c r="J35" s="20">
        <v>5.85</v>
      </c>
      <c r="K35" s="20">
        <v>1.7339999999999995</v>
      </c>
      <c r="L35" s="21">
        <v>8.0699999999999985</v>
      </c>
      <c r="M35" s="19">
        <v>2.5950000000000002</v>
      </c>
      <c r="N35" s="20">
        <v>0</v>
      </c>
      <c r="O35" s="20">
        <v>3.69</v>
      </c>
      <c r="P35" s="20">
        <v>0</v>
      </c>
      <c r="Q35" s="20">
        <v>0</v>
      </c>
      <c r="R35" s="20">
        <v>0</v>
      </c>
      <c r="S35" s="8">
        <f t="shared" si="1"/>
        <v>5.8650000000000002</v>
      </c>
      <c r="T35" s="9">
        <f t="shared" si="2"/>
        <v>2.2770000000000001</v>
      </c>
      <c r="U35" s="9">
        <f t="shared" si="3"/>
        <v>7.5600000000000005</v>
      </c>
      <c r="V35" s="9">
        <f t="shared" si="4"/>
        <v>5.85</v>
      </c>
      <c r="W35" s="9">
        <f t="shared" si="5"/>
        <v>1.7339999999999995</v>
      </c>
      <c r="X35" s="10">
        <f t="shared" si="6"/>
        <v>8.0699999999999985</v>
      </c>
    </row>
    <row r="36" spans="1:24">
      <c r="A36" s="17">
        <v>34</v>
      </c>
      <c r="B36" s="17" t="s">
        <v>52</v>
      </c>
      <c r="C36" s="18">
        <v>4</v>
      </c>
      <c r="D36" s="18">
        <v>1</v>
      </c>
      <c r="E36" s="18">
        <v>1</v>
      </c>
      <c r="F36" s="18">
        <v>1</v>
      </c>
      <c r="G36" s="19">
        <v>3.9900000000000007</v>
      </c>
      <c r="H36" s="20">
        <v>2.7480000000000002</v>
      </c>
      <c r="I36" s="20">
        <v>4.0200000000000005</v>
      </c>
      <c r="J36" s="20">
        <v>4.1399999999999997</v>
      </c>
      <c r="K36" s="20">
        <v>0.55799999999999994</v>
      </c>
      <c r="L36" s="21">
        <v>1.1819999999999999</v>
      </c>
      <c r="M36" s="19">
        <v>2.6310000000000002</v>
      </c>
      <c r="N36" s="20">
        <v>0</v>
      </c>
      <c r="O36" s="20">
        <v>3.24</v>
      </c>
      <c r="P36" s="20">
        <v>0</v>
      </c>
      <c r="Q36" s="20">
        <v>0</v>
      </c>
      <c r="R36" s="20">
        <v>0</v>
      </c>
      <c r="S36" s="8">
        <f t="shared" si="1"/>
        <v>6.6210000000000004</v>
      </c>
      <c r="T36" s="9">
        <f t="shared" si="2"/>
        <v>2.7480000000000002</v>
      </c>
      <c r="U36" s="9">
        <f t="shared" si="3"/>
        <v>7.2600000000000007</v>
      </c>
      <c r="V36" s="9">
        <f t="shared" si="4"/>
        <v>4.1399999999999997</v>
      </c>
      <c r="W36" s="9">
        <f t="shared" si="5"/>
        <v>0.55799999999999994</v>
      </c>
      <c r="X36" s="10">
        <f t="shared" si="6"/>
        <v>1.1819999999999999</v>
      </c>
    </row>
    <row r="37" spans="1:24">
      <c r="A37" s="17">
        <v>35</v>
      </c>
      <c r="B37" s="17" t="s">
        <v>53</v>
      </c>
      <c r="C37" s="18">
        <v>4</v>
      </c>
      <c r="D37" s="18">
        <v>1</v>
      </c>
      <c r="E37" s="18">
        <v>1</v>
      </c>
      <c r="F37" s="18">
        <v>2</v>
      </c>
      <c r="G37" s="19">
        <v>3.7199999999999998</v>
      </c>
      <c r="H37" s="20">
        <v>3.57</v>
      </c>
      <c r="I37" s="20">
        <v>4.1399999999999997</v>
      </c>
      <c r="J37" s="20">
        <v>2.3249999999999997</v>
      </c>
      <c r="K37" s="20">
        <v>2.6760000000000002</v>
      </c>
      <c r="L37" s="21">
        <v>5.3100000000000005</v>
      </c>
      <c r="M37" s="19">
        <v>2.577</v>
      </c>
      <c r="N37" s="20">
        <v>0</v>
      </c>
      <c r="O37" s="20">
        <v>3.63</v>
      </c>
      <c r="P37" s="20">
        <v>0</v>
      </c>
      <c r="Q37" s="20">
        <v>0</v>
      </c>
      <c r="R37" s="20">
        <v>0</v>
      </c>
      <c r="S37" s="8">
        <f t="shared" si="1"/>
        <v>6.2969999999999997</v>
      </c>
      <c r="T37" s="9">
        <f t="shared" si="2"/>
        <v>3.57</v>
      </c>
      <c r="U37" s="9">
        <f t="shared" si="3"/>
        <v>7.77</v>
      </c>
      <c r="V37" s="9">
        <f t="shared" si="4"/>
        <v>2.3249999999999997</v>
      </c>
      <c r="W37" s="9">
        <f t="shared" si="5"/>
        <v>2.6760000000000002</v>
      </c>
      <c r="X37" s="10">
        <f t="shared" si="6"/>
        <v>5.3100000000000005</v>
      </c>
    </row>
    <row r="38" spans="1:24">
      <c r="A38" s="17">
        <v>36</v>
      </c>
      <c r="B38" s="17" t="s">
        <v>26</v>
      </c>
      <c r="C38" s="18">
        <v>4</v>
      </c>
      <c r="D38" s="18">
        <v>1</v>
      </c>
      <c r="E38" s="18">
        <v>1</v>
      </c>
      <c r="F38" s="18">
        <v>3</v>
      </c>
      <c r="G38" s="19">
        <v>3.2700000000000005</v>
      </c>
      <c r="H38" s="20">
        <v>2.2169999999999996</v>
      </c>
      <c r="I38" s="20">
        <v>3.81</v>
      </c>
      <c r="J38" s="20">
        <v>2.2949999999999999</v>
      </c>
      <c r="K38" s="20">
        <v>0.65099999999999991</v>
      </c>
      <c r="L38" s="21">
        <v>3.18</v>
      </c>
      <c r="M38" s="19">
        <v>2.64</v>
      </c>
      <c r="N38" s="20">
        <v>0</v>
      </c>
      <c r="O38" s="20">
        <v>3.18</v>
      </c>
      <c r="P38" s="20">
        <v>0</v>
      </c>
      <c r="Q38" s="20">
        <v>0</v>
      </c>
      <c r="R38" s="20">
        <v>0</v>
      </c>
      <c r="S38" s="8">
        <f t="shared" si="1"/>
        <v>5.91</v>
      </c>
      <c r="T38" s="9">
        <f t="shared" si="2"/>
        <v>2.2169999999999996</v>
      </c>
      <c r="U38" s="9">
        <f t="shared" si="3"/>
        <v>6.99</v>
      </c>
      <c r="V38" s="9">
        <f t="shared" si="4"/>
        <v>2.2949999999999999</v>
      </c>
      <c r="W38" s="9">
        <f t="shared" si="5"/>
        <v>0.65099999999999991</v>
      </c>
      <c r="X38" s="10">
        <f t="shared" si="6"/>
        <v>3.18</v>
      </c>
    </row>
    <row r="39" spans="1:24">
      <c r="A39" s="17">
        <v>37</v>
      </c>
      <c r="B39" s="17" t="s">
        <v>54</v>
      </c>
      <c r="C39" s="18">
        <v>5</v>
      </c>
      <c r="D39" s="18">
        <v>1</v>
      </c>
      <c r="E39" s="18">
        <v>1</v>
      </c>
      <c r="F39" s="18">
        <v>1</v>
      </c>
      <c r="G39" s="19">
        <v>3.51</v>
      </c>
      <c r="H39" s="20">
        <v>3</v>
      </c>
      <c r="I39" s="20">
        <v>4.0200000000000005</v>
      </c>
      <c r="J39" s="20">
        <v>3.75</v>
      </c>
      <c r="K39" s="20">
        <v>1.4909999999999999</v>
      </c>
      <c r="L39" s="21">
        <v>0.71099999999999997</v>
      </c>
      <c r="M39" s="19">
        <v>2.661</v>
      </c>
      <c r="N39" s="20">
        <v>0</v>
      </c>
      <c r="O39" s="20">
        <v>3.21</v>
      </c>
      <c r="P39" s="20">
        <v>0</v>
      </c>
      <c r="Q39" s="20">
        <v>0</v>
      </c>
      <c r="R39" s="20">
        <v>0</v>
      </c>
      <c r="S39" s="8">
        <f t="shared" si="1"/>
        <v>6.1709999999999994</v>
      </c>
      <c r="T39" s="9">
        <f t="shared" si="2"/>
        <v>3</v>
      </c>
      <c r="U39" s="9">
        <f t="shared" si="3"/>
        <v>7.23</v>
      </c>
      <c r="V39" s="9">
        <f t="shared" si="4"/>
        <v>3.75</v>
      </c>
      <c r="W39" s="9">
        <f t="shared" si="5"/>
        <v>1.4909999999999999</v>
      </c>
      <c r="X39" s="10">
        <f t="shared" si="6"/>
        <v>0.71099999999999997</v>
      </c>
    </row>
    <row r="40" spans="1:24">
      <c r="A40" s="17">
        <v>38</v>
      </c>
      <c r="B40" s="17" t="s">
        <v>55</v>
      </c>
      <c r="C40" s="18">
        <v>5</v>
      </c>
      <c r="D40" s="18">
        <v>1</v>
      </c>
      <c r="E40" s="18">
        <v>1</v>
      </c>
      <c r="F40" s="18">
        <v>2</v>
      </c>
      <c r="G40" s="19">
        <v>3.12</v>
      </c>
      <c r="H40" s="20">
        <v>2.169</v>
      </c>
      <c r="I40" s="20">
        <v>3.9000000000000004</v>
      </c>
      <c r="J40" s="20">
        <v>4.9799999999999995</v>
      </c>
      <c r="K40" s="20">
        <v>2.532</v>
      </c>
      <c r="L40" s="21">
        <v>0.44099999999999995</v>
      </c>
      <c r="M40" s="19">
        <v>2.601</v>
      </c>
      <c r="N40" s="20">
        <v>0</v>
      </c>
      <c r="O40" s="20">
        <v>3.24</v>
      </c>
      <c r="P40" s="20">
        <v>0</v>
      </c>
      <c r="Q40" s="20">
        <v>0</v>
      </c>
      <c r="R40" s="20">
        <v>0</v>
      </c>
      <c r="S40" s="8">
        <f t="shared" si="1"/>
        <v>5.7210000000000001</v>
      </c>
      <c r="T40" s="9">
        <f t="shared" si="2"/>
        <v>2.169</v>
      </c>
      <c r="U40" s="9">
        <f t="shared" si="3"/>
        <v>7.1400000000000006</v>
      </c>
      <c r="V40" s="9">
        <f t="shared" si="4"/>
        <v>4.9799999999999995</v>
      </c>
      <c r="W40" s="9">
        <f t="shared" si="5"/>
        <v>2.532</v>
      </c>
      <c r="X40" s="10">
        <f t="shared" si="6"/>
        <v>0.44099999999999995</v>
      </c>
    </row>
    <row r="41" spans="1:24">
      <c r="A41" s="17">
        <v>39</v>
      </c>
      <c r="B41" s="17" t="s">
        <v>27</v>
      </c>
      <c r="C41" s="18">
        <v>5</v>
      </c>
      <c r="D41" s="18">
        <v>1</v>
      </c>
      <c r="E41" s="18">
        <v>1</v>
      </c>
      <c r="F41" s="18">
        <v>3</v>
      </c>
      <c r="G41" s="19">
        <v>3.21</v>
      </c>
      <c r="H41" s="20">
        <v>2.5439999999999996</v>
      </c>
      <c r="I41" s="20">
        <v>3.96</v>
      </c>
      <c r="J41" s="20">
        <v>2.1989999999999998</v>
      </c>
      <c r="K41" s="20">
        <v>0</v>
      </c>
      <c r="L41" s="21">
        <v>1.194</v>
      </c>
      <c r="M41" s="19">
        <v>2.6429999999999998</v>
      </c>
      <c r="N41" s="20">
        <v>0</v>
      </c>
      <c r="O41" s="20">
        <v>3.33</v>
      </c>
      <c r="P41" s="20">
        <v>0</v>
      </c>
      <c r="Q41" s="20">
        <v>0</v>
      </c>
      <c r="R41" s="20">
        <v>0</v>
      </c>
      <c r="S41" s="8">
        <f t="shared" si="1"/>
        <v>5.8529999999999998</v>
      </c>
      <c r="T41" s="9">
        <f t="shared" si="2"/>
        <v>2.5439999999999996</v>
      </c>
      <c r="U41" s="9">
        <f t="shared" si="3"/>
        <v>7.29</v>
      </c>
      <c r="V41" s="9">
        <f t="shared" si="4"/>
        <v>2.1989999999999998</v>
      </c>
      <c r="W41" s="9">
        <f t="shared" si="5"/>
        <v>0</v>
      </c>
      <c r="X41" s="10">
        <f t="shared" si="6"/>
        <v>1.194</v>
      </c>
    </row>
    <row r="42" spans="1:24">
      <c r="A42" s="17">
        <v>40</v>
      </c>
      <c r="B42" s="17" t="s">
        <v>56</v>
      </c>
      <c r="C42" s="18">
        <v>6</v>
      </c>
      <c r="D42" s="18">
        <v>1</v>
      </c>
      <c r="E42" s="18">
        <v>1</v>
      </c>
      <c r="F42" s="18">
        <v>1</v>
      </c>
      <c r="G42" s="19">
        <v>3.3600000000000003</v>
      </c>
      <c r="H42" s="20">
        <v>2.3519999999999999</v>
      </c>
      <c r="I42" s="20">
        <v>3.93</v>
      </c>
      <c r="J42" s="20">
        <v>1.7339999999999995</v>
      </c>
      <c r="K42" s="20">
        <v>0</v>
      </c>
      <c r="L42" s="21">
        <v>0.39300000000000002</v>
      </c>
      <c r="M42" s="19">
        <v>2.835</v>
      </c>
      <c r="N42" s="20">
        <v>0</v>
      </c>
      <c r="O42" s="20">
        <v>4.47</v>
      </c>
      <c r="P42" s="20">
        <v>0</v>
      </c>
      <c r="Q42" s="20">
        <v>0</v>
      </c>
      <c r="R42" s="20">
        <v>0</v>
      </c>
      <c r="S42" s="8">
        <f t="shared" si="1"/>
        <v>6.1950000000000003</v>
      </c>
      <c r="T42" s="9">
        <f t="shared" si="2"/>
        <v>2.3519999999999999</v>
      </c>
      <c r="U42" s="9">
        <f t="shared" si="3"/>
        <v>8.4</v>
      </c>
      <c r="V42" s="9">
        <f t="shared" si="4"/>
        <v>1.7339999999999995</v>
      </c>
      <c r="W42" s="9">
        <f t="shared" si="5"/>
        <v>0</v>
      </c>
      <c r="X42" s="10">
        <f t="shared" si="6"/>
        <v>0.39300000000000002</v>
      </c>
    </row>
    <row r="43" spans="1:24">
      <c r="A43" s="17">
        <v>41</v>
      </c>
      <c r="B43" s="17" t="s">
        <v>57</v>
      </c>
      <c r="C43" s="18">
        <v>6</v>
      </c>
      <c r="D43" s="18">
        <v>1</v>
      </c>
      <c r="E43" s="18">
        <v>1</v>
      </c>
      <c r="F43" s="18">
        <v>2</v>
      </c>
      <c r="G43" s="19">
        <v>3.4799999999999995</v>
      </c>
      <c r="H43" s="20">
        <v>2.2949999999999999</v>
      </c>
      <c r="I43" s="20">
        <v>4.2</v>
      </c>
      <c r="J43" s="20">
        <v>2.577</v>
      </c>
      <c r="K43" s="20">
        <v>0.54599999999999993</v>
      </c>
      <c r="L43" s="21">
        <v>2.1719999999999997</v>
      </c>
      <c r="M43" s="19">
        <v>2.8169999999999997</v>
      </c>
      <c r="N43" s="20">
        <v>0</v>
      </c>
      <c r="O43" s="20">
        <v>3.87</v>
      </c>
      <c r="P43" s="20">
        <v>0</v>
      </c>
      <c r="Q43" s="20">
        <v>0</v>
      </c>
      <c r="R43" s="20">
        <v>0</v>
      </c>
      <c r="S43" s="8">
        <f t="shared" si="1"/>
        <v>6.2969999999999988</v>
      </c>
      <c r="T43" s="9">
        <f t="shared" si="2"/>
        <v>2.2949999999999999</v>
      </c>
      <c r="U43" s="9">
        <f t="shared" si="3"/>
        <v>8.07</v>
      </c>
      <c r="V43" s="9">
        <f t="shared" si="4"/>
        <v>2.577</v>
      </c>
      <c r="W43" s="9">
        <f t="shared" si="5"/>
        <v>0.54599999999999993</v>
      </c>
      <c r="X43" s="10">
        <f t="shared" si="6"/>
        <v>2.1719999999999997</v>
      </c>
    </row>
    <row r="44" spans="1:24">
      <c r="A44" s="17">
        <v>42</v>
      </c>
      <c r="B44" s="17" t="s">
        <v>28</v>
      </c>
      <c r="C44" s="18">
        <v>6</v>
      </c>
      <c r="D44" s="18">
        <v>1</v>
      </c>
      <c r="E44" s="18">
        <v>1</v>
      </c>
      <c r="F44" s="18">
        <v>3</v>
      </c>
      <c r="G44" s="19">
        <v>4.4400000000000004</v>
      </c>
      <c r="H44" s="20">
        <v>2.5709999999999997</v>
      </c>
      <c r="I44" s="20">
        <v>6.5400000000000009</v>
      </c>
      <c r="J44" s="20">
        <v>3.42</v>
      </c>
      <c r="K44" s="20">
        <v>4.1100000000000003</v>
      </c>
      <c r="L44" s="21">
        <v>2.5950000000000002</v>
      </c>
      <c r="M44" s="19">
        <v>3.12</v>
      </c>
      <c r="N44" s="20">
        <v>0</v>
      </c>
      <c r="O44" s="20">
        <v>4.1100000000000003</v>
      </c>
      <c r="P44" s="20">
        <v>0</v>
      </c>
      <c r="Q44" s="20">
        <v>0</v>
      </c>
      <c r="R44" s="20">
        <v>0</v>
      </c>
      <c r="S44" s="8">
        <f t="shared" si="1"/>
        <v>7.5600000000000005</v>
      </c>
      <c r="T44" s="9">
        <f t="shared" si="2"/>
        <v>2.5709999999999997</v>
      </c>
      <c r="U44" s="9">
        <f t="shared" si="3"/>
        <v>10.650000000000002</v>
      </c>
      <c r="V44" s="9">
        <f t="shared" si="4"/>
        <v>3.42</v>
      </c>
      <c r="W44" s="9">
        <f t="shared" si="5"/>
        <v>4.1100000000000003</v>
      </c>
      <c r="X44" s="10">
        <f t="shared" si="6"/>
        <v>2.5950000000000002</v>
      </c>
    </row>
    <row r="45" spans="1:24">
      <c r="A45" s="17">
        <v>43</v>
      </c>
      <c r="B45" s="17" t="s">
        <v>58</v>
      </c>
      <c r="C45" s="18">
        <v>7</v>
      </c>
      <c r="D45" s="18">
        <v>1</v>
      </c>
      <c r="E45" s="18">
        <v>1</v>
      </c>
      <c r="F45" s="18">
        <v>1</v>
      </c>
      <c r="G45" s="19">
        <v>3.93</v>
      </c>
      <c r="H45" s="20">
        <v>3.4799999999999995</v>
      </c>
      <c r="I45" s="20">
        <v>6.81</v>
      </c>
      <c r="J45" s="20">
        <v>4.17</v>
      </c>
      <c r="K45" s="20">
        <v>7.2</v>
      </c>
      <c r="L45" s="21">
        <v>0.53399999999999992</v>
      </c>
      <c r="M45" s="19">
        <v>2.6550000000000002</v>
      </c>
      <c r="N45" s="20">
        <v>0</v>
      </c>
      <c r="O45" s="20">
        <v>3.21</v>
      </c>
      <c r="P45" s="20">
        <v>0</v>
      </c>
      <c r="Q45" s="20">
        <v>0</v>
      </c>
      <c r="R45" s="20">
        <v>0</v>
      </c>
      <c r="S45" s="8">
        <f t="shared" si="1"/>
        <v>6.5850000000000009</v>
      </c>
      <c r="T45" s="9">
        <f t="shared" si="2"/>
        <v>3.4799999999999995</v>
      </c>
      <c r="U45" s="9">
        <f t="shared" si="3"/>
        <v>10.02</v>
      </c>
      <c r="V45" s="9">
        <f t="shared" si="4"/>
        <v>4.17</v>
      </c>
      <c r="W45" s="9">
        <f t="shared" si="5"/>
        <v>7.2</v>
      </c>
      <c r="X45" s="10">
        <f t="shared" si="6"/>
        <v>0.53399999999999992</v>
      </c>
    </row>
    <row r="46" spans="1:24">
      <c r="A46" s="17">
        <v>44</v>
      </c>
      <c r="B46" s="17" t="s">
        <v>59</v>
      </c>
      <c r="C46" s="18">
        <v>7</v>
      </c>
      <c r="D46" s="18">
        <v>1</v>
      </c>
      <c r="E46" s="18">
        <v>1</v>
      </c>
      <c r="F46" s="18">
        <v>2</v>
      </c>
      <c r="G46" s="19">
        <v>3.3</v>
      </c>
      <c r="H46" s="20">
        <v>2.6429999999999998</v>
      </c>
      <c r="I46" s="20">
        <v>4.32</v>
      </c>
      <c r="J46" s="20">
        <v>6.9599999999999991</v>
      </c>
      <c r="K46" s="20">
        <v>3.03</v>
      </c>
      <c r="L46" s="21">
        <v>1.7189999999999996</v>
      </c>
      <c r="M46" s="19">
        <v>3.4799999999999995</v>
      </c>
      <c r="N46" s="20">
        <v>0</v>
      </c>
      <c r="O46" s="20">
        <v>3.69</v>
      </c>
      <c r="P46" s="20">
        <v>0</v>
      </c>
      <c r="Q46" s="20">
        <v>6.3899999999999988</v>
      </c>
      <c r="R46" s="20">
        <v>0</v>
      </c>
      <c r="S46" s="8">
        <f t="shared" si="1"/>
        <v>6.7799999999999994</v>
      </c>
      <c r="T46" s="9">
        <f t="shared" si="2"/>
        <v>2.6429999999999998</v>
      </c>
      <c r="U46" s="9">
        <f t="shared" si="3"/>
        <v>8.01</v>
      </c>
      <c r="V46" s="9">
        <f t="shared" si="4"/>
        <v>6.9599999999999991</v>
      </c>
      <c r="W46" s="9">
        <f t="shared" si="5"/>
        <v>9.4199999999999982</v>
      </c>
      <c r="X46" s="10">
        <f t="shared" si="6"/>
        <v>1.7189999999999996</v>
      </c>
    </row>
    <row r="47" spans="1:24" ht="17" thickBot="1">
      <c r="A47" s="17">
        <v>45</v>
      </c>
      <c r="B47" s="17" t="s">
        <v>29</v>
      </c>
      <c r="C47" s="18">
        <v>7</v>
      </c>
      <c r="D47" s="18">
        <v>1</v>
      </c>
      <c r="E47" s="18">
        <v>1</v>
      </c>
      <c r="F47" s="18">
        <v>3</v>
      </c>
      <c r="G47" s="22">
        <v>4.8599999999999994</v>
      </c>
      <c r="H47" s="23">
        <v>2.637</v>
      </c>
      <c r="I47" s="23">
        <v>4.1100000000000003</v>
      </c>
      <c r="J47" s="23">
        <v>2.3669999999999995</v>
      </c>
      <c r="K47" s="23">
        <v>7.2</v>
      </c>
      <c r="L47" s="24">
        <v>1.1309999999999998</v>
      </c>
      <c r="M47" s="22">
        <v>3.42</v>
      </c>
      <c r="N47" s="23">
        <v>0</v>
      </c>
      <c r="O47" s="23">
        <v>3.3</v>
      </c>
      <c r="P47" s="23">
        <v>0</v>
      </c>
      <c r="Q47" s="23">
        <v>0</v>
      </c>
      <c r="R47" s="23">
        <v>0</v>
      </c>
      <c r="S47" s="11">
        <f t="shared" si="1"/>
        <v>8.2799999999999994</v>
      </c>
      <c r="T47" s="12">
        <f t="shared" si="2"/>
        <v>2.637</v>
      </c>
      <c r="U47" s="12">
        <f t="shared" si="3"/>
        <v>7.41</v>
      </c>
      <c r="V47" s="12">
        <f t="shared" si="4"/>
        <v>2.3669999999999995</v>
      </c>
      <c r="W47" s="12">
        <f t="shared" si="5"/>
        <v>7.2</v>
      </c>
      <c r="X47" s="30">
        <f t="shared" si="6"/>
        <v>1.1309999999999998</v>
      </c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P46"/>
  <sheetViews>
    <sheetView zoomScale="50" zoomScaleNormal="100" workbookViewId="0">
      <selection activeCell="M1" sqref="M1:M46"/>
    </sheetView>
  </sheetViews>
  <sheetFormatPr baseColWidth="10" defaultColWidth="11" defaultRowHeight="16"/>
  <cols>
    <col min="1" max="1" width="10.83203125" style="2"/>
    <col min="2" max="2" width="18.1640625" style="2" bestFit="1" customWidth="1"/>
    <col min="3" max="3" width="6" style="2" bestFit="1" customWidth="1"/>
    <col min="4" max="4" width="9.33203125" style="2" bestFit="1" customWidth="1"/>
    <col min="5" max="5" width="10.83203125" style="2" customWidth="1"/>
    <col min="6" max="6" width="10" style="2" customWidth="1"/>
    <col min="7" max="7" width="12.5" customWidth="1"/>
    <col min="8" max="8" width="13" bestFit="1" customWidth="1"/>
    <col min="9" max="9" width="14.1640625" bestFit="1" customWidth="1"/>
    <col min="11" max="11" width="19" bestFit="1" customWidth="1"/>
    <col min="12" max="12" width="20.1640625" bestFit="1" customWidth="1"/>
    <col min="13" max="13" width="11" customWidth="1"/>
    <col min="14" max="14" width="14.5" style="4" bestFit="1" customWidth="1"/>
    <col min="15" max="16" width="10.83203125" style="4"/>
  </cols>
  <sheetData>
    <row r="1" spans="1:16">
      <c r="A1" s="16" t="s">
        <v>0</v>
      </c>
      <c r="B1" s="16" t="s">
        <v>1</v>
      </c>
      <c r="C1" s="16" t="s">
        <v>103</v>
      </c>
      <c r="D1" s="16" t="s">
        <v>107</v>
      </c>
      <c r="E1" s="16" t="s">
        <v>106</v>
      </c>
      <c r="F1" s="16" t="s">
        <v>108</v>
      </c>
      <c r="G1" s="25" t="s">
        <v>8</v>
      </c>
      <c r="H1" s="26" t="s">
        <v>9</v>
      </c>
      <c r="I1" s="26" t="s">
        <v>10</v>
      </c>
      <c r="J1" s="26" t="s">
        <v>11</v>
      </c>
      <c r="K1" s="26" t="s">
        <v>12</v>
      </c>
      <c r="L1" s="27" t="s">
        <v>13</v>
      </c>
      <c r="M1" s="32" t="s">
        <v>14</v>
      </c>
      <c r="N1" s="32" t="s">
        <v>115</v>
      </c>
      <c r="O1" s="32" t="s">
        <v>116</v>
      </c>
      <c r="P1" s="32" t="s">
        <v>117</v>
      </c>
    </row>
    <row r="2" spans="1:16">
      <c r="A2" s="17">
        <v>1</v>
      </c>
      <c r="B2" s="17" t="s">
        <v>30</v>
      </c>
      <c r="C2" s="18">
        <v>1</v>
      </c>
      <c r="D2" s="18">
        <v>2</v>
      </c>
      <c r="E2" s="18">
        <v>2</v>
      </c>
      <c r="F2" s="18">
        <v>1</v>
      </c>
      <c r="G2" s="8">
        <v>3.5129999999999999</v>
      </c>
      <c r="H2" s="9">
        <v>1.8</v>
      </c>
      <c r="I2" s="9">
        <v>4.5</v>
      </c>
      <c r="J2" s="9">
        <v>1.4265000000000001</v>
      </c>
      <c r="K2" s="9">
        <v>0</v>
      </c>
      <c r="L2" s="10">
        <v>0.36749999999999999</v>
      </c>
      <c r="M2" s="29">
        <f>SUM(G2:L2)</f>
        <v>11.606999999999999</v>
      </c>
    </row>
    <row r="3" spans="1:16">
      <c r="A3" s="17">
        <v>2</v>
      </c>
      <c r="B3" s="17" t="s">
        <v>31</v>
      </c>
      <c r="C3" s="18">
        <v>1</v>
      </c>
      <c r="D3" s="18">
        <v>2</v>
      </c>
      <c r="E3" s="18">
        <v>2</v>
      </c>
      <c r="F3" s="18">
        <v>2</v>
      </c>
      <c r="G3" s="8">
        <v>3.1905000000000001</v>
      </c>
      <c r="H3" s="9">
        <v>1.4189999999999998</v>
      </c>
      <c r="I3" s="9">
        <v>4.1399999999999997</v>
      </c>
      <c r="J3" s="9">
        <v>3.7349999999999999</v>
      </c>
      <c r="K3" s="9">
        <v>0.44099999999999995</v>
      </c>
      <c r="L3" s="10">
        <v>0.78600000000000003</v>
      </c>
      <c r="M3" s="29">
        <f t="shared" ref="M3:M46" si="0">SUM(G3:L3)</f>
        <v>13.711499999999999</v>
      </c>
    </row>
    <row r="4" spans="1:16">
      <c r="A4" s="17">
        <v>3</v>
      </c>
      <c r="B4" s="17" t="s">
        <v>15</v>
      </c>
      <c r="C4" s="18">
        <v>1</v>
      </c>
      <c r="D4" s="18">
        <v>2</v>
      </c>
      <c r="E4" s="18">
        <v>2</v>
      </c>
      <c r="F4" s="18">
        <v>3</v>
      </c>
      <c r="G4" s="8">
        <v>3.1440000000000001</v>
      </c>
      <c r="H4" s="9">
        <v>1.4445000000000001</v>
      </c>
      <c r="I4" s="9">
        <v>4.59</v>
      </c>
      <c r="J4" s="9">
        <v>2.5950000000000002</v>
      </c>
      <c r="K4" s="9">
        <v>2.415</v>
      </c>
      <c r="L4" s="10">
        <v>1.605</v>
      </c>
      <c r="M4" s="29">
        <f t="shared" si="0"/>
        <v>15.793500000000002</v>
      </c>
      <c r="N4" s="7">
        <f>AVERAGE(M2:M4)</f>
        <v>13.704000000000001</v>
      </c>
      <c r="O4" s="7">
        <f>_xlfn.STDEV.S(M2:M4)</f>
        <v>2.0932600770090555</v>
      </c>
      <c r="P4" s="7">
        <f>O4/SQRT(3)</f>
        <v>1.2085442689450749</v>
      </c>
    </row>
    <row r="5" spans="1:16">
      <c r="A5" s="17">
        <v>4</v>
      </c>
      <c r="B5" s="17" t="s">
        <v>32</v>
      </c>
      <c r="C5" s="18">
        <v>2</v>
      </c>
      <c r="D5" s="18">
        <v>2</v>
      </c>
      <c r="E5" s="18">
        <v>2</v>
      </c>
      <c r="F5" s="18">
        <v>1</v>
      </c>
      <c r="G5" s="8">
        <v>4.9649999999999999</v>
      </c>
      <c r="H5" s="9">
        <v>5.198999999999999</v>
      </c>
      <c r="I5" s="9">
        <v>4.9800000000000004</v>
      </c>
      <c r="J5" s="9">
        <v>2.2514999999999996</v>
      </c>
      <c r="K5" s="9">
        <v>4.9515000000000002</v>
      </c>
      <c r="L5" s="10">
        <v>2.8424999999999998</v>
      </c>
      <c r="M5" s="29">
        <f t="shared" si="0"/>
        <v>25.189499999999999</v>
      </c>
      <c r="N5" s="7"/>
      <c r="O5" s="7"/>
      <c r="P5" s="7"/>
    </row>
    <row r="6" spans="1:16">
      <c r="A6" s="17">
        <v>5</v>
      </c>
      <c r="B6" s="17" t="s">
        <v>33</v>
      </c>
      <c r="C6" s="18">
        <v>2</v>
      </c>
      <c r="D6" s="18">
        <v>2</v>
      </c>
      <c r="E6" s="18">
        <v>2</v>
      </c>
      <c r="F6" s="18">
        <v>2</v>
      </c>
      <c r="G6" s="8">
        <v>4.9349999999999996</v>
      </c>
      <c r="H6" s="9">
        <v>2.6879999999999997</v>
      </c>
      <c r="I6" s="9">
        <v>4.7850000000000001</v>
      </c>
      <c r="J6" s="9">
        <v>3.8759999999999999</v>
      </c>
      <c r="K6" s="9">
        <v>1.2075000000000002</v>
      </c>
      <c r="L6" s="10">
        <v>0.48449999999999999</v>
      </c>
      <c r="M6" s="29">
        <f t="shared" si="0"/>
        <v>17.975999999999999</v>
      </c>
      <c r="N6" s="7"/>
      <c r="O6" s="7"/>
      <c r="P6" s="7"/>
    </row>
    <row r="7" spans="1:16">
      <c r="A7" s="17">
        <v>6</v>
      </c>
      <c r="B7" s="17" t="s">
        <v>16</v>
      </c>
      <c r="C7" s="18">
        <v>2</v>
      </c>
      <c r="D7" s="18">
        <v>2</v>
      </c>
      <c r="E7" s="18">
        <v>2</v>
      </c>
      <c r="F7" s="18">
        <v>3</v>
      </c>
      <c r="G7" s="8">
        <v>3.5249999999999999</v>
      </c>
      <c r="H7" s="9">
        <v>2.238</v>
      </c>
      <c r="I7" s="9">
        <v>5.2949999999999999</v>
      </c>
      <c r="J7" s="9">
        <v>1.5299999999999998</v>
      </c>
      <c r="K7" s="9">
        <v>0.66749999999999998</v>
      </c>
      <c r="L7" s="10">
        <v>4.8330000000000002</v>
      </c>
      <c r="M7" s="29">
        <f t="shared" si="0"/>
        <v>18.0885</v>
      </c>
      <c r="N7" s="7">
        <f>AVERAGE(M5:M7)</f>
        <v>20.417999999999996</v>
      </c>
      <c r="O7" s="7">
        <f>_xlfn.STDEV.S(M5:M7)</f>
        <v>4.132623047169945</v>
      </c>
      <c r="P7" s="7">
        <f>O7/SQRT(3)</f>
        <v>2.3859710287428193</v>
      </c>
    </row>
    <row r="8" spans="1:16">
      <c r="A8" s="17">
        <v>7</v>
      </c>
      <c r="B8" s="17" t="s">
        <v>34</v>
      </c>
      <c r="C8" s="18">
        <v>3</v>
      </c>
      <c r="D8" s="18">
        <v>2</v>
      </c>
      <c r="E8" s="18">
        <v>2</v>
      </c>
      <c r="F8" s="18">
        <v>1</v>
      </c>
      <c r="G8" s="8">
        <v>3.6494999999999997</v>
      </c>
      <c r="H8" s="9">
        <v>2.7150000000000003</v>
      </c>
      <c r="I8" s="9">
        <v>7.0350000000000001</v>
      </c>
      <c r="J8" s="9">
        <v>5.22</v>
      </c>
      <c r="K8" s="9">
        <v>0.56700000000000006</v>
      </c>
      <c r="L8" s="10">
        <v>0.89100000000000001</v>
      </c>
      <c r="M8" s="29">
        <f t="shared" si="0"/>
        <v>20.077500000000001</v>
      </c>
      <c r="N8" s="7"/>
      <c r="O8" s="7"/>
      <c r="P8" s="7"/>
    </row>
    <row r="9" spans="1:16">
      <c r="A9" s="17">
        <v>8</v>
      </c>
      <c r="B9" s="17" t="s">
        <v>35</v>
      </c>
      <c r="C9" s="18">
        <v>3</v>
      </c>
      <c r="D9" s="18">
        <v>2</v>
      </c>
      <c r="E9" s="18">
        <v>2</v>
      </c>
      <c r="F9" s="18">
        <v>2</v>
      </c>
      <c r="G9" s="8">
        <v>3.0735000000000001</v>
      </c>
      <c r="H9" s="9">
        <v>1.1159999999999999</v>
      </c>
      <c r="I9" s="9">
        <v>4.68</v>
      </c>
      <c r="J9" s="9">
        <v>1.1415</v>
      </c>
      <c r="K9" s="9">
        <v>3.8549999999999995</v>
      </c>
      <c r="L9" s="10">
        <v>0.72599999999999998</v>
      </c>
      <c r="M9" s="29">
        <f t="shared" si="0"/>
        <v>14.591999999999999</v>
      </c>
      <c r="N9" s="7"/>
      <c r="O9" s="7"/>
      <c r="P9" s="7"/>
    </row>
    <row r="10" spans="1:16">
      <c r="A10" s="17">
        <v>9</v>
      </c>
      <c r="B10" s="17" t="s">
        <v>17</v>
      </c>
      <c r="C10" s="18">
        <v>3</v>
      </c>
      <c r="D10" s="18">
        <v>2</v>
      </c>
      <c r="E10" s="18">
        <v>2</v>
      </c>
      <c r="F10" s="18">
        <v>3</v>
      </c>
      <c r="G10" s="8">
        <v>3.552</v>
      </c>
      <c r="H10" s="9">
        <v>1.1924999999999999</v>
      </c>
      <c r="I10" s="9">
        <v>4.05</v>
      </c>
      <c r="J10" s="9">
        <v>1.0994999999999999</v>
      </c>
      <c r="K10" s="9">
        <v>2.625</v>
      </c>
      <c r="L10" s="10">
        <v>0.96899999999999997</v>
      </c>
      <c r="M10" s="29">
        <f t="shared" si="0"/>
        <v>13.487999999999998</v>
      </c>
      <c r="N10" s="7">
        <f>AVERAGE(M8:M10)</f>
        <v>16.052499999999998</v>
      </c>
      <c r="O10" s="7">
        <f>_xlfn.STDEV.S(M8:M10)</f>
        <v>3.5291886815527409</v>
      </c>
      <c r="P10" s="7">
        <f>O10/SQRT(3)</f>
        <v>2.0375780353154553</v>
      </c>
    </row>
    <row r="11" spans="1:16">
      <c r="A11" s="17">
        <v>10</v>
      </c>
      <c r="B11" s="17" t="s">
        <v>36</v>
      </c>
      <c r="C11" s="18">
        <v>4</v>
      </c>
      <c r="D11" s="18">
        <v>2</v>
      </c>
      <c r="E11" s="18">
        <v>1</v>
      </c>
      <c r="F11" s="18">
        <v>1</v>
      </c>
      <c r="G11" s="8">
        <v>3.2234999999999996</v>
      </c>
      <c r="H11" s="9">
        <v>1.875</v>
      </c>
      <c r="I11" s="9">
        <v>3.6900000000000004</v>
      </c>
      <c r="J11" s="9">
        <v>1.0665</v>
      </c>
      <c r="K11" s="9">
        <v>4.68</v>
      </c>
      <c r="L11" s="10">
        <v>0.47099999999999997</v>
      </c>
      <c r="M11" s="29">
        <f t="shared" si="0"/>
        <v>15.005999999999998</v>
      </c>
      <c r="N11" s="7"/>
      <c r="O11" s="7"/>
      <c r="P11" s="7"/>
    </row>
    <row r="12" spans="1:16">
      <c r="A12" s="17">
        <v>11</v>
      </c>
      <c r="B12" s="17" t="s">
        <v>37</v>
      </c>
      <c r="C12" s="18">
        <v>4</v>
      </c>
      <c r="D12" s="18">
        <v>2</v>
      </c>
      <c r="E12" s="18">
        <v>1</v>
      </c>
      <c r="F12" s="18">
        <v>2</v>
      </c>
      <c r="G12" s="8">
        <v>3.1980000000000004</v>
      </c>
      <c r="H12" s="9">
        <v>1.1744999999999999</v>
      </c>
      <c r="I12" s="9">
        <v>3.66</v>
      </c>
      <c r="J12" s="9">
        <v>1.3125</v>
      </c>
      <c r="K12" s="9">
        <v>0.37949999999999995</v>
      </c>
      <c r="L12" s="10">
        <v>0.23249999999999998</v>
      </c>
      <c r="M12" s="29">
        <f t="shared" si="0"/>
        <v>9.9570000000000007</v>
      </c>
      <c r="N12" s="7"/>
      <c r="O12" s="7"/>
      <c r="P12" s="7"/>
    </row>
    <row r="13" spans="1:16">
      <c r="A13" s="17">
        <v>12</v>
      </c>
      <c r="B13" s="17" t="s">
        <v>18</v>
      </c>
      <c r="C13" s="18">
        <v>4</v>
      </c>
      <c r="D13" s="18">
        <v>2</v>
      </c>
      <c r="E13" s="18">
        <v>1</v>
      </c>
      <c r="F13" s="18">
        <v>3</v>
      </c>
      <c r="G13" s="8">
        <v>4.8389999999999995</v>
      </c>
      <c r="H13" s="9">
        <v>1.1054999999999999</v>
      </c>
      <c r="I13" s="9">
        <v>4.2</v>
      </c>
      <c r="J13" s="9">
        <v>3.15</v>
      </c>
      <c r="K13" s="9">
        <v>4.3499999999999996</v>
      </c>
      <c r="L13" s="10">
        <v>0.69750000000000012</v>
      </c>
      <c r="M13" s="29">
        <f t="shared" si="0"/>
        <v>18.342000000000002</v>
      </c>
      <c r="N13" s="7">
        <f>AVERAGE(M11:M13)</f>
        <v>14.435000000000002</v>
      </c>
      <c r="O13" s="7">
        <f>_xlfn.STDEV.S(M11:M13)</f>
        <v>4.2215621516211161</v>
      </c>
      <c r="P13" s="7">
        <f>O13/SQRT(3)</f>
        <v>2.4373200446391872</v>
      </c>
    </row>
    <row r="14" spans="1:16">
      <c r="A14" s="17">
        <v>13</v>
      </c>
      <c r="B14" s="17" t="s">
        <v>38</v>
      </c>
      <c r="C14" s="18">
        <v>4</v>
      </c>
      <c r="D14" s="18">
        <v>2</v>
      </c>
      <c r="E14" s="18">
        <v>1</v>
      </c>
      <c r="F14" s="18">
        <v>1</v>
      </c>
      <c r="G14" s="8">
        <v>3.6629999999999998</v>
      </c>
      <c r="H14" s="9">
        <v>1.2734999999999999</v>
      </c>
      <c r="I14" s="9">
        <v>3.7800000000000002</v>
      </c>
      <c r="J14" s="9">
        <v>5.16</v>
      </c>
      <c r="K14" s="9">
        <v>0.3135</v>
      </c>
      <c r="L14" s="10">
        <v>1.905</v>
      </c>
      <c r="M14" s="29">
        <f t="shared" si="0"/>
        <v>16.094999999999999</v>
      </c>
      <c r="N14" s="7"/>
      <c r="O14" s="7"/>
      <c r="P14" s="7"/>
    </row>
    <row r="15" spans="1:16">
      <c r="A15" s="17">
        <v>14</v>
      </c>
      <c r="B15" s="17" t="s">
        <v>39</v>
      </c>
      <c r="C15" s="18">
        <v>4</v>
      </c>
      <c r="D15" s="18">
        <v>2</v>
      </c>
      <c r="E15" s="18">
        <v>1</v>
      </c>
      <c r="F15" s="18">
        <v>2</v>
      </c>
      <c r="G15" s="8">
        <v>3.0869999999999997</v>
      </c>
      <c r="H15" s="9">
        <v>1.4954999999999998</v>
      </c>
      <c r="I15" s="9">
        <v>3.6000000000000005</v>
      </c>
      <c r="J15" s="9">
        <v>4.41</v>
      </c>
      <c r="K15" s="9">
        <v>8.34</v>
      </c>
      <c r="L15" s="10">
        <v>1.605</v>
      </c>
      <c r="M15" s="29">
        <f t="shared" si="0"/>
        <v>22.537500000000001</v>
      </c>
      <c r="N15" s="7"/>
      <c r="O15" s="7"/>
      <c r="P15" s="7"/>
    </row>
    <row r="16" spans="1:16">
      <c r="A16" s="17">
        <v>15</v>
      </c>
      <c r="B16" s="17" t="s">
        <v>19</v>
      </c>
      <c r="C16" s="18">
        <v>4</v>
      </c>
      <c r="D16" s="18">
        <v>2</v>
      </c>
      <c r="E16" s="18">
        <v>1</v>
      </c>
      <c r="F16" s="18">
        <v>3</v>
      </c>
      <c r="G16" s="8">
        <v>2.9910000000000001</v>
      </c>
      <c r="H16" s="9">
        <v>1.2944999999999998</v>
      </c>
      <c r="I16" s="9">
        <v>3.5550000000000006</v>
      </c>
      <c r="J16" s="9">
        <v>1.35</v>
      </c>
      <c r="K16" s="9">
        <v>5.34</v>
      </c>
      <c r="L16" s="10">
        <v>0.71099999999999997</v>
      </c>
      <c r="M16" s="29">
        <f t="shared" si="0"/>
        <v>15.2415</v>
      </c>
      <c r="N16" s="7">
        <f>AVERAGE(M14:M16)</f>
        <v>17.958000000000002</v>
      </c>
      <c r="O16" s="7">
        <f>_xlfn.STDEV.S(M14:M16)</f>
        <v>3.9888570731476412</v>
      </c>
      <c r="P16" s="7">
        <f>O16/SQRT(3)</f>
        <v>2.3029677049407336</v>
      </c>
    </row>
    <row r="17" spans="1:16">
      <c r="A17" s="17">
        <v>16</v>
      </c>
      <c r="B17" s="17" t="s">
        <v>40</v>
      </c>
      <c r="C17" s="18">
        <v>5</v>
      </c>
      <c r="D17" s="18">
        <v>2</v>
      </c>
      <c r="E17" s="18">
        <v>1</v>
      </c>
      <c r="F17" s="18">
        <v>1</v>
      </c>
      <c r="G17" s="8">
        <v>2.9384999999999999</v>
      </c>
      <c r="H17" s="9">
        <v>1.2689999999999999</v>
      </c>
      <c r="I17" s="9">
        <v>3.7050000000000001</v>
      </c>
      <c r="J17" s="9">
        <v>8.64</v>
      </c>
      <c r="K17" s="9">
        <v>0.45300000000000001</v>
      </c>
      <c r="L17" s="10">
        <v>0.6419999999999999</v>
      </c>
      <c r="M17" s="29">
        <f t="shared" si="0"/>
        <v>17.647500000000001</v>
      </c>
      <c r="N17" s="7"/>
      <c r="O17" s="7"/>
      <c r="P17" s="7"/>
    </row>
    <row r="18" spans="1:16">
      <c r="A18" s="17">
        <v>17</v>
      </c>
      <c r="B18" s="17" t="s">
        <v>41</v>
      </c>
      <c r="C18" s="18">
        <v>5</v>
      </c>
      <c r="D18" s="18">
        <v>2</v>
      </c>
      <c r="E18" s="18">
        <v>1</v>
      </c>
      <c r="F18" s="18">
        <v>2</v>
      </c>
      <c r="G18" s="8">
        <v>3.1395</v>
      </c>
      <c r="H18" s="9">
        <v>1.071</v>
      </c>
      <c r="I18" s="9">
        <v>3.6300000000000008</v>
      </c>
      <c r="J18" s="9">
        <v>1.5</v>
      </c>
      <c r="K18" s="9">
        <v>0.43199999999999994</v>
      </c>
      <c r="L18" s="10">
        <v>1.605</v>
      </c>
      <c r="M18" s="29">
        <f t="shared" si="0"/>
        <v>11.377500000000001</v>
      </c>
      <c r="N18" s="7"/>
      <c r="O18" s="7"/>
      <c r="P18" s="7"/>
    </row>
    <row r="19" spans="1:16">
      <c r="A19" s="17">
        <v>18</v>
      </c>
      <c r="B19" s="17" t="s">
        <v>20</v>
      </c>
      <c r="C19" s="18">
        <v>5</v>
      </c>
      <c r="D19" s="18">
        <v>2</v>
      </c>
      <c r="E19" s="18">
        <v>1</v>
      </c>
      <c r="F19" s="18">
        <v>3</v>
      </c>
      <c r="G19" s="8">
        <v>3.0359999999999996</v>
      </c>
      <c r="H19" s="9">
        <v>1.4234999999999998</v>
      </c>
      <c r="I19" s="9">
        <v>3.645</v>
      </c>
      <c r="J19" s="9">
        <v>2.1</v>
      </c>
      <c r="K19" s="9">
        <v>2.0550000000000002</v>
      </c>
      <c r="L19" s="10">
        <v>2.52</v>
      </c>
      <c r="M19" s="29">
        <f t="shared" si="0"/>
        <v>14.779499999999999</v>
      </c>
      <c r="N19" s="7">
        <f>AVERAGE(M17:M19)</f>
        <v>14.601500000000001</v>
      </c>
      <c r="O19" s="7">
        <f>_xlfn.STDEV.S(M17:M19)</f>
        <v>3.1387876640511938</v>
      </c>
      <c r="P19" s="7">
        <f>O19/SQRT(3)</f>
        <v>1.8121799027690335</v>
      </c>
    </row>
    <row r="20" spans="1:16">
      <c r="A20" s="17">
        <v>19</v>
      </c>
      <c r="B20" s="17" t="s">
        <v>42</v>
      </c>
      <c r="C20" s="18">
        <v>6</v>
      </c>
      <c r="D20" s="18">
        <v>2</v>
      </c>
      <c r="E20" s="18">
        <v>1</v>
      </c>
      <c r="F20" s="18">
        <v>1</v>
      </c>
      <c r="G20" s="8">
        <v>2.9295</v>
      </c>
      <c r="H20" s="9">
        <v>1.212</v>
      </c>
      <c r="I20" s="9">
        <v>3.7650000000000001</v>
      </c>
      <c r="J20" s="9">
        <v>1.482</v>
      </c>
      <c r="K20" s="9">
        <v>1.98</v>
      </c>
      <c r="L20" s="10">
        <v>1.6800000000000002</v>
      </c>
      <c r="M20" s="29">
        <f t="shared" si="0"/>
        <v>13.048499999999999</v>
      </c>
      <c r="N20" s="7"/>
      <c r="O20" s="7"/>
      <c r="P20" s="7"/>
    </row>
    <row r="21" spans="1:16">
      <c r="A21" s="17">
        <v>20</v>
      </c>
      <c r="B21" s="17" t="s">
        <v>43</v>
      </c>
      <c r="C21" s="18">
        <v>6</v>
      </c>
      <c r="D21" s="18">
        <v>2</v>
      </c>
      <c r="E21" s="18">
        <v>1</v>
      </c>
      <c r="F21" s="18">
        <v>2</v>
      </c>
      <c r="G21" s="8">
        <v>2.9249999999999998</v>
      </c>
      <c r="H21" s="9">
        <v>1.2585</v>
      </c>
      <c r="I21" s="9">
        <v>3.915</v>
      </c>
      <c r="J21" s="9">
        <v>1.2975000000000001</v>
      </c>
      <c r="K21" s="9">
        <v>1.5</v>
      </c>
      <c r="L21" s="10">
        <v>0.6885</v>
      </c>
      <c r="M21" s="29">
        <f t="shared" si="0"/>
        <v>11.584499999999998</v>
      </c>
      <c r="N21" s="7"/>
      <c r="O21" s="7"/>
      <c r="P21" s="7"/>
    </row>
    <row r="22" spans="1:16">
      <c r="A22" s="17">
        <v>21</v>
      </c>
      <c r="B22" s="17" t="s">
        <v>21</v>
      </c>
      <c r="C22" s="18">
        <v>6</v>
      </c>
      <c r="D22" s="18">
        <v>2</v>
      </c>
      <c r="E22" s="18">
        <v>1</v>
      </c>
      <c r="F22" s="18">
        <v>3</v>
      </c>
      <c r="G22" s="8">
        <v>3.1139999999999999</v>
      </c>
      <c r="H22" s="9">
        <v>1.0934999999999999</v>
      </c>
      <c r="I22" s="9">
        <v>3.7350000000000003</v>
      </c>
      <c r="J22" s="9">
        <v>1.248</v>
      </c>
      <c r="K22" s="9">
        <v>1.9200000000000002</v>
      </c>
      <c r="L22" s="10">
        <v>0.186</v>
      </c>
      <c r="M22" s="29">
        <f t="shared" si="0"/>
        <v>11.2965</v>
      </c>
      <c r="N22" s="7">
        <f>AVERAGE(M20:M22)</f>
        <v>11.9765</v>
      </c>
      <c r="O22" s="7">
        <f>_xlfn.STDEV.S(M20:M22)</f>
        <v>0.93948070762522817</v>
      </c>
      <c r="P22" s="7">
        <f>O22/SQRT(3)</f>
        <v>0.5424094394458856</v>
      </c>
    </row>
    <row r="23" spans="1:16">
      <c r="A23" s="17">
        <v>22</v>
      </c>
      <c r="B23" s="17" t="s">
        <v>44</v>
      </c>
      <c r="C23" s="18">
        <v>7</v>
      </c>
      <c r="D23" s="18">
        <v>2</v>
      </c>
      <c r="E23" s="18">
        <v>1</v>
      </c>
      <c r="F23" s="18">
        <v>1</v>
      </c>
      <c r="G23" s="8">
        <v>2.9730000000000003</v>
      </c>
      <c r="H23" s="9">
        <v>1.4864999999999999</v>
      </c>
      <c r="I23" s="9">
        <v>4.32</v>
      </c>
      <c r="J23" s="9">
        <v>1.3694999999999999</v>
      </c>
      <c r="K23" s="9">
        <v>5.6399999999999988</v>
      </c>
      <c r="L23" s="10">
        <v>0.64949999999999986</v>
      </c>
      <c r="M23" s="29">
        <f t="shared" si="0"/>
        <v>16.438500000000001</v>
      </c>
      <c r="N23" s="7"/>
      <c r="O23" s="7"/>
      <c r="P23" s="7"/>
    </row>
    <row r="24" spans="1:16">
      <c r="A24" s="17">
        <v>23</v>
      </c>
      <c r="B24" s="17" t="s">
        <v>45</v>
      </c>
      <c r="C24" s="18">
        <v>7</v>
      </c>
      <c r="D24" s="18">
        <v>2</v>
      </c>
      <c r="E24" s="18">
        <v>1</v>
      </c>
      <c r="F24" s="18">
        <v>2</v>
      </c>
      <c r="G24" s="8">
        <v>2.9684999999999997</v>
      </c>
      <c r="H24" s="9">
        <v>1.278</v>
      </c>
      <c r="I24" s="9">
        <v>3.5250000000000004</v>
      </c>
      <c r="J24" s="9">
        <v>1.62</v>
      </c>
      <c r="K24" s="9">
        <v>3.6749999999999998</v>
      </c>
      <c r="L24" s="10">
        <v>1.0334999999999999</v>
      </c>
      <c r="M24" s="29">
        <f t="shared" si="0"/>
        <v>14.100000000000001</v>
      </c>
      <c r="N24" s="7"/>
      <c r="O24" s="7"/>
      <c r="P24" s="7"/>
    </row>
    <row r="25" spans="1:16">
      <c r="A25" s="17">
        <v>24</v>
      </c>
      <c r="B25" s="17" t="s">
        <v>22</v>
      </c>
      <c r="C25" s="18">
        <v>7</v>
      </c>
      <c r="D25" s="18">
        <v>2</v>
      </c>
      <c r="E25" s="18">
        <v>1</v>
      </c>
      <c r="F25" s="18">
        <v>3</v>
      </c>
      <c r="G25" s="8">
        <v>3.3674999999999997</v>
      </c>
      <c r="H25" s="9">
        <v>2.9549999999999996</v>
      </c>
      <c r="I25" s="9">
        <v>6.4499999999999993</v>
      </c>
      <c r="J25" s="9">
        <v>2.2649999999999997</v>
      </c>
      <c r="K25" s="9">
        <v>3.2549999999999994</v>
      </c>
      <c r="L25" s="10">
        <v>4.2</v>
      </c>
      <c r="M25" s="29">
        <f t="shared" si="0"/>
        <v>22.492499999999996</v>
      </c>
      <c r="N25" s="7">
        <f>AVERAGE(M23:M25)</f>
        <v>17.677</v>
      </c>
      <c r="O25" s="7">
        <f>_xlfn.STDEV.S(M23:M25)</f>
        <v>4.3311575531259541</v>
      </c>
      <c r="P25" s="7">
        <f>O25/SQRT(3)</f>
        <v>2.5005949791999504</v>
      </c>
    </row>
    <row r="26" spans="1:16">
      <c r="A26" s="17">
        <v>25</v>
      </c>
      <c r="B26" s="17" t="s">
        <v>46</v>
      </c>
      <c r="C26" s="18">
        <v>1</v>
      </c>
      <c r="D26" s="18">
        <v>1</v>
      </c>
      <c r="E26" s="18">
        <v>2</v>
      </c>
      <c r="F26" s="18">
        <v>1</v>
      </c>
      <c r="G26" s="8">
        <v>6.1109999999999998</v>
      </c>
      <c r="H26" s="9">
        <v>2.3370000000000002</v>
      </c>
      <c r="I26" s="9">
        <v>8.16</v>
      </c>
      <c r="J26" s="9">
        <v>2.5139999999999998</v>
      </c>
      <c r="K26" s="9">
        <v>0.34500000000000003</v>
      </c>
      <c r="L26" s="10">
        <v>1.6320000000000001</v>
      </c>
      <c r="M26" s="29">
        <f t="shared" si="0"/>
        <v>21.099</v>
      </c>
      <c r="N26" s="7"/>
      <c r="O26" s="7"/>
      <c r="P26" s="7"/>
    </row>
    <row r="27" spans="1:16">
      <c r="A27" s="17">
        <v>26</v>
      </c>
      <c r="B27" s="17" t="s">
        <v>47</v>
      </c>
      <c r="C27" s="18">
        <v>1</v>
      </c>
      <c r="D27" s="18">
        <v>1</v>
      </c>
      <c r="E27" s="18">
        <v>2</v>
      </c>
      <c r="F27" s="18">
        <v>2</v>
      </c>
      <c r="G27" s="8">
        <v>6.3269999999999991</v>
      </c>
      <c r="H27" s="9">
        <v>2.5649999999999999</v>
      </c>
      <c r="I27" s="9">
        <v>8.7899999999999991</v>
      </c>
      <c r="J27" s="9">
        <v>5.76</v>
      </c>
      <c r="K27" s="9">
        <v>3.4799999999999995</v>
      </c>
      <c r="L27" s="10">
        <v>1.8059999999999998</v>
      </c>
      <c r="M27" s="29">
        <f t="shared" si="0"/>
        <v>28.728000000000002</v>
      </c>
      <c r="N27" s="7"/>
      <c r="O27" s="7"/>
      <c r="P27" s="7"/>
    </row>
    <row r="28" spans="1:16">
      <c r="A28" s="17">
        <v>27</v>
      </c>
      <c r="B28" s="17" t="s">
        <v>23</v>
      </c>
      <c r="C28" s="18">
        <v>1</v>
      </c>
      <c r="D28" s="18">
        <v>1</v>
      </c>
      <c r="E28" s="18">
        <v>2</v>
      </c>
      <c r="F28" s="18">
        <v>3</v>
      </c>
      <c r="G28" s="8">
        <v>6.3899999999999988</v>
      </c>
      <c r="H28" s="9">
        <v>2.3340000000000001</v>
      </c>
      <c r="I28" s="9">
        <v>7.7100000000000009</v>
      </c>
      <c r="J28" s="9">
        <v>1.7339999999999995</v>
      </c>
      <c r="K28" s="9">
        <v>5.4300000000000006</v>
      </c>
      <c r="L28" s="10">
        <v>0.69900000000000007</v>
      </c>
      <c r="M28" s="29">
        <f t="shared" si="0"/>
        <v>24.296999999999997</v>
      </c>
      <c r="N28" s="7">
        <f>AVERAGE(M26:M28)</f>
        <v>24.707999999999998</v>
      </c>
      <c r="O28" s="7">
        <f>_xlfn.STDEV.S(M26:M28)</f>
        <v>3.8310704770338155</v>
      </c>
      <c r="P28" s="7">
        <f>O28/SQRT(3)</f>
        <v>2.2118695711999017</v>
      </c>
    </row>
    <row r="29" spans="1:16">
      <c r="A29" s="17">
        <v>28</v>
      </c>
      <c r="B29" s="17" t="s">
        <v>48</v>
      </c>
      <c r="C29" s="18">
        <v>2</v>
      </c>
      <c r="D29" s="18">
        <v>1</v>
      </c>
      <c r="E29" s="18">
        <v>2</v>
      </c>
      <c r="F29" s="18">
        <v>1</v>
      </c>
      <c r="G29" s="8">
        <v>7.4789999999999992</v>
      </c>
      <c r="H29" s="9">
        <v>4.17</v>
      </c>
      <c r="I29" s="9">
        <v>10.17</v>
      </c>
      <c r="J29" s="9">
        <v>7.589999999999999</v>
      </c>
      <c r="K29" s="9">
        <v>3.5399999999999996</v>
      </c>
      <c r="L29" s="10">
        <v>2.802</v>
      </c>
      <c r="M29" s="29">
        <f t="shared" si="0"/>
        <v>35.750999999999998</v>
      </c>
      <c r="N29" s="7"/>
      <c r="O29" s="7"/>
      <c r="P29" s="7"/>
    </row>
    <row r="30" spans="1:16">
      <c r="A30" s="17">
        <v>29</v>
      </c>
      <c r="B30" s="17" t="s">
        <v>49</v>
      </c>
      <c r="C30" s="18">
        <v>2</v>
      </c>
      <c r="D30" s="18">
        <v>1</v>
      </c>
      <c r="E30" s="18">
        <v>2</v>
      </c>
      <c r="F30" s="18">
        <v>2</v>
      </c>
      <c r="G30" s="8">
        <v>6.5190000000000001</v>
      </c>
      <c r="H30" s="9">
        <v>3.51</v>
      </c>
      <c r="I30" s="9">
        <v>9.93</v>
      </c>
      <c r="J30" s="9">
        <v>2.97</v>
      </c>
      <c r="K30" s="9">
        <v>0.64799999999999991</v>
      </c>
      <c r="L30" s="10">
        <v>1.647</v>
      </c>
      <c r="M30" s="29">
        <f t="shared" si="0"/>
        <v>25.223999999999997</v>
      </c>
      <c r="N30" s="7"/>
      <c r="O30" s="7"/>
      <c r="P30" s="7"/>
    </row>
    <row r="31" spans="1:16">
      <c r="A31" s="17">
        <v>30</v>
      </c>
      <c r="B31" s="17" t="s">
        <v>24</v>
      </c>
      <c r="C31" s="18">
        <v>2</v>
      </c>
      <c r="D31" s="18">
        <v>1</v>
      </c>
      <c r="E31" s="18">
        <v>2</v>
      </c>
      <c r="F31" s="18">
        <v>3</v>
      </c>
      <c r="G31" s="8">
        <v>7.7669999999999995</v>
      </c>
      <c r="H31" s="9">
        <v>5.97</v>
      </c>
      <c r="I31" s="9">
        <v>9.120000000000001</v>
      </c>
      <c r="J31" s="9">
        <v>4.0500000000000007</v>
      </c>
      <c r="K31" s="9">
        <v>4.38</v>
      </c>
      <c r="L31" s="10">
        <v>7.14</v>
      </c>
      <c r="M31" s="29">
        <f t="shared" si="0"/>
        <v>38.427</v>
      </c>
      <c r="N31" s="7">
        <f>AVERAGE(M29:M31)</f>
        <v>33.133999999999993</v>
      </c>
      <c r="O31" s="7">
        <f>_xlfn.STDEV.S(M29:M31)</f>
        <v>6.979707658634446</v>
      </c>
      <c r="P31" s="7">
        <f>O31/SQRT(3)</f>
        <v>4.0297360955774906</v>
      </c>
    </row>
    <row r="32" spans="1:16">
      <c r="A32" s="17">
        <v>31</v>
      </c>
      <c r="B32" s="17" t="s">
        <v>50</v>
      </c>
      <c r="C32" s="18">
        <v>3</v>
      </c>
      <c r="D32" s="18">
        <v>1</v>
      </c>
      <c r="E32" s="18">
        <v>2</v>
      </c>
      <c r="F32" s="18">
        <v>1</v>
      </c>
      <c r="G32" s="8">
        <v>6.0869999999999997</v>
      </c>
      <c r="H32" s="9">
        <v>3.75</v>
      </c>
      <c r="I32" s="9">
        <v>7.08</v>
      </c>
      <c r="J32" s="9">
        <v>5.13</v>
      </c>
      <c r="K32" s="9">
        <v>2.0220000000000002</v>
      </c>
      <c r="L32" s="10">
        <v>1.8149999999999999</v>
      </c>
      <c r="M32" s="29">
        <f t="shared" si="0"/>
        <v>25.884000000000004</v>
      </c>
      <c r="N32" s="7"/>
      <c r="O32" s="7"/>
      <c r="P32" s="7"/>
    </row>
    <row r="33" spans="1:16">
      <c r="A33" s="17">
        <v>32</v>
      </c>
      <c r="B33" s="17" t="s">
        <v>51</v>
      </c>
      <c r="C33" s="18">
        <v>3</v>
      </c>
      <c r="D33" s="18">
        <v>1</v>
      </c>
      <c r="E33" s="18">
        <v>2</v>
      </c>
      <c r="F33" s="18">
        <v>2</v>
      </c>
      <c r="G33" s="8">
        <v>6.2759999999999998</v>
      </c>
      <c r="H33" s="9">
        <v>2.4090000000000003</v>
      </c>
      <c r="I33" s="9">
        <v>8.0399999999999991</v>
      </c>
      <c r="J33" s="9">
        <v>2.871</v>
      </c>
      <c r="K33" s="9">
        <v>9.18</v>
      </c>
      <c r="L33" s="10">
        <v>1.1309999999999998</v>
      </c>
      <c r="M33" s="29">
        <f t="shared" si="0"/>
        <v>29.907</v>
      </c>
      <c r="N33" s="7"/>
      <c r="O33" s="7"/>
      <c r="P33" s="7"/>
    </row>
    <row r="34" spans="1:16">
      <c r="A34" s="17">
        <v>33</v>
      </c>
      <c r="B34" s="17" t="s">
        <v>25</v>
      </c>
      <c r="C34" s="18">
        <v>3</v>
      </c>
      <c r="D34" s="18">
        <v>1</v>
      </c>
      <c r="E34" s="18">
        <v>2</v>
      </c>
      <c r="F34" s="18">
        <v>3</v>
      </c>
      <c r="G34" s="8">
        <v>5.8650000000000002</v>
      </c>
      <c r="H34" s="9">
        <v>2.2770000000000001</v>
      </c>
      <c r="I34" s="9">
        <v>7.5600000000000005</v>
      </c>
      <c r="J34" s="9">
        <v>5.85</v>
      </c>
      <c r="K34" s="9">
        <v>1.7339999999999995</v>
      </c>
      <c r="L34" s="10">
        <v>8.0699999999999985</v>
      </c>
      <c r="M34" s="29">
        <f t="shared" si="0"/>
        <v>31.355999999999995</v>
      </c>
      <c r="N34" s="7">
        <f>AVERAGE(M32:M34)</f>
        <v>29.048999999999996</v>
      </c>
      <c r="O34" s="7">
        <f>_xlfn.STDEV.S(M32:M34)</f>
        <v>2.8351047599691932</v>
      </c>
      <c r="P34" s="7">
        <f>O34/SQRT(3)</f>
        <v>1.6368484963490031</v>
      </c>
    </row>
    <row r="35" spans="1:16">
      <c r="A35" s="17">
        <v>34</v>
      </c>
      <c r="B35" s="17" t="s">
        <v>52</v>
      </c>
      <c r="C35" s="18">
        <v>4</v>
      </c>
      <c r="D35" s="18">
        <v>1</v>
      </c>
      <c r="E35" s="18">
        <v>1</v>
      </c>
      <c r="F35" s="18">
        <v>1</v>
      </c>
      <c r="G35" s="8">
        <v>6.6210000000000004</v>
      </c>
      <c r="H35" s="9">
        <v>2.7480000000000002</v>
      </c>
      <c r="I35" s="9">
        <v>7.2600000000000007</v>
      </c>
      <c r="J35" s="9">
        <v>4.1399999999999997</v>
      </c>
      <c r="K35" s="9">
        <v>0.55799999999999994</v>
      </c>
      <c r="L35" s="10">
        <v>1.1819999999999999</v>
      </c>
      <c r="M35" s="29">
        <f t="shared" si="0"/>
        <v>22.509</v>
      </c>
      <c r="N35" s="7"/>
      <c r="O35" s="7"/>
      <c r="P35" s="7"/>
    </row>
    <row r="36" spans="1:16">
      <c r="A36" s="17">
        <v>35</v>
      </c>
      <c r="B36" s="17" t="s">
        <v>53</v>
      </c>
      <c r="C36" s="18">
        <v>4</v>
      </c>
      <c r="D36" s="18">
        <v>1</v>
      </c>
      <c r="E36" s="18">
        <v>1</v>
      </c>
      <c r="F36" s="18">
        <v>2</v>
      </c>
      <c r="G36" s="8">
        <v>6.2969999999999997</v>
      </c>
      <c r="H36" s="9">
        <v>3.57</v>
      </c>
      <c r="I36" s="9">
        <v>7.77</v>
      </c>
      <c r="J36" s="9">
        <v>2.3249999999999997</v>
      </c>
      <c r="K36" s="9">
        <v>2.6760000000000002</v>
      </c>
      <c r="L36" s="10">
        <v>5.3100000000000005</v>
      </c>
      <c r="M36" s="29">
        <f t="shared" si="0"/>
        <v>27.948</v>
      </c>
      <c r="N36" s="7"/>
      <c r="O36" s="7"/>
      <c r="P36" s="7"/>
    </row>
    <row r="37" spans="1:16">
      <c r="A37" s="17">
        <v>36</v>
      </c>
      <c r="B37" s="17" t="s">
        <v>26</v>
      </c>
      <c r="C37" s="18">
        <v>4</v>
      </c>
      <c r="D37" s="18">
        <v>1</v>
      </c>
      <c r="E37" s="18">
        <v>1</v>
      </c>
      <c r="F37" s="18">
        <v>3</v>
      </c>
      <c r="G37" s="8">
        <v>5.91</v>
      </c>
      <c r="H37" s="9">
        <v>2.2169999999999996</v>
      </c>
      <c r="I37" s="9">
        <v>6.99</v>
      </c>
      <c r="J37" s="9">
        <v>2.2949999999999999</v>
      </c>
      <c r="K37" s="9">
        <v>0.65099999999999991</v>
      </c>
      <c r="L37" s="10">
        <v>3.18</v>
      </c>
      <c r="M37" s="29">
        <f t="shared" si="0"/>
        <v>21.242999999999999</v>
      </c>
      <c r="N37" s="7">
        <f>AVERAGE(M35:M37)</f>
        <v>23.900000000000002</v>
      </c>
      <c r="O37" s="7">
        <f>_xlfn.STDEV.S(M35:M37)</f>
        <v>3.5623611551890568</v>
      </c>
      <c r="P37" s="7">
        <f>O37/SQRT(3)</f>
        <v>2.0567301718990683</v>
      </c>
    </row>
    <row r="38" spans="1:16">
      <c r="A38" s="17">
        <v>37</v>
      </c>
      <c r="B38" s="17" t="s">
        <v>54</v>
      </c>
      <c r="C38" s="18">
        <v>5</v>
      </c>
      <c r="D38" s="18">
        <v>1</v>
      </c>
      <c r="E38" s="18">
        <v>1</v>
      </c>
      <c r="F38" s="18">
        <v>1</v>
      </c>
      <c r="G38" s="8">
        <v>6.1709999999999994</v>
      </c>
      <c r="H38" s="9">
        <v>3</v>
      </c>
      <c r="I38" s="9">
        <v>7.23</v>
      </c>
      <c r="J38" s="9">
        <v>3.75</v>
      </c>
      <c r="K38" s="9">
        <v>1.4909999999999999</v>
      </c>
      <c r="L38" s="10">
        <v>0.71099999999999997</v>
      </c>
      <c r="M38" s="29">
        <f t="shared" si="0"/>
        <v>22.352999999999998</v>
      </c>
      <c r="N38" s="7"/>
      <c r="O38" s="7"/>
      <c r="P38" s="7"/>
    </row>
    <row r="39" spans="1:16">
      <c r="A39" s="17">
        <v>38</v>
      </c>
      <c r="B39" s="17" t="s">
        <v>55</v>
      </c>
      <c r="C39" s="18">
        <v>5</v>
      </c>
      <c r="D39" s="18">
        <v>1</v>
      </c>
      <c r="E39" s="18">
        <v>1</v>
      </c>
      <c r="F39" s="18">
        <v>2</v>
      </c>
      <c r="G39" s="8">
        <v>5.7210000000000001</v>
      </c>
      <c r="H39" s="9">
        <v>2.169</v>
      </c>
      <c r="I39" s="9">
        <v>7.1400000000000006</v>
      </c>
      <c r="J39" s="9">
        <v>4.9799999999999995</v>
      </c>
      <c r="K39" s="9">
        <v>2.532</v>
      </c>
      <c r="L39" s="10">
        <v>0.44099999999999995</v>
      </c>
      <c r="M39" s="29">
        <f t="shared" si="0"/>
        <v>22.983000000000001</v>
      </c>
      <c r="N39" s="7"/>
      <c r="O39" s="7"/>
      <c r="P39" s="7"/>
    </row>
    <row r="40" spans="1:16">
      <c r="A40" s="17">
        <v>39</v>
      </c>
      <c r="B40" s="17" t="s">
        <v>27</v>
      </c>
      <c r="C40" s="18">
        <v>5</v>
      </c>
      <c r="D40" s="18">
        <v>1</v>
      </c>
      <c r="E40" s="18">
        <v>1</v>
      </c>
      <c r="F40" s="18">
        <v>3</v>
      </c>
      <c r="G40" s="8">
        <v>5.8529999999999998</v>
      </c>
      <c r="H40" s="9">
        <v>2.5439999999999996</v>
      </c>
      <c r="I40" s="9">
        <v>7.29</v>
      </c>
      <c r="J40" s="9">
        <v>2.1989999999999998</v>
      </c>
      <c r="K40" s="9">
        <v>0</v>
      </c>
      <c r="L40" s="10">
        <v>1.194</v>
      </c>
      <c r="M40" s="29">
        <f t="shared" si="0"/>
        <v>19.079999999999995</v>
      </c>
      <c r="N40" s="7">
        <f>AVERAGE(M38:M40)</f>
        <v>21.471999999999998</v>
      </c>
      <c r="O40" s="7">
        <f>_xlfn.STDEV.S(M38:M40)</f>
        <v>2.0953455562269463</v>
      </c>
      <c r="P40" s="7">
        <f>O40/SQRT(3)</f>
        <v>1.2097483209329136</v>
      </c>
    </row>
    <row r="41" spans="1:16">
      <c r="A41" s="17">
        <v>40</v>
      </c>
      <c r="B41" s="17" t="s">
        <v>56</v>
      </c>
      <c r="C41" s="18">
        <v>6</v>
      </c>
      <c r="D41" s="18">
        <v>1</v>
      </c>
      <c r="E41" s="18">
        <v>1</v>
      </c>
      <c r="F41" s="18">
        <v>1</v>
      </c>
      <c r="G41" s="8">
        <v>6.1950000000000003</v>
      </c>
      <c r="H41" s="9">
        <v>2.3519999999999999</v>
      </c>
      <c r="I41" s="9">
        <v>8.4</v>
      </c>
      <c r="J41" s="9">
        <v>1.7339999999999995</v>
      </c>
      <c r="K41" s="9">
        <v>0</v>
      </c>
      <c r="L41" s="10">
        <v>0.39300000000000002</v>
      </c>
      <c r="M41" s="29">
        <f t="shared" si="0"/>
        <v>19.074000000000002</v>
      </c>
      <c r="N41" s="7"/>
      <c r="O41" s="7"/>
      <c r="P41" s="7"/>
    </row>
    <row r="42" spans="1:16">
      <c r="A42" s="17">
        <v>41</v>
      </c>
      <c r="B42" s="17" t="s">
        <v>57</v>
      </c>
      <c r="C42" s="18">
        <v>6</v>
      </c>
      <c r="D42" s="18">
        <v>1</v>
      </c>
      <c r="E42" s="18">
        <v>1</v>
      </c>
      <c r="F42" s="18">
        <v>2</v>
      </c>
      <c r="G42" s="8">
        <v>6.2969999999999988</v>
      </c>
      <c r="H42" s="9">
        <v>2.2949999999999999</v>
      </c>
      <c r="I42" s="9">
        <v>8.07</v>
      </c>
      <c r="J42" s="9">
        <v>2.577</v>
      </c>
      <c r="K42" s="9">
        <v>0.54599999999999993</v>
      </c>
      <c r="L42" s="10">
        <v>2.1719999999999997</v>
      </c>
      <c r="M42" s="29">
        <f t="shared" si="0"/>
        <v>21.956999999999997</v>
      </c>
      <c r="N42" s="7"/>
      <c r="O42" s="7"/>
      <c r="P42" s="7"/>
    </row>
    <row r="43" spans="1:16">
      <c r="A43" s="17">
        <v>42</v>
      </c>
      <c r="B43" s="17" t="s">
        <v>28</v>
      </c>
      <c r="C43" s="18">
        <v>6</v>
      </c>
      <c r="D43" s="18">
        <v>1</v>
      </c>
      <c r="E43" s="18">
        <v>1</v>
      </c>
      <c r="F43" s="18">
        <v>3</v>
      </c>
      <c r="G43" s="8">
        <v>7.5600000000000005</v>
      </c>
      <c r="H43" s="9">
        <v>2.5709999999999997</v>
      </c>
      <c r="I43" s="9">
        <v>10.650000000000002</v>
      </c>
      <c r="J43" s="9">
        <v>3.42</v>
      </c>
      <c r="K43" s="9">
        <v>4.1100000000000003</v>
      </c>
      <c r="L43" s="10">
        <v>2.5950000000000002</v>
      </c>
      <c r="M43" s="29">
        <f t="shared" si="0"/>
        <v>30.905999999999999</v>
      </c>
      <c r="N43" s="7">
        <f>AVERAGE(M41:M43)</f>
        <v>23.978999999999999</v>
      </c>
      <c r="O43" s="7">
        <f>_xlfn.STDEV.S(M41:M43)</f>
        <v>6.1697179027893894</v>
      </c>
      <c r="P43" s="7">
        <f>O43/SQRT(3)</f>
        <v>3.5620882919995074</v>
      </c>
    </row>
    <row r="44" spans="1:16">
      <c r="A44" s="17">
        <v>43</v>
      </c>
      <c r="B44" s="17" t="s">
        <v>58</v>
      </c>
      <c r="C44" s="18">
        <v>7</v>
      </c>
      <c r="D44" s="18">
        <v>1</v>
      </c>
      <c r="E44" s="18">
        <v>1</v>
      </c>
      <c r="F44" s="18">
        <v>1</v>
      </c>
      <c r="G44" s="8">
        <v>6.5850000000000009</v>
      </c>
      <c r="H44" s="9">
        <v>3.4799999999999995</v>
      </c>
      <c r="I44" s="9">
        <v>10.02</v>
      </c>
      <c r="J44" s="9">
        <v>4.17</v>
      </c>
      <c r="K44" s="9">
        <v>7.2</v>
      </c>
      <c r="L44" s="10">
        <v>0.53399999999999992</v>
      </c>
      <c r="M44" s="29">
        <f t="shared" si="0"/>
        <v>31.989000000000001</v>
      </c>
      <c r="N44" s="7"/>
      <c r="O44" s="7"/>
      <c r="P44" s="7"/>
    </row>
    <row r="45" spans="1:16">
      <c r="A45" s="17">
        <v>44</v>
      </c>
      <c r="B45" s="17" t="s">
        <v>59</v>
      </c>
      <c r="C45" s="18">
        <v>7</v>
      </c>
      <c r="D45" s="18">
        <v>1</v>
      </c>
      <c r="E45" s="18">
        <v>1</v>
      </c>
      <c r="F45" s="18">
        <v>2</v>
      </c>
      <c r="G45" s="8">
        <v>6.7799999999999994</v>
      </c>
      <c r="H45" s="9">
        <v>2.6429999999999998</v>
      </c>
      <c r="I45" s="9">
        <v>8.01</v>
      </c>
      <c r="J45" s="9">
        <v>6.9599999999999991</v>
      </c>
      <c r="K45" s="9">
        <v>9.4199999999999982</v>
      </c>
      <c r="L45" s="10">
        <v>1.7189999999999996</v>
      </c>
      <c r="M45" s="29">
        <f t="shared" si="0"/>
        <v>35.532000000000004</v>
      </c>
      <c r="N45" s="7"/>
      <c r="O45" s="7"/>
      <c r="P45" s="7"/>
    </row>
    <row r="46" spans="1:16" ht="17" thickBot="1">
      <c r="A46" s="17">
        <v>45</v>
      </c>
      <c r="B46" s="17" t="s">
        <v>29</v>
      </c>
      <c r="C46" s="18">
        <v>7</v>
      </c>
      <c r="D46" s="18">
        <v>1</v>
      </c>
      <c r="E46" s="18">
        <v>1</v>
      </c>
      <c r="F46" s="18">
        <v>3</v>
      </c>
      <c r="G46" s="11">
        <v>8.2799999999999994</v>
      </c>
      <c r="H46" s="12">
        <v>2.637</v>
      </c>
      <c r="I46" s="12">
        <v>7.41</v>
      </c>
      <c r="J46" s="12">
        <v>2.3669999999999995</v>
      </c>
      <c r="K46" s="12">
        <v>7.2</v>
      </c>
      <c r="L46" s="30">
        <v>1.1309999999999998</v>
      </c>
      <c r="M46" s="29">
        <f t="shared" si="0"/>
        <v>29.024999999999999</v>
      </c>
      <c r="N46" s="7">
        <f>AVERAGE(M44:M46)</f>
        <v>32.181999999999995</v>
      </c>
      <c r="O46" s="7">
        <f>_xlfn.STDEV.S(M44:M46)</f>
        <v>3.2577905089185855</v>
      </c>
      <c r="P46" s="7">
        <f>O46/SQRT(3)</f>
        <v>1.8808862272875533</v>
      </c>
    </row>
  </sheetData>
  <autoFilter ref="A1:P46" xr:uid="{00000000-0009-0000-0000-000008000000}"/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I47"/>
  <sheetViews>
    <sheetView zoomScale="50" workbookViewId="0">
      <selection activeCell="AC29" sqref="AC29"/>
    </sheetView>
  </sheetViews>
  <sheetFormatPr baseColWidth="10" defaultColWidth="11" defaultRowHeight="16"/>
  <cols>
    <col min="1" max="1" width="18.1640625" style="2" bestFit="1" customWidth="1"/>
    <col min="2" max="4" width="10.83203125" style="2"/>
    <col min="5" max="5" width="12.5" style="2" bestFit="1" customWidth="1"/>
    <col min="6" max="7" width="10.83203125" style="2"/>
    <col min="8" max="8" width="13" style="2" bestFit="1" customWidth="1"/>
    <col min="9" max="10" width="10.83203125" style="2"/>
    <col min="11" max="11" width="14.1640625" bestFit="1" customWidth="1"/>
    <col min="12" max="13" width="10.83203125" style="2"/>
    <col min="14" max="14" width="18.5" bestFit="1" customWidth="1"/>
    <col min="15" max="16" width="10.83203125" style="2"/>
    <col min="17" max="17" width="19" bestFit="1" customWidth="1"/>
    <col min="18" max="19" width="10.83203125" style="2"/>
    <col min="20" max="20" width="20.1640625" bestFit="1" customWidth="1"/>
    <col min="23" max="23" width="18.1640625" bestFit="1" customWidth="1"/>
    <col min="24" max="24" width="6" bestFit="1" customWidth="1"/>
    <col min="25" max="25" width="15.83203125" bestFit="1" customWidth="1"/>
    <col min="26" max="26" width="16.33203125" bestFit="1" customWidth="1"/>
    <col min="27" max="27" width="17.33203125" bestFit="1" customWidth="1"/>
    <col min="28" max="28" width="22.1640625" bestFit="1" customWidth="1"/>
    <col min="29" max="29" width="22.6640625" bestFit="1" customWidth="1"/>
    <col min="30" max="30" width="23.6640625" bestFit="1" customWidth="1"/>
    <col min="33" max="33" width="25.83203125" bestFit="1" customWidth="1"/>
  </cols>
  <sheetData>
    <row r="1" spans="1:35">
      <c r="A1" s="38" t="s">
        <v>121</v>
      </c>
      <c r="B1" s="5"/>
      <c r="C1" s="5"/>
      <c r="D1" s="5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1:35">
      <c r="A2" s="16" t="s">
        <v>1</v>
      </c>
      <c r="B2" s="16" t="s">
        <v>103</v>
      </c>
      <c r="C2" s="16" t="s">
        <v>106</v>
      </c>
      <c r="D2" s="16" t="s">
        <v>108</v>
      </c>
      <c r="E2" s="31" t="s">
        <v>8</v>
      </c>
      <c r="F2" s="31" t="s">
        <v>120</v>
      </c>
      <c r="G2" s="31"/>
      <c r="H2" s="31" t="s">
        <v>9</v>
      </c>
      <c r="I2" s="31" t="s">
        <v>120</v>
      </c>
      <c r="J2" s="31"/>
      <c r="K2" s="31" t="s">
        <v>10</v>
      </c>
      <c r="L2" s="31" t="s">
        <v>120</v>
      </c>
      <c r="M2" s="31"/>
      <c r="N2" s="31" t="s">
        <v>11</v>
      </c>
      <c r="O2" s="31" t="s">
        <v>120</v>
      </c>
      <c r="P2" s="31"/>
      <c r="Q2" s="31" t="s">
        <v>12</v>
      </c>
      <c r="R2" s="31" t="s">
        <v>120</v>
      </c>
      <c r="S2" s="31"/>
      <c r="T2" s="31" t="s">
        <v>13</v>
      </c>
      <c r="U2" s="31" t="s">
        <v>120</v>
      </c>
      <c r="W2" s="38" t="s">
        <v>121</v>
      </c>
      <c r="X2" s="31" t="s">
        <v>103</v>
      </c>
      <c r="Y2" s="31" t="s">
        <v>8</v>
      </c>
      <c r="Z2" s="31" t="s">
        <v>9</v>
      </c>
      <c r="AA2" s="31" t="s">
        <v>10</v>
      </c>
      <c r="AB2" s="31" t="s">
        <v>11</v>
      </c>
      <c r="AC2" s="31" t="s">
        <v>12</v>
      </c>
      <c r="AD2" s="31" t="s">
        <v>13</v>
      </c>
      <c r="AE2" s="16" t="s">
        <v>14</v>
      </c>
      <c r="AF2" s="16"/>
      <c r="AG2" s="16"/>
    </row>
    <row r="3" spans="1:35">
      <c r="A3" s="17" t="s">
        <v>46</v>
      </c>
      <c r="B3" s="18">
        <v>1</v>
      </c>
      <c r="C3" s="18">
        <v>2</v>
      </c>
      <c r="D3" s="18">
        <v>1</v>
      </c>
      <c r="E3" s="9">
        <v>6.1109999999999998</v>
      </c>
      <c r="F3" s="9"/>
      <c r="G3" s="9"/>
      <c r="H3" s="9">
        <v>2.3370000000000002</v>
      </c>
      <c r="I3" s="9"/>
      <c r="J3" s="9"/>
      <c r="K3" s="9">
        <v>8.16</v>
      </c>
      <c r="L3" s="9"/>
      <c r="M3" s="9"/>
      <c r="N3" s="9">
        <v>2.5139999999999998</v>
      </c>
      <c r="O3" s="9"/>
      <c r="P3" s="9"/>
      <c r="Q3" s="9">
        <v>0.34500000000000003</v>
      </c>
      <c r="R3" s="9"/>
      <c r="S3" s="9"/>
      <c r="T3" s="9">
        <v>1.6320000000000001</v>
      </c>
      <c r="V3" s="5" t="s">
        <v>136</v>
      </c>
      <c r="W3" s="20" t="s">
        <v>127</v>
      </c>
      <c r="X3" s="2">
        <v>4</v>
      </c>
      <c r="Y3" s="39">
        <v>6.2759999999999998</v>
      </c>
      <c r="Z3" s="40">
        <v>2.8450000000000002</v>
      </c>
      <c r="AA3" s="39">
        <v>7.3400000000000007</v>
      </c>
      <c r="AB3" s="39">
        <v>2.92</v>
      </c>
      <c r="AC3" s="39">
        <v>1.2949999999999999</v>
      </c>
      <c r="AD3" s="39">
        <v>3.2240000000000002</v>
      </c>
      <c r="AE3" s="39">
        <f>SUM(Y3:AD3)</f>
        <v>23.900000000000002</v>
      </c>
      <c r="AF3" s="2"/>
      <c r="AG3" s="2"/>
    </row>
    <row r="4" spans="1:35">
      <c r="A4" s="17" t="s">
        <v>47</v>
      </c>
      <c r="B4" s="18">
        <v>1</v>
      </c>
      <c r="C4" s="18">
        <v>2</v>
      </c>
      <c r="D4" s="18">
        <v>2</v>
      </c>
      <c r="E4" s="9">
        <v>6.3269999999999991</v>
      </c>
      <c r="F4" s="9"/>
      <c r="G4" s="9"/>
      <c r="H4" s="9">
        <v>2.5649999999999999</v>
      </c>
      <c r="I4" s="9"/>
      <c r="J4" s="9"/>
      <c r="K4" s="9">
        <v>8.7899999999999991</v>
      </c>
      <c r="L4" s="9"/>
      <c r="M4" s="9"/>
      <c r="N4" s="9">
        <v>5.76</v>
      </c>
      <c r="O4" s="9"/>
      <c r="P4" s="9"/>
      <c r="Q4" s="9">
        <v>3.4799999999999995</v>
      </c>
      <c r="R4" s="9"/>
      <c r="S4" s="9"/>
      <c r="T4" s="9">
        <v>1.8059999999999998</v>
      </c>
      <c r="V4" s="5" t="s">
        <v>137</v>
      </c>
      <c r="W4" s="20" t="s">
        <v>125</v>
      </c>
      <c r="X4" s="2">
        <v>5</v>
      </c>
      <c r="Y4" s="39">
        <v>5.9149999999999991</v>
      </c>
      <c r="Z4" s="40">
        <v>2.5710000000000002</v>
      </c>
      <c r="AA4" s="39">
        <v>7.22</v>
      </c>
      <c r="AB4" s="39">
        <v>3.6430000000000002</v>
      </c>
      <c r="AC4" s="39">
        <v>1.341</v>
      </c>
      <c r="AD4" s="39">
        <v>0.78200000000000003</v>
      </c>
      <c r="AE4" s="39">
        <f t="shared" ref="AE4:AE8" si="0">SUM(Y4:AD4)</f>
        <v>21.472000000000001</v>
      </c>
      <c r="AF4" s="2"/>
      <c r="AG4" s="2"/>
    </row>
    <row r="5" spans="1:35">
      <c r="A5" s="17" t="s">
        <v>23</v>
      </c>
      <c r="B5" s="18">
        <v>1</v>
      </c>
      <c r="C5" s="18">
        <v>2</v>
      </c>
      <c r="D5" s="18">
        <v>3</v>
      </c>
      <c r="E5" s="9">
        <v>6.3899999999999988</v>
      </c>
      <c r="F5" s="9">
        <f>AVERAGE(E3:E5)</f>
        <v>6.2759999999999989</v>
      </c>
      <c r="G5" s="9"/>
      <c r="H5" s="9">
        <v>2.3340000000000001</v>
      </c>
      <c r="I5" s="9">
        <f>AVERAGE(H3:H5)</f>
        <v>2.4120000000000004</v>
      </c>
      <c r="J5" s="9"/>
      <c r="K5" s="9">
        <v>7.7100000000000009</v>
      </c>
      <c r="L5" s="9">
        <f>AVERAGE(K3:K5)</f>
        <v>8.2200000000000006</v>
      </c>
      <c r="M5" s="9"/>
      <c r="N5" s="9">
        <v>1.7339999999999995</v>
      </c>
      <c r="O5" s="9">
        <f>AVERAGE(N3:N5)</f>
        <v>3.3359999999999999</v>
      </c>
      <c r="P5" s="9"/>
      <c r="Q5" s="9">
        <v>5.4300000000000006</v>
      </c>
      <c r="R5" s="9">
        <f>AVERAGE(Q3:Q5)</f>
        <v>3.0850000000000004</v>
      </c>
      <c r="S5" s="9"/>
      <c r="T5" s="9">
        <v>0.69900000000000007</v>
      </c>
      <c r="U5" s="9">
        <f>AVERAGE(T3:T5)</f>
        <v>1.3789999999999998</v>
      </c>
      <c r="V5" s="5" t="s">
        <v>138</v>
      </c>
      <c r="W5" s="20" t="s">
        <v>126</v>
      </c>
      <c r="X5" s="2">
        <v>6</v>
      </c>
      <c r="Y5" s="39">
        <v>6.6840000000000002</v>
      </c>
      <c r="Z5" s="40">
        <v>2.4060000000000001</v>
      </c>
      <c r="AA5" s="39">
        <v>9.0400000000000009</v>
      </c>
      <c r="AB5" s="39">
        <v>2.577</v>
      </c>
      <c r="AC5" s="39">
        <v>1.5520000000000003</v>
      </c>
      <c r="AD5" s="39">
        <v>1.72</v>
      </c>
      <c r="AE5" s="39">
        <f t="shared" si="0"/>
        <v>23.978999999999999</v>
      </c>
      <c r="AF5" s="2"/>
      <c r="AG5" s="2"/>
    </row>
    <row r="6" spans="1:35">
      <c r="A6" s="17" t="s">
        <v>48</v>
      </c>
      <c r="B6" s="18">
        <v>2</v>
      </c>
      <c r="C6" s="18">
        <v>2</v>
      </c>
      <c r="D6" s="18">
        <v>1</v>
      </c>
      <c r="E6" s="9">
        <v>7.4789999999999992</v>
      </c>
      <c r="F6" s="9"/>
      <c r="G6" s="9"/>
      <c r="H6" s="9">
        <v>4.17</v>
      </c>
      <c r="I6" s="9"/>
      <c r="J6" s="9"/>
      <c r="K6" s="9">
        <v>10.17</v>
      </c>
      <c r="L6" s="9"/>
      <c r="M6" s="9"/>
      <c r="N6" s="9">
        <v>7.589999999999999</v>
      </c>
      <c r="O6" s="9"/>
      <c r="P6" s="9"/>
      <c r="Q6" s="9">
        <v>3.5399999999999996</v>
      </c>
      <c r="R6" s="9"/>
      <c r="S6" s="9"/>
      <c r="T6" s="9">
        <v>2.802</v>
      </c>
      <c r="V6" s="5" t="s">
        <v>139</v>
      </c>
      <c r="W6" s="20" t="s">
        <v>123</v>
      </c>
      <c r="X6" s="2">
        <v>1</v>
      </c>
      <c r="Y6" s="39">
        <v>6.2759999999999989</v>
      </c>
      <c r="Z6" s="40">
        <v>2.4120000000000004</v>
      </c>
      <c r="AA6" s="39">
        <v>8.2200000000000006</v>
      </c>
      <c r="AB6" s="39">
        <v>3.3359999999999999</v>
      </c>
      <c r="AC6" s="39">
        <v>3.0850000000000004</v>
      </c>
      <c r="AD6" s="39">
        <v>1.3789999999999998</v>
      </c>
      <c r="AE6" s="39">
        <f t="shared" si="0"/>
        <v>24.708000000000002</v>
      </c>
      <c r="AF6" s="2"/>
      <c r="AG6" s="2"/>
    </row>
    <row r="7" spans="1:35">
      <c r="A7" s="17" t="s">
        <v>49</v>
      </c>
      <c r="B7" s="18">
        <v>2</v>
      </c>
      <c r="C7" s="18">
        <v>2</v>
      </c>
      <c r="D7" s="18">
        <v>2</v>
      </c>
      <c r="E7" s="9">
        <v>6.5190000000000001</v>
      </c>
      <c r="F7" s="9"/>
      <c r="G7" s="9"/>
      <c r="H7" s="9">
        <v>3.51</v>
      </c>
      <c r="I7" s="9"/>
      <c r="J7" s="9"/>
      <c r="K7" s="9">
        <v>9.93</v>
      </c>
      <c r="L7" s="9"/>
      <c r="M7" s="9"/>
      <c r="N7" s="9">
        <v>2.97</v>
      </c>
      <c r="O7" s="9"/>
      <c r="P7" s="9"/>
      <c r="Q7" s="9">
        <v>0.64799999999999991</v>
      </c>
      <c r="R7" s="9"/>
      <c r="S7" s="9"/>
      <c r="T7" s="9">
        <v>1.647</v>
      </c>
      <c r="V7" s="5" t="s">
        <v>140</v>
      </c>
      <c r="W7" s="20" t="s">
        <v>124</v>
      </c>
      <c r="X7" s="2">
        <v>2</v>
      </c>
      <c r="Y7" s="39">
        <v>7.2549999999999999</v>
      </c>
      <c r="Z7" s="40">
        <v>4.55</v>
      </c>
      <c r="AA7" s="39">
        <v>9.74</v>
      </c>
      <c r="AB7" s="39">
        <v>4.87</v>
      </c>
      <c r="AC7" s="39">
        <v>2.8559999999999999</v>
      </c>
      <c r="AD7" s="39">
        <v>3.8629999999999995</v>
      </c>
      <c r="AE7" s="39">
        <f t="shared" si="0"/>
        <v>33.134</v>
      </c>
      <c r="AF7" s="2"/>
      <c r="AG7" s="2"/>
    </row>
    <row r="8" spans="1:35">
      <c r="A8" s="17" t="s">
        <v>24</v>
      </c>
      <c r="B8" s="18">
        <v>2</v>
      </c>
      <c r="C8" s="18">
        <v>2</v>
      </c>
      <c r="D8" s="18">
        <v>3</v>
      </c>
      <c r="E8" s="9">
        <v>7.7669999999999995</v>
      </c>
      <c r="F8" s="9">
        <f>AVERAGE(E6:E8)</f>
        <v>7.2549999999999999</v>
      </c>
      <c r="G8" s="9"/>
      <c r="H8" s="9">
        <v>5.97</v>
      </c>
      <c r="I8" s="9">
        <f>AVERAGE(H6:H8)</f>
        <v>4.55</v>
      </c>
      <c r="J8" s="9"/>
      <c r="K8" s="9">
        <v>9.120000000000001</v>
      </c>
      <c r="L8" s="9">
        <f>AVERAGE(K6:K8)</f>
        <v>9.74</v>
      </c>
      <c r="M8" s="9"/>
      <c r="N8" s="9">
        <v>4.0500000000000007</v>
      </c>
      <c r="O8" s="9">
        <f>AVERAGE(N6:N8)</f>
        <v>4.87</v>
      </c>
      <c r="P8" s="9"/>
      <c r="Q8" s="9">
        <v>4.38</v>
      </c>
      <c r="R8" s="9">
        <f>AVERAGE(Q6:Q8)</f>
        <v>2.8559999999999999</v>
      </c>
      <c r="S8" s="9"/>
      <c r="T8" s="9">
        <v>7.14</v>
      </c>
      <c r="U8" s="9">
        <f>AVERAGE(T6:T8)</f>
        <v>3.8629999999999995</v>
      </c>
      <c r="V8" s="5" t="s">
        <v>141</v>
      </c>
      <c r="W8" s="20" t="s">
        <v>128</v>
      </c>
      <c r="X8" s="2">
        <v>3</v>
      </c>
      <c r="Y8" s="39">
        <v>6.0760000000000005</v>
      </c>
      <c r="Z8" s="40">
        <v>2.8119999999999998</v>
      </c>
      <c r="AA8" s="39">
        <v>7.56</v>
      </c>
      <c r="AB8" s="39">
        <v>4.617</v>
      </c>
      <c r="AC8" s="39">
        <v>4.3120000000000003</v>
      </c>
      <c r="AD8" s="39">
        <v>3.6719999999999993</v>
      </c>
      <c r="AE8" s="39">
        <f t="shared" si="0"/>
        <v>29.049000000000003</v>
      </c>
      <c r="AF8" s="2"/>
      <c r="AG8" s="2"/>
    </row>
    <row r="9" spans="1:35">
      <c r="A9" s="17" t="s">
        <v>50</v>
      </c>
      <c r="B9" s="18">
        <v>3</v>
      </c>
      <c r="C9" s="18">
        <v>2</v>
      </c>
      <c r="D9" s="18">
        <v>1</v>
      </c>
      <c r="E9" s="9">
        <v>6.0869999999999997</v>
      </c>
      <c r="F9" s="9"/>
      <c r="G9" s="9"/>
      <c r="H9" s="9">
        <v>3.75</v>
      </c>
      <c r="I9" s="9"/>
      <c r="J9" s="9"/>
      <c r="K9" s="9">
        <v>7.08</v>
      </c>
      <c r="L9" s="9"/>
      <c r="M9" s="9"/>
      <c r="N9" s="9">
        <v>5.13</v>
      </c>
      <c r="O9" s="9"/>
      <c r="P9" s="9"/>
      <c r="Q9" s="9">
        <v>2.0220000000000002</v>
      </c>
      <c r="R9" s="9"/>
      <c r="S9" s="9"/>
      <c r="T9" s="9">
        <v>1.8149999999999999</v>
      </c>
    </row>
    <row r="10" spans="1:35">
      <c r="A10" s="17" t="s">
        <v>51</v>
      </c>
      <c r="B10" s="18">
        <v>3</v>
      </c>
      <c r="C10" s="18">
        <v>2</v>
      </c>
      <c r="D10" s="18">
        <v>2</v>
      </c>
      <c r="E10" s="9">
        <v>6.2759999999999998</v>
      </c>
      <c r="F10" s="9"/>
      <c r="G10" s="9"/>
      <c r="H10" s="9">
        <v>2.4090000000000003</v>
      </c>
      <c r="I10" s="9"/>
      <c r="J10" s="9"/>
      <c r="K10" s="9">
        <v>8.0399999999999991</v>
      </c>
      <c r="L10" s="9"/>
      <c r="M10" s="9"/>
      <c r="N10" s="9">
        <v>2.871</v>
      </c>
      <c r="O10" s="9"/>
      <c r="P10" s="9"/>
      <c r="Q10" s="9">
        <v>9.18</v>
      </c>
      <c r="R10" s="9"/>
      <c r="S10" s="9"/>
      <c r="T10" s="9">
        <v>1.1309999999999998</v>
      </c>
      <c r="W10" s="37">
        <v>1</v>
      </c>
      <c r="X10" s="31" t="s">
        <v>103</v>
      </c>
      <c r="Y10" s="31" t="s">
        <v>8</v>
      </c>
      <c r="Z10" s="31" t="s">
        <v>9</v>
      </c>
      <c r="AA10" s="31" t="s">
        <v>10</v>
      </c>
      <c r="AB10" s="31" t="s">
        <v>11</v>
      </c>
      <c r="AC10" s="31" t="s">
        <v>12</v>
      </c>
      <c r="AD10" s="31" t="s">
        <v>13</v>
      </c>
      <c r="AE10" s="16" t="s">
        <v>14</v>
      </c>
      <c r="AF10" s="16"/>
      <c r="AG10" s="16" t="s">
        <v>135</v>
      </c>
    </row>
    <row r="11" spans="1:35">
      <c r="A11" s="17" t="s">
        <v>25</v>
      </c>
      <c r="B11" s="18">
        <v>3</v>
      </c>
      <c r="C11" s="18">
        <v>2</v>
      </c>
      <c r="D11" s="18">
        <v>3</v>
      </c>
      <c r="E11" s="9">
        <v>5.8650000000000002</v>
      </c>
      <c r="F11" s="9">
        <f>AVERAGE(E9:E11)</f>
        <v>6.0760000000000005</v>
      </c>
      <c r="G11" s="9"/>
      <c r="H11" s="9">
        <v>2.2770000000000001</v>
      </c>
      <c r="I11" s="9">
        <f>AVERAGE(H9:H11)</f>
        <v>2.8119999999999998</v>
      </c>
      <c r="J11" s="9"/>
      <c r="K11" s="9">
        <v>7.5600000000000005</v>
      </c>
      <c r="L11" s="9">
        <f>AVERAGE(K9:K11)</f>
        <v>7.56</v>
      </c>
      <c r="M11" s="9"/>
      <c r="N11" s="9">
        <v>5.85</v>
      </c>
      <c r="O11" s="9">
        <f>AVERAGE(N9:N11)</f>
        <v>4.617</v>
      </c>
      <c r="P11" s="9"/>
      <c r="Q11" s="9">
        <v>1.7339999999999995</v>
      </c>
      <c r="R11" s="9">
        <f>AVERAGE(Q9:Q11)</f>
        <v>4.3120000000000003</v>
      </c>
      <c r="S11" s="9"/>
      <c r="T11" s="9">
        <v>8.0699999999999985</v>
      </c>
      <c r="U11" s="9">
        <f>AVERAGE(T9:T11)</f>
        <v>3.6719999999999993</v>
      </c>
      <c r="V11" s="5" t="s">
        <v>136</v>
      </c>
      <c r="W11" s="20" t="s">
        <v>127</v>
      </c>
      <c r="X11" s="2">
        <v>4</v>
      </c>
      <c r="Y11" s="41">
        <f>Y3/$AE$3*100</f>
        <v>26.25941422594142</v>
      </c>
      <c r="Z11" s="41">
        <f t="shared" ref="Z11:AD11" si="1">Z3/$AE$3*100</f>
        <v>11.90376569037657</v>
      </c>
      <c r="AA11" s="41">
        <f>AA3/$AE$3*100</f>
        <v>30.711297071129707</v>
      </c>
      <c r="AB11" s="41">
        <f t="shared" si="1"/>
        <v>12.21757322175732</v>
      </c>
      <c r="AC11" s="41">
        <f t="shared" si="1"/>
        <v>5.4184100418410033</v>
      </c>
      <c r="AD11" s="41">
        <f t="shared" si="1"/>
        <v>13.489539748953975</v>
      </c>
      <c r="AE11" s="41">
        <f>SUM(Y11:AD11)</f>
        <v>99.999999999999986</v>
      </c>
      <c r="AF11" s="4"/>
      <c r="AG11" s="41">
        <f>Y11+AA11</f>
        <v>56.970711297071126</v>
      </c>
      <c r="AI11" s="16" t="s">
        <v>129</v>
      </c>
    </row>
    <row r="12" spans="1:35">
      <c r="A12" s="17" t="s">
        <v>52</v>
      </c>
      <c r="B12" s="18">
        <v>4</v>
      </c>
      <c r="C12" s="18">
        <v>1</v>
      </c>
      <c r="D12" s="18">
        <v>1</v>
      </c>
      <c r="E12" s="9">
        <v>6.6210000000000004</v>
      </c>
      <c r="F12" s="9"/>
      <c r="G12" s="9"/>
      <c r="H12" s="9">
        <v>2.7480000000000002</v>
      </c>
      <c r="I12" s="9"/>
      <c r="J12" s="9"/>
      <c r="K12" s="9">
        <v>7.2600000000000007</v>
      </c>
      <c r="L12" s="9"/>
      <c r="M12" s="9"/>
      <c r="N12" s="9">
        <v>4.1399999999999997</v>
      </c>
      <c r="O12" s="9"/>
      <c r="P12" s="9"/>
      <c r="Q12" s="9">
        <v>0.55799999999999994</v>
      </c>
      <c r="R12" s="9"/>
      <c r="S12" s="9"/>
      <c r="T12" s="9">
        <v>1.1819999999999999</v>
      </c>
      <c r="V12" s="5" t="s">
        <v>137</v>
      </c>
      <c r="W12" s="20" t="s">
        <v>125</v>
      </c>
      <c r="X12" s="2">
        <v>5</v>
      </c>
      <c r="Y12" s="41">
        <f>Y4/$AE$4*100</f>
        <v>27.547503725782406</v>
      </c>
      <c r="Z12" s="41">
        <f t="shared" ref="Z12:AD12" si="2">Z4/$AE$4*100</f>
        <v>11.973733233979136</v>
      </c>
      <c r="AA12" s="41">
        <f t="shared" si="2"/>
        <v>33.625186289120713</v>
      </c>
      <c r="AB12" s="41">
        <f t="shared" si="2"/>
        <v>16.966281669150522</v>
      </c>
      <c r="AC12" s="41">
        <f t="shared" si="2"/>
        <v>6.2453427719821164</v>
      </c>
      <c r="AD12" s="41">
        <f t="shared" si="2"/>
        <v>3.641952309985097</v>
      </c>
      <c r="AE12" s="4">
        <f t="shared" ref="AE12:AE16" si="3">SUM(Y12:AD12)</f>
        <v>100</v>
      </c>
      <c r="AF12" s="4"/>
      <c r="AG12" s="41">
        <f t="shared" ref="AG12:AG15" si="4">Y12+AA12</f>
        <v>61.172690014903118</v>
      </c>
      <c r="AI12" s="16" t="s">
        <v>130</v>
      </c>
    </row>
    <row r="13" spans="1:35">
      <c r="A13" s="17" t="s">
        <v>53</v>
      </c>
      <c r="B13" s="18">
        <v>4</v>
      </c>
      <c r="C13" s="18">
        <v>1</v>
      </c>
      <c r="D13" s="18">
        <v>2</v>
      </c>
      <c r="E13" s="9">
        <v>6.2969999999999997</v>
      </c>
      <c r="F13" s="9"/>
      <c r="G13" s="9"/>
      <c r="H13" s="9">
        <v>3.57</v>
      </c>
      <c r="I13" s="9"/>
      <c r="J13" s="9"/>
      <c r="K13" s="9">
        <v>7.77</v>
      </c>
      <c r="L13" s="9"/>
      <c r="M13" s="9"/>
      <c r="N13" s="9">
        <v>2.3249999999999997</v>
      </c>
      <c r="O13" s="9"/>
      <c r="P13" s="9"/>
      <c r="Q13" s="9">
        <v>2.6760000000000002</v>
      </c>
      <c r="R13" s="9"/>
      <c r="S13" s="9"/>
      <c r="T13" s="9">
        <v>5.3100000000000005</v>
      </c>
      <c r="V13" s="5" t="s">
        <v>138</v>
      </c>
      <c r="W13" s="20" t="s">
        <v>126</v>
      </c>
      <c r="X13" s="2">
        <v>6</v>
      </c>
      <c r="Y13" s="41">
        <f>Y5/$AE$5*100</f>
        <v>27.874390091329914</v>
      </c>
      <c r="Z13" s="41">
        <f t="shared" ref="Z13:AC13" si="5">Z5/$AE$5*100</f>
        <v>10.033779557112474</v>
      </c>
      <c r="AA13" s="41">
        <f t="shared" si="5"/>
        <v>37.699653863797494</v>
      </c>
      <c r="AB13" s="41">
        <f t="shared" si="5"/>
        <v>10.746903540598025</v>
      </c>
      <c r="AC13" s="41">
        <f t="shared" si="5"/>
        <v>6.4723299553776235</v>
      </c>
      <c r="AD13" s="41">
        <f>AD5/$AE$5*100</f>
        <v>7.1729429917844785</v>
      </c>
      <c r="AE13" s="4">
        <f t="shared" si="3"/>
        <v>100.00000000000001</v>
      </c>
      <c r="AF13" s="4"/>
      <c r="AG13" s="41">
        <f t="shared" si="4"/>
        <v>65.574043955127408</v>
      </c>
      <c r="AI13" s="16" t="s">
        <v>131</v>
      </c>
    </row>
    <row r="14" spans="1:35">
      <c r="A14" s="17" t="s">
        <v>26</v>
      </c>
      <c r="B14" s="18">
        <v>4</v>
      </c>
      <c r="C14" s="18">
        <v>1</v>
      </c>
      <c r="D14" s="18">
        <v>3</v>
      </c>
      <c r="E14" s="9">
        <v>5.91</v>
      </c>
      <c r="F14" s="9">
        <f>AVERAGE(E12:E14)</f>
        <v>6.2759999999999998</v>
      </c>
      <c r="G14" s="9"/>
      <c r="H14" s="9">
        <v>2.2169999999999996</v>
      </c>
      <c r="I14" s="9">
        <f>AVERAGE(H12:H14)</f>
        <v>2.8450000000000002</v>
      </c>
      <c r="J14" s="9"/>
      <c r="K14" s="9">
        <v>6.99</v>
      </c>
      <c r="L14" s="9">
        <f>AVERAGE(K12:K14)</f>
        <v>7.3400000000000007</v>
      </c>
      <c r="M14" s="9"/>
      <c r="N14" s="9">
        <v>2.2949999999999999</v>
      </c>
      <c r="O14" s="9">
        <f>AVERAGE(N12:N14)</f>
        <v>2.92</v>
      </c>
      <c r="P14" s="9"/>
      <c r="Q14" s="9">
        <v>0.65099999999999991</v>
      </c>
      <c r="R14" s="9">
        <f>AVERAGE(Q12:Q14)</f>
        <v>1.2949999999999999</v>
      </c>
      <c r="S14" s="9"/>
      <c r="T14" s="9">
        <v>3.18</v>
      </c>
      <c r="U14" s="9">
        <f>AVERAGE(T12:T14)</f>
        <v>3.2240000000000002</v>
      </c>
      <c r="V14" s="5" t="s">
        <v>139</v>
      </c>
      <c r="W14" s="20" t="s">
        <v>123</v>
      </c>
      <c r="X14" s="2">
        <v>1</v>
      </c>
      <c r="Y14" s="41">
        <f>Y6/$AE$6*100</f>
        <v>25.400679941719272</v>
      </c>
      <c r="Z14" s="41">
        <f t="shared" ref="Z14:AD14" si="6">Z6/$AE$6*100</f>
        <v>9.762020398251579</v>
      </c>
      <c r="AA14" s="41">
        <f t="shared" si="6"/>
        <v>33.268576979116077</v>
      </c>
      <c r="AB14" s="41">
        <f t="shared" si="6"/>
        <v>13.501699854298202</v>
      </c>
      <c r="AC14" s="41">
        <f t="shared" si="6"/>
        <v>12.485834547514976</v>
      </c>
      <c r="AD14" s="41">
        <f t="shared" si="6"/>
        <v>5.5811882790998855</v>
      </c>
      <c r="AE14" s="4">
        <f t="shared" si="3"/>
        <v>99.999999999999986</v>
      </c>
      <c r="AF14" s="4"/>
      <c r="AG14" s="41">
        <f t="shared" si="4"/>
        <v>58.669256920835352</v>
      </c>
      <c r="AI14" s="16" t="s">
        <v>132</v>
      </c>
    </row>
    <row r="15" spans="1:35">
      <c r="A15" s="17" t="s">
        <v>54</v>
      </c>
      <c r="B15" s="18">
        <v>5</v>
      </c>
      <c r="C15" s="18">
        <v>1</v>
      </c>
      <c r="D15" s="18">
        <v>1</v>
      </c>
      <c r="E15" s="9">
        <v>6.1709999999999994</v>
      </c>
      <c r="F15" s="9"/>
      <c r="G15" s="9"/>
      <c r="H15" s="9">
        <v>3</v>
      </c>
      <c r="I15" s="9"/>
      <c r="J15" s="9"/>
      <c r="K15" s="9">
        <v>7.23</v>
      </c>
      <c r="L15" s="9"/>
      <c r="M15" s="9"/>
      <c r="N15" s="9">
        <v>3.75</v>
      </c>
      <c r="O15" s="9"/>
      <c r="P15" s="9"/>
      <c r="Q15" s="9">
        <v>1.4909999999999999</v>
      </c>
      <c r="R15" s="9"/>
      <c r="S15" s="9"/>
      <c r="T15" s="9">
        <v>0.71099999999999997</v>
      </c>
      <c r="V15" s="5" t="s">
        <v>140</v>
      </c>
      <c r="W15" s="20" t="s">
        <v>124</v>
      </c>
      <c r="X15" s="2">
        <v>2</v>
      </c>
      <c r="Y15" s="41">
        <f>Y7/$AE$7*100</f>
        <v>21.895937707490795</v>
      </c>
      <c r="Z15" s="41">
        <f t="shared" ref="Z15:AD15" si="7">Z7/$AE$7*100</f>
        <v>13.732118066034888</v>
      </c>
      <c r="AA15" s="41">
        <f t="shared" si="7"/>
        <v>29.395786805094463</v>
      </c>
      <c r="AB15" s="41">
        <f t="shared" si="7"/>
        <v>14.697893402547232</v>
      </c>
      <c r="AC15" s="41">
        <f t="shared" si="7"/>
        <v>8.6195448783726683</v>
      </c>
      <c r="AD15" s="41">
        <f t="shared" si="7"/>
        <v>11.658719140459949</v>
      </c>
      <c r="AE15" s="4">
        <f t="shared" si="3"/>
        <v>100</v>
      </c>
      <c r="AF15" s="4"/>
      <c r="AG15" s="41">
        <f t="shared" si="4"/>
        <v>51.291724512585262</v>
      </c>
      <c r="AI15" s="16" t="s">
        <v>133</v>
      </c>
    </row>
    <row r="16" spans="1:35">
      <c r="A16" s="17" t="s">
        <v>55</v>
      </c>
      <c r="B16" s="18">
        <v>5</v>
      </c>
      <c r="C16" s="18">
        <v>1</v>
      </c>
      <c r="D16" s="18">
        <v>2</v>
      </c>
      <c r="E16" s="9">
        <v>5.7210000000000001</v>
      </c>
      <c r="F16" s="9"/>
      <c r="G16" s="9"/>
      <c r="H16" s="9">
        <v>2.169</v>
      </c>
      <c r="I16" s="9"/>
      <c r="J16" s="9"/>
      <c r="K16" s="9">
        <v>7.1400000000000006</v>
      </c>
      <c r="L16" s="9"/>
      <c r="M16" s="9"/>
      <c r="N16" s="9">
        <v>4.9799999999999995</v>
      </c>
      <c r="O16" s="9"/>
      <c r="P16" s="9"/>
      <c r="Q16" s="9">
        <v>2.532</v>
      </c>
      <c r="R16" s="9"/>
      <c r="S16" s="9"/>
      <c r="T16" s="9">
        <v>0.44099999999999995</v>
      </c>
      <c r="V16" s="5" t="s">
        <v>141</v>
      </c>
      <c r="W16" s="20" t="s">
        <v>128</v>
      </c>
      <c r="X16" s="2">
        <v>3</v>
      </c>
      <c r="Y16" s="41">
        <f>Y8/$AE$8*100</f>
        <v>20.916382663775003</v>
      </c>
      <c r="Z16" s="41">
        <f t="shared" ref="Z16:AD16" si="8">Z8/$AE$8*100</f>
        <v>9.6801955316878363</v>
      </c>
      <c r="AA16" s="41">
        <f t="shared" si="8"/>
        <v>26.024992254466589</v>
      </c>
      <c r="AB16" s="41">
        <f t="shared" si="8"/>
        <v>15.89383455540638</v>
      </c>
      <c r="AC16" s="41">
        <f t="shared" si="8"/>
        <v>14.843884471066129</v>
      </c>
      <c r="AD16" s="41">
        <f t="shared" si="8"/>
        <v>12.640710523598052</v>
      </c>
      <c r="AE16" s="4">
        <f t="shared" si="3"/>
        <v>100</v>
      </c>
      <c r="AF16" s="4"/>
      <c r="AG16" s="41">
        <f>Y16+AA16</f>
        <v>46.941374918241593</v>
      </c>
      <c r="AI16" s="16" t="s">
        <v>134</v>
      </c>
    </row>
    <row r="17" spans="1:33">
      <c r="A17" s="17" t="s">
        <v>27</v>
      </c>
      <c r="B17" s="18">
        <v>5</v>
      </c>
      <c r="C17" s="18">
        <v>1</v>
      </c>
      <c r="D17" s="18">
        <v>3</v>
      </c>
      <c r="E17" s="9">
        <v>5.8529999999999998</v>
      </c>
      <c r="F17" s="9">
        <f>AVERAGE(E15:E17)</f>
        <v>5.9149999999999991</v>
      </c>
      <c r="G17" s="9"/>
      <c r="H17" s="9">
        <v>2.5439999999999996</v>
      </c>
      <c r="I17" s="9">
        <f>AVERAGE(H15:H17)</f>
        <v>2.5710000000000002</v>
      </c>
      <c r="J17" s="9"/>
      <c r="K17" s="9">
        <v>7.29</v>
      </c>
      <c r="L17" s="9">
        <f>AVERAGE(K15:K17)</f>
        <v>7.22</v>
      </c>
      <c r="M17" s="9"/>
      <c r="N17" s="9">
        <v>2.1989999999999998</v>
      </c>
      <c r="O17" s="9">
        <f>AVERAGE(N15:N17)</f>
        <v>3.6430000000000002</v>
      </c>
      <c r="P17" s="9"/>
      <c r="Q17" s="9">
        <v>0</v>
      </c>
      <c r="R17" s="9">
        <f>AVERAGE(Q15:Q17)</f>
        <v>1.341</v>
      </c>
      <c r="S17" s="9"/>
      <c r="T17" s="9">
        <v>1.194</v>
      </c>
      <c r="U17" s="9">
        <f>AVERAGE(T15:T17)</f>
        <v>0.78200000000000003</v>
      </c>
    </row>
    <row r="18" spans="1:33">
      <c r="A18" s="17" t="s">
        <v>56</v>
      </c>
      <c r="B18" s="18">
        <v>6</v>
      </c>
      <c r="C18" s="18">
        <v>1</v>
      </c>
      <c r="D18" s="18">
        <v>1</v>
      </c>
      <c r="E18" s="9">
        <v>6.1950000000000003</v>
      </c>
      <c r="F18" s="9"/>
      <c r="G18" s="9"/>
      <c r="H18" s="9">
        <v>2.3519999999999999</v>
      </c>
      <c r="I18" s="9"/>
      <c r="J18" s="9"/>
      <c r="K18" s="9">
        <v>8.4</v>
      </c>
      <c r="L18" s="9"/>
      <c r="M18" s="9"/>
      <c r="N18" s="9">
        <v>1.7339999999999995</v>
      </c>
      <c r="O18" s="9"/>
      <c r="P18" s="9"/>
      <c r="Q18" s="9">
        <v>0</v>
      </c>
      <c r="R18" s="9"/>
      <c r="S18" s="9"/>
      <c r="T18" s="9">
        <v>0.39300000000000002</v>
      </c>
    </row>
    <row r="19" spans="1:33">
      <c r="A19" s="17" t="s">
        <v>57</v>
      </c>
      <c r="B19" s="18">
        <v>6</v>
      </c>
      <c r="C19" s="18">
        <v>1</v>
      </c>
      <c r="D19" s="18">
        <v>2</v>
      </c>
      <c r="E19" s="9">
        <v>6.2969999999999988</v>
      </c>
      <c r="F19" s="9"/>
      <c r="G19" s="9"/>
      <c r="H19" s="9">
        <v>2.2949999999999999</v>
      </c>
      <c r="I19" s="9"/>
      <c r="J19" s="9"/>
      <c r="K19" s="9">
        <v>8.07</v>
      </c>
      <c r="L19" s="9"/>
      <c r="M19" s="9"/>
      <c r="N19" s="9">
        <v>2.577</v>
      </c>
      <c r="O19" s="9"/>
      <c r="P19" s="9"/>
      <c r="Q19" s="9">
        <v>0.54599999999999993</v>
      </c>
      <c r="R19" s="9"/>
      <c r="S19" s="9"/>
      <c r="T19" s="9">
        <v>2.1719999999999997</v>
      </c>
    </row>
    <row r="20" spans="1:33">
      <c r="A20" s="17" t="s">
        <v>28</v>
      </c>
      <c r="B20" s="18">
        <v>6</v>
      </c>
      <c r="C20" s="18">
        <v>1</v>
      </c>
      <c r="D20" s="18">
        <v>3</v>
      </c>
      <c r="E20" s="9">
        <v>7.5600000000000005</v>
      </c>
      <c r="F20" s="9">
        <f>AVERAGE(E18:E20)</f>
        <v>6.6840000000000002</v>
      </c>
      <c r="G20" s="9"/>
      <c r="H20" s="9">
        <v>2.5709999999999997</v>
      </c>
      <c r="I20" s="9">
        <f>AVERAGE(H18:H20)</f>
        <v>2.4060000000000001</v>
      </c>
      <c r="J20" s="9"/>
      <c r="K20" s="9">
        <v>10.650000000000002</v>
      </c>
      <c r="L20" s="9">
        <f>AVERAGE(K18:K20)</f>
        <v>9.0400000000000009</v>
      </c>
      <c r="M20" s="9"/>
      <c r="N20" s="9">
        <v>3.42</v>
      </c>
      <c r="O20" s="9">
        <f>AVERAGE(N18:N20)</f>
        <v>2.577</v>
      </c>
      <c r="P20" s="9"/>
      <c r="Q20" s="9">
        <v>4.1100000000000003</v>
      </c>
      <c r="R20" s="9">
        <f>AVERAGE(Q18:Q20)</f>
        <v>1.5520000000000003</v>
      </c>
      <c r="S20" s="9"/>
      <c r="T20" s="9">
        <v>2.5950000000000002</v>
      </c>
      <c r="U20" s="9">
        <f>AVERAGE(T18:T20)</f>
        <v>1.72</v>
      </c>
    </row>
    <row r="21" spans="1:33">
      <c r="A21" s="5"/>
      <c r="B21" s="5"/>
      <c r="C21" s="5"/>
      <c r="D21" s="5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33">
      <c r="A22" s="5"/>
      <c r="B22" s="5"/>
      <c r="C22" s="5"/>
      <c r="D22" s="5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33">
      <c r="A23" s="38" t="s">
        <v>122</v>
      </c>
      <c r="B23" s="5"/>
      <c r="C23" s="5"/>
      <c r="D23" s="5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33">
      <c r="A24" s="16" t="s">
        <v>1</v>
      </c>
      <c r="B24" s="16" t="s">
        <v>103</v>
      </c>
      <c r="C24" s="16" t="s">
        <v>106</v>
      </c>
      <c r="D24" s="16" t="s">
        <v>108</v>
      </c>
      <c r="E24" s="31" t="s">
        <v>8</v>
      </c>
      <c r="F24" s="31" t="s">
        <v>120</v>
      </c>
      <c r="G24" s="31"/>
      <c r="H24" s="31" t="s">
        <v>9</v>
      </c>
      <c r="I24" s="31" t="s">
        <v>120</v>
      </c>
      <c r="J24" s="31"/>
      <c r="K24" s="31" t="s">
        <v>10</v>
      </c>
      <c r="L24" s="31" t="s">
        <v>120</v>
      </c>
      <c r="M24" s="31"/>
      <c r="N24" s="31" t="s">
        <v>11</v>
      </c>
      <c r="O24" s="31" t="s">
        <v>120</v>
      </c>
      <c r="P24" s="31"/>
      <c r="Q24" s="31" t="s">
        <v>12</v>
      </c>
      <c r="R24" s="31" t="s">
        <v>120</v>
      </c>
      <c r="S24" s="31"/>
      <c r="T24" s="31" t="s">
        <v>13</v>
      </c>
      <c r="U24" s="31" t="s">
        <v>120</v>
      </c>
      <c r="W24" s="38" t="s">
        <v>122</v>
      </c>
      <c r="X24" s="31" t="s">
        <v>103</v>
      </c>
      <c r="Y24" s="31" t="s">
        <v>8</v>
      </c>
      <c r="Z24" s="31" t="s">
        <v>9</v>
      </c>
      <c r="AA24" s="31" t="s">
        <v>10</v>
      </c>
      <c r="AB24" s="31" t="s">
        <v>11</v>
      </c>
      <c r="AC24" s="31" t="s">
        <v>12</v>
      </c>
      <c r="AD24" s="31" t="s">
        <v>13</v>
      </c>
      <c r="AE24" s="16" t="s">
        <v>14</v>
      </c>
      <c r="AF24" s="16"/>
      <c r="AG24" s="16"/>
    </row>
    <row r="25" spans="1:33">
      <c r="A25" s="17" t="s">
        <v>30</v>
      </c>
      <c r="B25" s="18">
        <v>1</v>
      </c>
      <c r="C25" s="18">
        <v>2</v>
      </c>
      <c r="D25" s="18">
        <v>1</v>
      </c>
      <c r="E25" s="9">
        <v>3.5129999999999999</v>
      </c>
      <c r="F25" s="9"/>
      <c r="G25" s="9"/>
      <c r="H25" s="9">
        <v>1.8</v>
      </c>
      <c r="I25" s="9"/>
      <c r="J25" s="9"/>
      <c r="K25" s="9">
        <v>4.5</v>
      </c>
      <c r="L25" s="9"/>
      <c r="M25" s="9"/>
      <c r="N25" s="9">
        <v>1.4265000000000001</v>
      </c>
      <c r="O25" s="9"/>
      <c r="P25" s="9"/>
      <c r="Q25" s="9">
        <v>0</v>
      </c>
      <c r="R25" s="9"/>
      <c r="S25" s="9"/>
      <c r="T25" s="9">
        <v>0.36749999999999999</v>
      </c>
      <c r="V25" s="5" t="s">
        <v>136</v>
      </c>
      <c r="W25" s="20" t="s">
        <v>127</v>
      </c>
      <c r="X25" s="2">
        <v>4</v>
      </c>
      <c r="Y25" s="41">
        <v>3.2469999999999999</v>
      </c>
      <c r="Z25" s="41">
        <v>1.3544999999999998</v>
      </c>
      <c r="AA25" s="41">
        <v>3.6450000000000009</v>
      </c>
      <c r="AB25" s="41">
        <v>3.64</v>
      </c>
      <c r="AC25" s="41">
        <v>4.6644999999999994</v>
      </c>
      <c r="AD25" s="41">
        <v>1.407</v>
      </c>
      <c r="AE25" s="41">
        <f t="shared" ref="AE25:AE30" si="9">SUM(Y25:AD25)</f>
        <v>17.958000000000002</v>
      </c>
      <c r="AF25" s="4"/>
      <c r="AG25" s="4"/>
    </row>
    <row r="26" spans="1:33">
      <c r="A26" s="17" t="s">
        <v>31</v>
      </c>
      <c r="B26" s="18">
        <v>1</v>
      </c>
      <c r="C26" s="18">
        <v>2</v>
      </c>
      <c r="D26" s="18">
        <v>2</v>
      </c>
      <c r="E26" s="9">
        <v>3.1905000000000001</v>
      </c>
      <c r="F26" s="9"/>
      <c r="G26" s="9"/>
      <c r="H26" s="9">
        <v>1.4189999999999998</v>
      </c>
      <c r="I26" s="9"/>
      <c r="J26" s="9"/>
      <c r="K26" s="9">
        <v>4.1399999999999997</v>
      </c>
      <c r="L26" s="9"/>
      <c r="M26" s="9"/>
      <c r="N26" s="9">
        <v>3.7349999999999999</v>
      </c>
      <c r="O26" s="9"/>
      <c r="P26" s="9"/>
      <c r="Q26" s="9">
        <v>0.44099999999999995</v>
      </c>
      <c r="R26" s="9"/>
      <c r="S26" s="9"/>
      <c r="T26" s="9">
        <v>0.78600000000000003</v>
      </c>
      <c r="V26" s="5" t="s">
        <v>137</v>
      </c>
      <c r="W26" s="20" t="s">
        <v>125</v>
      </c>
      <c r="X26" s="2">
        <v>5</v>
      </c>
      <c r="Y26" s="41">
        <v>3.0379999999999998</v>
      </c>
      <c r="Z26" s="41">
        <v>1.2544999999999999</v>
      </c>
      <c r="AA26" s="41">
        <v>3.66</v>
      </c>
      <c r="AB26" s="41">
        <v>4.08</v>
      </c>
      <c r="AC26" s="41">
        <v>0.98000000000000009</v>
      </c>
      <c r="AD26" s="41">
        <v>1.5889999999999997</v>
      </c>
      <c r="AE26" s="41">
        <f t="shared" si="9"/>
        <v>14.6015</v>
      </c>
      <c r="AF26" s="4"/>
      <c r="AG26" s="4"/>
    </row>
    <row r="27" spans="1:33">
      <c r="A27" s="17" t="s">
        <v>15</v>
      </c>
      <c r="B27" s="18">
        <v>1</v>
      </c>
      <c r="C27" s="18">
        <v>2</v>
      </c>
      <c r="D27" s="18">
        <v>3</v>
      </c>
      <c r="E27" s="9">
        <v>3.1440000000000001</v>
      </c>
      <c r="F27" s="9">
        <f>AVERAGE(E25:E27)</f>
        <v>3.2825000000000002</v>
      </c>
      <c r="G27" s="9"/>
      <c r="H27" s="9">
        <v>1.4445000000000001</v>
      </c>
      <c r="I27" s="9">
        <f>AVERAGE(H25:H27)</f>
        <v>1.5545</v>
      </c>
      <c r="J27" s="9"/>
      <c r="K27" s="9">
        <v>4.59</v>
      </c>
      <c r="L27" s="9">
        <f>AVERAGE(K25:K27)</f>
        <v>4.41</v>
      </c>
      <c r="M27" s="9"/>
      <c r="N27" s="9">
        <v>2.5950000000000002</v>
      </c>
      <c r="O27" s="9">
        <f>AVERAGE(N25:N27)</f>
        <v>2.5855000000000001</v>
      </c>
      <c r="P27" s="9"/>
      <c r="Q27" s="9">
        <v>2.415</v>
      </c>
      <c r="R27" s="9">
        <f>AVERAGE(Q25:Q27)</f>
        <v>0.95199999999999996</v>
      </c>
      <c r="S27" s="9"/>
      <c r="T27" s="9">
        <v>1.605</v>
      </c>
      <c r="U27" s="9">
        <f>AVERAGE(T25:T27)</f>
        <v>0.91949999999999987</v>
      </c>
      <c r="V27" s="5" t="s">
        <v>138</v>
      </c>
      <c r="W27" s="20" t="s">
        <v>126</v>
      </c>
      <c r="X27" s="2">
        <v>6</v>
      </c>
      <c r="Y27" s="41">
        <v>2.9894999999999996</v>
      </c>
      <c r="Z27" s="41">
        <v>1.1879999999999999</v>
      </c>
      <c r="AA27" s="41">
        <v>3.8049999999999997</v>
      </c>
      <c r="AB27" s="41">
        <v>1.3425</v>
      </c>
      <c r="AC27" s="41">
        <v>1.8</v>
      </c>
      <c r="AD27" s="41">
        <v>0.85150000000000003</v>
      </c>
      <c r="AE27" s="41">
        <f t="shared" si="9"/>
        <v>11.9765</v>
      </c>
      <c r="AF27" s="4"/>
      <c r="AG27" s="4"/>
    </row>
    <row r="28" spans="1:33">
      <c r="A28" s="17" t="s">
        <v>32</v>
      </c>
      <c r="B28" s="18">
        <v>2</v>
      </c>
      <c r="C28" s="18">
        <v>2</v>
      </c>
      <c r="D28" s="18">
        <v>1</v>
      </c>
      <c r="E28" s="9">
        <v>4.9649999999999999</v>
      </c>
      <c r="F28" s="9"/>
      <c r="G28" s="9"/>
      <c r="H28" s="9">
        <v>5.198999999999999</v>
      </c>
      <c r="I28" s="9"/>
      <c r="J28" s="9"/>
      <c r="K28" s="9">
        <v>4.9800000000000004</v>
      </c>
      <c r="L28" s="9"/>
      <c r="M28" s="9"/>
      <c r="N28" s="9">
        <v>2.2514999999999996</v>
      </c>
      <c r="O28" s="9"/>
      <c r="P28" s="9"/>
      <c r="Q28" s="9">
        <v>4.9515000000000002</v>
      </c>
      <c r="R28" s="9"/>
      <c r="S28" s="9"/>
      <c r="T28" s="9">
        <v>2.8424999999999998</v>
      </c>
      <c r="V28" s="5" t="s">
        <v>139</v>
      </c>
      <c r="W28" s="20" t="s">
        <v>123</v>
      </c>
      <c r="X28" s="2">
        <v>1</v>
      </c>
      <c r="Y28" s="41">
        <v>3.2825000000000002</v>
      </c>
      <c r="Z28" s="41">
        <v>1.5545</v>
      </c>
      <c r="AA28" s="41">
        <v>4.41</v>
      </c>
      <c r="AB28" s="41">
        <v>2.5855000000000001</v>
      </c>
      <c r="AC28" s="41">
        <v>0.95199999999999996</v>
      </c>
      <c r="AD28" s="41">
        <v>0.91949999999999987</v>
      </c>
      <c r="AE28" s="41">
        <f t="shared" si="9"/>
        <v>13.703999999999999</v>
      </c>
      <c r="AF28" s="4"/>
      <c r="AG28" s="4"/>
    </row>
    <row r="29" spans="1:33">
      <c r="A29" s="17" t="s">
        <v>33</v>
      </c>
      <c r="B29" s="18">
        <v>2</v>
      </c>
      <c r="C29" s="18">
        <v>2</v>
      </c>
      <c r="D29" s="18">
        <v>2</v>
      </c>
      <c r="E29" s="9">
        <v>4.9349999999999996</v>
      </c>
      <c r="F29" s="9"/>
      <c r="G29" s="9"/>
      <c r="H29" s="9">
        <v>2.6879999999999997</v>
      </c>
      <c r="I29" s="9"/>
      <c r="J29" s="9"/>
      <c r="K29" s="9">
        <v>4.7850000000000001</v>
      </c>
      <c r="L29" s="9"/>
      <c r="M29" s="9"/>
      <c r="N29" s="9">
        <v>3.8759999999999999</v>
      </c>
      <c r="O29" s="9"/>
      <c r="P29" s="9"/>
      <c r="Q29" s="9">
        <v>1.2075000000000002</v>
      </c>
      <c r="R29" s="9"/>
      <c r="S29" s="9"/>
      <c r="T29" s="9">
        <v>0.48449999999999999</v>
      </c>
      <c r="V29" s="5" t="s">
        <v>140</v>
      </c>
      <c r="W29" s="20" t="s">
        <v>124</v>
      </c>
      <c r="X29" s="2">
        <v>2</v>
      </c>
      <c r="Y29" s="41">
        <v>4.4749999999999996</v>
      </c>
      <c r="Z29" s="41">
        <v>3.3749999999999996</v>
      </c>
      <c r="AA29" s="41">
        <v>5.0200000000000005</v>
      </c>
      <c r="AB29" s="41">
        <v>2.5524999999999998</v>
      </c>
      <c r="AC29" s="41">
        <v>2.2755000000000005</v>
      </c>
      <c r="AD29" s="41">
        <v>2.72</v>
      </c>
      <c r="AE29" s="41">
        <f t="shared" si="9"/>
        <v>20.417999999999999</v>
      </c>
      <c r="AF29" s="4"/>
      <c r="AG29" s="4"/>
    </row>
    <row r="30" spans="1:33">
      <c r="A30" s="17" t="s">
        <v>16</v>
      </c>
      <c r="B30" s="18">
        <v>2</v>
      </c>
      <c r="C30" s="18">
        <v>2</v>
      </c>
      <c r="D30" s="18">
        <v>3</v>
      </c>
      <c r="E30" s="9">
        <v>3.5249999999999999</v>
      </c>
      <c r="F30" s="9">
        <f>AVERAGE(E28:E30)</f>
        <v>4.4749999999999996</v>
      </c>
      <c r="G30" s="9"/>
      <c r="H30" s="9">
        <v>2.238</v>
      </c>
      <c r="I30" s="9">
        <f>AVERAGE(H28:H30)</f>
        <v>3.3749999999999996</v>
      </c>
      <c r="J30" s="9"/>
      <c r="K30" s="9">
        <v>5.2949999999999999</v>
      </c>
      <c r="L30" s="9">
        <f>AVERAGE(K28:K30)</f>
        <v>5.0200000000000005</v>
      </c>
      <c r="M30" s="9"/>
      <c r="N30" s="9">
        <v>1.5299999999999998</v>
      </c>
      <c r="O30" s="9">
        <f>AVERAGE(N28:N30)</f>
        <v>2.5524999999999998</v>
      </c>
      <c r="P30" s="9"/>
      <c r="Q30" s="9">
        <v>0.66749999999999998</v>
      </c>
      <c r="R30" s="9">
        <f>AVERAGE(Q28:Q30)</f>
        <v>2.2755000000000005</v>
      </c>
      <c r="S30" s="9"/>
      <c r="T30" s="9">
        <v>4.8330000000000002</v>
      </c>
      <c r="U30" s="9">
        <f>AVERAGE(T28:T30)</f>
        <v>2.72</v>
      </c>
      <c r="V30" s="5" t="s">
        <v>141</v>
      </c>
      <c r="W30" s="20" t="s">
        <v>128</v>
      </c>
      <c r="X30" s="2">
        <v>3</v>
      </c>
      <c r="Y30" s="41">
        <v>3.4250000000000003</v>
      </c>
      <c r="Z30" s="41">
        <v>1.6745000000000001</v>
      </c>
      <c r="AA30" s="41">
        <v>5.2549999999999999</v>
      </c>
      <c r="AB30" s="41">
        <v>2.4869999999999997</v>
      </c>
      <c r="AC30" s="41">
        <v>2.3489999999999998</v>
      </c>
      <c r="AD30" s="41">
        <v>0.86199999999999999</v>
      </c>
      <c r="AE30" s="41">
        <f t="shared" si="9"/>
        <v>16.052500000000002</v>
      </c>
      <c r="AF30" s="4"/>
      <c r="AG30" s="4"/>
    </row>
    <row r="31" spans="1:33">
      <c r="A31" s="17" t="s">
        <v>34</v>
      </c>
      <c r="B31" s="18">
        <v>3</v>
      </c>
      <c r="C31" s="18">
        <v>2</v>
      </c>
      <c r="D31" s="18">
        <v>1</v>
      </c>
      <c r="E31" s="9">
        <v>3.6494999999999997</v>
      </c>
      <c r="F31" s="9"/>
      <c r="G31" s="9"/>
      <c r="H31" s="9">
        <v>2.7150000000000003</v>
      </c>
      <c r="I31" s="9"/>
      <c r="J31" s="9"/>
      <c r="K31" s="9">
        <v>7.0350000000000001</v>
      </c>
      <c r="L31" s="9"/>
      <c r="M31" s="9"/>
      <c r="N31" s="9">
        <v>5.22</v>
      </c>
      <c r="O31" s="9"/>
      <c r="P31" s="9"/>
      <c r="Q31" s="9">
        <v>0.56700000000000006</v>
      </c>
      <c r="R31" s="9"/>
      <c r="S31" s="9"/>
      <c r="T31" s="9">
        <v>0.89100000000000001</v>
      </c>
    </row>
    <row r="32" spans="1:33">
      <c r="A32" s="17" t="s">
        <v>35</v>
      </c>
      <c r="B32" s="18">
        <v>3</v>
      </c>
      <c r="C32" s="18">
        <v>2</v>
      </c>
      <c r="D32" s="18">
        <v>2</v>
      </c>
      <c r="E32" s="9">
        <v>3.0735000000000001</v>
      </c>
      <c r="F32" s="9"/>
      <c r="G32" s="9"/>
      <c r="H32" s="9">
        <v>1.1159999999999999</v>
      </c>
      <c r="I32" s="9"/>
      <c r="J32" s="9"/>
      <c r="K32" s="9">
        <v>4.68</v>
      </c>
      <c r="L32" s="9"/>
      <c r="M32" s="9"/>
      <c r="N32" s="9">
        <v>1.1415</v>
      </c>
      <c r="O32" s="9"/>
      <c r="P32" s="9"/>
      <c r="Q32" s="9">
        <v>3.8549999999999995</v>
      </c>
      <c r="R32" s="9"/>
      <c r="S32" s="9"/>
      <c r="T32" s="9">
        <v>0.72599999999999998</v>
      </c>
      <c r="W32" s="37">
        <v>1</v>
      </c>
      <c r="X32" s="31" t="s">
        <v>103</v>
      </c>
      <c r="Y32" s="31" t="s">
        <v>8</v>
      </c>
      <c r="Z32" s="31" t="s">
        <v>9</v>
      </c>
      <c r="AA32" s="31" t="s">
        <v>10</v>
      </c>
      <c r="AB32" s="31" t="s">
        <v>11</v>
      </c>
      <c r="AC32" s="31" t="s">
        <v>12</v>
      </c>
      <c r="AD32" s="31" t="s">
        <v>13</v>
      </c>
      <c r="AE32" s="16" t="s">
        <v>14</v>
      </c>
      <c r="AF32" s="16"/>
      <c r="AG32" s="16" t="s">
        <v>135</v>
      </c>
    </row>
    <row r="33" spans="1:35">
      <c r="A33" s="17" t="s">
        <v>17</v>
      </c>
      <c r="B33" s="18">
        <v>3</v>
      </c>
      <c r="C33" s="18">
        <v>2</v>
      </c>
      <c r="D33" s="18">
        <v>3</v>
      </c>
      <c r="E33" s="9">
        <v>3.552</v>
      </c>
      <c r="F33" s="9">
        <f>AVERAGE(E31:E33)</f>
        <v>3.4250000000000003</v>
      </c>
      <c r="G33" s="9"/>
      <c r="H33" s="9">
        <v>1.1924999999999999</v>
      </c>
      <c r="I33" s="9">
        <f>AVERAGE(H31:H33)</f>
        <v>1.6745000000000001</v>
      </c>
      <c r="J33" s="9"/>
      <c r="K33" s="9">
        <v>4.05</v>
      </c>
      <c r="L33" s="9">
        <f>AVERAGE(K31:K33)</f>
        <v>5.2549999999999999</v>
      </c>
      <c r="M33" s="9"/>
      <c r="N33" s="9">
        <v>1.0994999999999999</v>
      </c>
      <c r="O33" s="9">
        <f>AVERAGE(N31:N33)</f>
        <v>2.4869999999999997</v>
      </c>
      <c r="P33" s="9"/>
      <c r="Q33" s="9">
        <v>2.625</v>
      </c>
      <c r="R33" s="9">
        <f>AVERAGE(Q31:Q33)</f>
        <v>2.3489999999999998</v>
      </c>
      <c r="S33" s="9"/>
      <c r="T33" s="9">
        <v>0.96899999999999997</v>
      </c>
      <c r="U33" s="9">
        <f>AVERAGE(T31:T33)</f>
        <v>0.86199999999999999</v>
      </c>
      <c r="V33" s="5" t="s">
        <v>136</v>
      </c>
      <c r="W33" s="20" t="s">
        <v>127</v>
      </c>
      <c r="X33" s="2">
        <v>4</v>
      </c>
      <c r="Y33" s="41">
        <f>Y25/$AE$25*100</f>
        <v>18.08107807105468</v>
      </c>
      <c r="Z33" s="41">
        <f t="shared" ref="Z33:AD33" si="10">Z25/$AE$25*100</f>
        <v>7.5425993985967237</v>
      </c>
      <c r="AA33" s="41">
        <f t="shared" si="10"/>
        <v>20.297360507851657</v>
      </c>
      <c r="AB33" s="41">
        <f t="shared" si="10"/>
        <v>20.269517763670784</v>
      </c>
      <c r="AC33" s="41">
        <f>AC25/$AE$25*100</f>
        <v>25.974496046330319</v>
      </c>
      <c r="AD33" s="41">
        <f t="shared" si="10"/>
        <v>7.8349482124958225</v>
      </c>
      <c r="AE33" s="4">
        <f>SUM(Y33:AD33)</f>
        <v>99.999999999999986</v>
      </c>
      <c r="AF33" s="4"/>
      <c r="AG33" s="41">
        <f>Y33+AA33</f>
        <v>38.378438578906341</v>
      </c>
      <c r="AI33" s="16" t="s">
        <v>129</v>
      </c>
    </row>
    <row r="34" spans="1:35">
      <c r="A34" s="17" t="s">
        <v>38</v>
      </c>
      <c r="B34" s="18">
        <v>4</v>
      </c>
      <c r="C34" s="18">
        <v>1</v>
      </c>
      <c r="D34" s="18">
        <v>1</v>
      </c>
      <c r="E34" s="9">
        <v>3.6629999999999998</v>
      </c>
      <c r="F34" s="9"/>
      <c r="G34" s="9"/>
      <c r="H34" s="9">
        <v>1.2734999999999999</v>
      </c>
      <c r="I34" s="9"/>
      <c r="J34" s="9"/>
      <c r="K34" s="9">
        <v>3.7800000000000002</v>
      </c>
      <c r="L34" s="9"/>
      <c r="M34" s="9"/>
      <c r="N34" s="9">
        <v>5.16</v>
      </c>
      <c r="O34" s="9"/>
      <c r="P34" s="9"/>
      <c r="Q34" s="9">
        <v>0.3135</v>
      </c>
      <c r="R34" s="9"/>
      <c r="S34" s="9"/>
      <c r="T34" s="9">
        <v>1.905</v>
      </c>
      <c r="V34" s="5" t="s">
        <v>137</v>
      </c>
      <c r="W34" s="20" t="s">
        <v>125</v>
      </c>
      <c r="X34" s="2">
        <v>5</v>
      </c>
      <c r="Y34" s="41">
        <f>Y26/$AE$26*100</f>
        <v>20.806081566962298</v>
      </c>
      <c r="Z34" s="41">
        <f t="shared" ref="Z34:AD34" si="11">Z26/$AE$26*100</f>
        <v>8.5915830565352866</v>
      </c>
      <c r="AA34" s="41">
        <f t="shared" si="11"/>
        <v>25.065917885148785</v>
      </c>
      <c r="AB34" s="41">
        <f t="shared" si="11"/>
        <v>27.942334691641268</v>
      </c>
      <c r="AC34" s="41">
        <f t="shared" si="11"/>
        <v>6.7116392151491286</v>
      </c>
      <c r="AD34" s="41">
        <f t="shared" si="11"/>
        <v>10.882443584563228</v>
      </c>
      <c r="AE34" s="4">
        <f t="shared" ref="AE34:AE38" si="12">SUM(Y34:AD34)</f>
        <v>100</v>
      </c>
      <c r="AF34" s="4"/>
      <c r="AG34" s="41">
        <f t="shared" ref="AG34:AG37" si="13">Y34+AA34</f>
        <v>45.871999452111083</v>
      </c>
      <c r="AI34" s="16" t="s">
        <v>130</v>
      </c>
    </row>
    <row r="35" spans="1:35">
      <c r="A35" s="17" t="s">
        <v>39</v>
      </c>
      <c r="B35" s="18">
        <v>4</v>
      </c>
      <c r="C35" s="18">
        <v>1</v>
      </c>
      <c r="D35" s="18">
        <v>2</v>
      </c>
      <c r="E35" s="9">
        <v>3.0869999999999997</v>
      </c>
      <c r="F35" s="9"/>
      <c r="G35" s="9"/>
      <c r="H35" s="9">
        <v>1.4954999999999998</v>
      </c>
      <c r="I35" s="9"/>
      <c r="J35" s="9"/>
      <c r="K35" s="9">
        <v>3.6000000000000005</v>
      </c>
      <c r="L35" s="9"/>
      <c r="M35" s="9"/>
      <c r="N35" s="9">
        <v>4.41</v>
      </c>
      <c r="O35" s="9"/>
      <c r="P35" s="9"/>
      <c r="Q35" s="9">
        <v>8.34</v>
      </c>
      <c r="R35" s="9"/>
      <c r="S35" s="9"/>
      <c r="T35" s="9">
        <v>1.605</v>
      </c>
      <c r="V35" s="5" t="s">
        <v>138</v>
      </c>
      <c r="W35" s="20" t="s">
        <v>126</v>
      </c>
      <c r="X35" s="2">
        <v>6</v>
      </c>
      <c r="Y35" s="41">
        <f>Y27/$AE$27*100</f>
        <v>24.96138270780278</v>
      </c>
      <c r="Z35" s="41">
        <f t="shared" ref="Z35:AD35" si="14">Z27/$AE$27*100</f>
        <v>9.9194255416858024</v>
      </c>
      <c r="AA35" s="41">
        <f t="shared" si="14"/>
        <v>31.77055066171252</v>
      </c>
      <c r="AB35" s="41">
        <f t="shared" si="14"/>
        <v>11.209451843192921</v>
      </c>
      <c r="AC35" s="41">
        <f t="shared" si="14"/>
        <v>15.02943263891788</v>
      </c>
      <c r="AD35" s="41">
        <f t="shared" si="14"/>
        <v>7.1097566066880971</v>
      </c>
      <c r="AE35" s="4">
        <f t="shared" si="12"/>
        <v>100</v>
      </c>
      <c r="AF35" s="4"/>
      <c r="AG35" s="41">
        <f t="shared" si="13"/>
        <v>56.731933369515303</v>
      </c>
      <c r="AI35" s="16" t="s">
        <v>131</v>
      </c>
    </row>
    <row r="36" spans="1:35">
      <c r="A36" s="17" t="s">
        <v>19</v>
      </c>
      <c r="B36" s="18">
        <v>4</v>
      </c>
      <c r="C36" s="18">
        <v>1</v>
      </c>
      <c r="D36" s="18">
        <v>3</v>
      </c>
      <c r="E36" s="9">
        <v>2.9910000000000001</v>
      </c>
      <c r="F36" s="9">
        <f>AVERAGE(E34:E36)</f>
        <v>3.2469999999999999</v>
      </c>
      <c r="G36" s="9"/>
      <c r="H36" s="9">
        <v>1.2944999999999998</v>
      </c>
      <c r="I36" s="9">
        <f>AVERAGE(H34:H36)</f>
        <v>1.3544999999999998</v>
      </c>
      <c r="J36" s="9"/>
      <c r="K36" s="9">
        <v>3.5550000000000006</v>
      </c>
      <c r="L36" s="9">
        <f>AVERAGE(K34:K36)</f>
        <v>3.6450000000000009</v>
      </c>
      <c r="M36" s="9"/>
      <c r="N36" s="9">
        <v>1.35</v>
      </c>
      <c r="O36" s="9">
        <f>AVERAGE(N34:N36)</f>
        <v>3.64</v>
      </c>
      <c r="P36" s="9"/>
      <c r="Q36" s="9">
        <v>5.34</v>
      </c>
      <c r="R36" s="9">
        <f>AVERAGE(Q34:Q36)</f>
        <v>4.6644999999999994</v>
      </c>
      <c r="S36" s="9"/>
      <c r="T36" s="9">
        <v>0.71099999999999997</v>
      </c>
      <c r="U36" s="9">
        <f>AVERAGE(T34:T36)</f>
        <v>1.407</v>
      </c>
      <c r="V36" s="5" t="s">
        <v>139</v>
      </c>
      <c r="W36" s="20" t="s">
        <v>123</v>
      </c>
      <c r="X36" s="2">
        <v>1</v>
      </c>
      <c r="Y36" s="41">
        <f>Y28/$AE$28*100</f>
        <v>23.952860478692354</v>
      </c>
      <c r="Z36" s="41">
        <f t="shared" ref="Z36:AD36" si="15">Z28/$AE$28*100</f>
        <v>11.343403385872739</v>
      </c>
      <c r="AA36" s="41">
        <f t="shared" si="15"/>
        <v>32.180385288966725</v>
      </c>
      <c r="AB36" s="41">
        <f t="shared" si="15"/>
        <v>18.866754232340924</v>
      </c>
      <c r="AC36" s="41">
        <f t="shared" si="15"/>
        <v>6.9468768242848808</v>
      </c>
      <c r="AD36" s="41">
        <f t="shared" si="15"/>
        <v>6.7097197898423815</v>
      </c>
      <c r="AE36" s="4">
        <f t="shared" si="12"/>
        <v>100</v>
      </c>
      <c r="AF36" s="4"/>
      <c r="AG36" s="41">
        <f t="shared" si="13"/>
        <v>56.133245767659076</v>
      </c>
      <c r="AI36" s="16" t="s">
        <v>132</v>
      </c>
    </row>
    <row r="37" spans="1:35">
      <c r="A37" s="17" t="s">
        <v>40</v>
      </c>
      <c r="B37" s="18">
        <v>5</v>
      </c>
      <c r="C37" s="18">
        <v>1</v>
      </c>
      <c r="D37" s="18">
        <v>1</v>
      </c>
      <c r="E37" s="9">
        <v>2.9384999999999999</v>
      </c>
      <c r="F37" s="9"/>
      <c r="G37" s="9"/>
      <c r="H37" s="9">
        <v>1.2689999999999999</v>
      </c>
      <c r="I37" s="9"/>
      <c r="J37" s="9"/>
      <c r="K37" s="9">
        <v>3.7050000000000001</v>
      </c>
      <c r="L37" s="9"/>
      <c r="M37" s="9"/>
      <c r="N37" s="9">
        <v>8.64</v>
      </c>
      <c r="O37" s="9"/>
      <c r="P37" s="9"/>
      <c r="Q37" s="9">
        <v>0.45300000000000001</v>
      </c>
      <c r="R37" s="9"/>
      <c r="S37" s="9"/>
      <c r="T37" s="9">
        <v>0.6419999999999999</v>
      </c>
      <c r="V37" s="5" t="s">
        <v>140</v>
      </c>
      <c r="W37" s="20" t="s">
        <v>124</v>
      </c>
      <c r="X37" s="2">
        <v>2</v>
      </c>
      <c r="Y37" s="41">
        <f>Y29/$AE$29*100</f>
        <v>21.916936036830247</v>
      </c>
      <c r="Z37" s="41">
        <f t="shared" ref="Z37:AD37" si="16">Z29/$AE$29*100</f>
        <v>16.529532765207168</v>
      </c>
      <c r="AA37" s="41">
        <f t="shared" si="16"/>
        <v>24.586149475952592</v>
      </c>
      <c r="AB37" s="41">
        <f t="shared" si="16"/>
        <v>12.50122440983446</v>
      </c>
      <c r="AC37" s="41">
        <f t="shared" si="16"/>
        <v>11.144578313253014</v>
      </c>
      <c r="AD37" s="41">
        <f t="shared" si="16"/>
        <v>13.32157899892252</v>
      </c>
      <c r="AE37" s="4">
        <f t="shared" si="12"/>
        <v>100</v>
      </c>
      <c r="AF37" s="4"/>
      <c r="AG37" s="41">
        <f t="shared" si="13"/>
        <v>46.503085512782839</v>
      </c>
      <c r="AI37" s="16" t="s">
        <v>133</v>
      </c>
    </row>
    <row r="38" spans="1:35">
      <c r="A38" s="17" t="s">
        <v>41</v>
      </c>
      <c r="B38" s="18">
        <v>5</v>
      </c>
      <c r="C38" s="18">
        <v>1</v>
      </c>
      <c r="D38" s="18">
        <v>2</v>
      </c>
      <c r="E38" s="9">
        <v>3.1395</v>
      </c>
      <c r="F38" s="9"/>
      <c r="G38" s="9"/>
      <c r="H38" s="9">
        <v>1.071</v>
      </c>
      <c r="I38" s="9"/>
      <c r="J38" s="9"/>
      <c r="K38" s="9">
        <v>3.6300000000000008</v>
      </c>
      <c r="L38" s="9"/>
      <c r="M38" s="9"/>
      <c r="N38" s="9">
        <v>1.5</v>
      </c>
      <c r="O38" s="9"/>
      <c r="P38" s="9"/>
      <c r="Q38" s="9">
        <v>0.43199999999999994</v>
      </c>
      <c r="R38" s="9"/>
      <c r="S38" s="9"/>
      <c r="T38" s="9">
        <v>1.605</v>
      </c>
      <c r="V38" s="5" t="s">
        <v>141</v>
      </c>
      <c r="W38" s="20" t="s">
        <v>128</v>
      </c>
      <c r="X38" s="2">
        <v>3</v>
      </c>
      <c r="Y38" s="41">
        <f>Y30/$AE$30*100</f>
        <v>21.336240460987383</v>
      </c>
      <c r="Z38" s="41">
        <f t="shared" ref="Z38:AD38" si="17">Z30/$AE$30*100</f>
        <v>10.431396978663759</v>
      </c>
      <c r="AA38" s="41">
        <f t="shared" si="17"/>
        <v>32.736333904376259</v>
      </c>
      <c r="AB38" s="41">
        <f t="shared" si="17"/>
        <v>15.492913876343245</v>
      </c>
      <c r="AC38" s="41">
        <f t="shared" si="17"/>
        <v>14.633234698645067</v>
      </c>
      <c r="AD38" s="41">
        <f t="shared" si="17"/>
        <v>5.3698800809842702</v>
      </c>
      <c r="AE38" s="4">
        <f t="shared" si="12"/>
        <v>99.999999999999986</v>
      </c>
      <c r="AF38" s="4"/>
      <c r="AG38" s="41">
        <f>Y38+AA38</f>
        <v>54.072574365363643</v>
      </c>
      <c r="AI38" s="16" t="s">
        <v>134</v>
      </c>
    </row>
    <row r="39" spans="1:35">
      <c r="A39" s="17" t="s">
        <v>20</v>
      </c>
      <c r="B39" s="18">
        <v>5</v>
      </c>
      <c r="C39" s="18">
        <v>1</v>
      </c>
      <c r="D39" s="18">
        <v>3</v>
      </c>
      <c r="E39" s="9">
        <v>3.0359999999999996</v>
      </c>
      <c r="F39" s="9">
        <f>AVERAGE(E37:E39)</f>
        <v>3.0379999999999998</v>
      </c>
      <c r="G39" s="9"/>
      <c r="H39" s="9">
        <v>1.4234999999999998</v>
      </c>
      <c r="I39" s="9">
        <f>AVERAGE(H37:H39)</f>
        <v>1.2544999999999999</v>
      </c>
      <c r="J39" s="9"/>
      <c r="K39" s="9">
        <v>3.645</v>
      </c>
      <c r="L39" s="9">
        <f>AVERAGE(K37:K39)</f>
        <v>3.66</v>
      </c>
      <c r="M39" s="9"/>
      <c r="N39" s="9">
        <v>2.1</v>
      </c>
      <c r="O39" s="9">
        <f>AVERAGE(N37:N39)</f>
        <v>4.08</v>
      </c>
      <c r="P39" s="9"/>
      <c r="Q39" s="9">
        <v>2.0550000000000002</v>
      </c>
      <c r="R39" s="9">
        <f>AVERAGE(Q37:Q39)</f>
        <v>0.98000000000000009</v>
      </c>
      <c r="S39" s="9"/>
      <c r="T39" s="9">
        <v>2.52</v>
      </c>
      <c r="U39" s="9">
        <f>AVERAGE(T37:T39)</f>
        <v>1.5889999999999997</v>
      </c>
    </row>
    <row r="40" spans="1:35">
      <c r="A40" s="17" t="s">
        <v>42</v>
      </c>
      <c r="B40" s="18">
        <v>6</v>
      </c>
      <c r="C40" s="18">
        <v>1</v>
      </c>
      <c r="D40" s="18">
        <v>1</v>
      </c>
      <c r="E40" s="9">
        <v>2.9295</v>
      </c>
      <c r="F40" s="9"/>
      <c r="G40" s="9"/>
      <c r="H40" s="9">
        <v>1.212</v>
      </c>
      <c r="I40" s="9"/>
      <c r="J40" s="9"/>
      <c r="K40" s="9">
        <v>3.7650000000000001</v>
      </c>
      <c r="L40" s="9"/>
      <c r="M40" s="9"/>
      <c r="N40" s="9">
        <v>1.482</v>
      </c>
      <c r="O40" s="9"/>
      <c r="P40" s="9"/>
      <c r="Q40" s="9">
        <v>1.98</v>
      </c>
      <c r="R40" s="9"/>
      <c r="S40" s="9"/>
      <c r="T40" s="9">
        <v>1.6800000000000002</v>
      </c>
    </row>
    <row r="41" spans="1:35">
      <c r="A41" s="17" t="s">
        <v>43</v>
      </c>
      <c r="B41" s="18">
        <v>6</v>
      </c>
      <c r="C41" s="18">
        <v>1</v>
      </c>
      <c r="D41" s="18">
        <v>2</v>
      </c>
      <c r="E41" s="9">
        <v>2.9249999999999998</v>
      </c>
      <c r="F41" s="9"/>
      <c r="G41" s="9"/>
      <c r="H41" s="9">
        <v>1.2585</v>
      </c>
      <c r="I41" s="9"/>
      <c r="J41" s="9"/>
      <c r="K41" s="9">
        <v>3.915</v>
      </c>
      <c r="L41" s="9"/>
      <c r="M41" s="9"/>
      <c r="N41" s="9">
        <v>1.2975000000000001</v>
      </c>
      <c r="O41" s="9"/>
      <c r="P41" s="9"/>
      <c r="Q41" s="9">
        <v>1.5</v>
      </c>
      <c r="R41" s="9"/>
      <c r="S41" s="9"/>
      <c r="T41" s="9">
        <v>0.6885</v>
      </c>
    </row>
    <row r="42" spans="1:35">
      <c r="A42" s="17" t="s">
        <v>21</v>
      </c>
      <c r="B42" s="18">
        <v>6</v>
      </c>
      <c r="C42" s="18">
        <v>1</v>
      </c>
      <c r="D42" s="18">
        <v>3</v>
      </c>
      <c r="E42" s="9">
        <v>3.1139999999999999</v>
      </c>
      <c r="F42" s="9">
        <f>AVERAGE(E40:E42)</f>
        <v>2.9894999999999996</v>
      </c>
      <c r="G42" s="9"/>
      <c r="H42" s="9">
        <v>1.0934999999999999</v>
      </c>
      <c r="I42" s="9">
        <f>AVERAGE(H40:H42)</f>
        <v>1.1879999999999999</v>
      </c>
      <c r="J42" s="9"/>
      <c r="K42" s="9">
        <v>3.7350000000000003</v>
      </c>
      <c r="L42" s="9">
        <f>AVERAGE(K40:K42)</f>
        <v>3.8049999999999997</v>
      </c>
      <c r="M42" s="9"/>
      <c r="N42" s="9">
        <v>1.248</v>
      </c>
      <c r="O42" s="9">
        <f>AVERAGE(N40:N42)</f>
        <v>1.3425</v>
      </c>
      <c r="P42" s="9"/>
      <c r="Q42" s="9">
        <v>1.9200000000000002</v>
      </c>
      <c r="R42" s="9">
        <f>AVERAGE(Q40:Q42)</f>
        <v>1.8</v>
      </c>
      <c r="S42" s="9"/>
      <c r="T42" s="9">
        <v>0.186</v>
      </c>
      <c r="U42" s="9">
        <f>AVERAGE(T40:T42)</f>
        <v>0.85150000000000003</v>
      </c>
    </row>
    <row r="43" spans="1:35">
      <c r="A43" s="5"/>
      <c r="B43" s="5"/>
      <c r="C43" s="5"/>
      <c r="D43" s="5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</row>
    <row r="44" spans="1:35">
      <c r="A44" s="5"/>
      <c r="B44" s="5"/>
      <c r="C44" s="5"/>
      <c r="D44" s="5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</row>
    <row r="45" spans="1:35">
      <c r="A45" s="17" t="s">
        <v>36</v>
      </c>
      <c r="B45" s="18">
        <v>4</v>
      </c>
      <c r="C45" s="18">
        <v>1</v>
      </c>
      <c r="D45" s="18">
        <v>1</v>
      </c>
      <c r="E45" s="9">
        <v>3.2234999999999996</v>
      </c>
      <c r="F45" s="9"/>
      <c r="G45" s="9"/>
      <c r="H45" s="9">
        <v>1.875</v>
      </c>
      <c r="I45" s="9"/>
      <c r="J45" s="9"/>
      <c r="K45" s="9">
        <v>3.6900000000000004</v>
      </c>
      <c r="L45" s="9"/>
      <c r="M45" s="9"/>
      <c r="N45" s="9">
        <v>1.0665</v>
      </c>
      <c r="O45" s="9"/>
      <c r="P45" s="9"/>
      <c r="Q45" s="9">
        <v>4.68</v>
      </c>
      <c r="R45" s="9"/>
      <c r="S45" s="9"/>
      <c r="T45" s="9">
        <v>0.47099999999999997</v>
      </c>
    </row>
    <row r="46" spans="1:35">
      <c r="A46" s="17" t="s">
        <v>37</v>
      </c>
      <c r="B46" s="18">
        <v>4</v>
      </c>
      <c r="C46" s="18">
        <v>1</v>
      </c>
      <c r="D46" s="18">
        <v>2</v>
      </c>
      <c r="E46" s="9">
        <v>3.1980000000000004</v>
      </c>
      <c r="F46" s="9"/>
      <c r="G46" s="9"/>
      <c r="H46" s="9">
        <v>1.1744999999999999</v>
      </c>
      <c r="I46" s="9"/>
      <c r="J46" s="9"/>
      <c r="K46" s="9">
        <v>3.66</v>
      </c>
      <c r="L46" s="9"/>
      <c r="M46" s="9"/>
      <c r="N46" s="9">
        <v>1.3125</v>
      </c>
      <c r="O46" s="9"/>
      <c r="P46" s="9"/>
      <c r="Q46" s="9">
        <v>0.37949999999999995</v>
      </c>
      <c r="R46" s="9"/>
      <c r="S46" s="9"/>
      <c r="T46" s="9">
        <v>0.23249999999999998</v>
      </c>
    </row>
    <row r="47" spans="1:35">
      <c r="A47" s="17" t="s">
        <v>18</v>
      </c>
      <c r="B47" s="18">
        <v>4</v>
      </c>
      <c r="C47" s="18">
        <v>1</v>
      </c>
      <c r="D47" s="18">
        <v>3</v>
      </c>
      <c r="E47" s="9">
        <v>4.8389999999999995</v>
      </c>
      <c r="F47" s="9"/>
      <c r="G47" s="9"/>
      <c r="H47" s="9">
        <v>1.1054999999999999</v>
      </c>
      <c r="I47" s="9"/>
      <c r="J47" s="9"/>
      <c r="K47" s="9">
        <v>4.2</v>
      </c>
      <c r="L47" s="9"/>
      <c r="M47" s="9"/>
      <c r="N47" s="9">
        <v>3.15</v>
      </c>
      <c r="O47" s="9"/>
      <c r="P47" s="9"/>
      <c r="Q47" s="9">
        <v>4.3499999999999996</v>
      </c>
      <c r="R47" s="9"/>
      <c r="S47" s="9"/>
      <c r="T47" s="9">
        <v>0.69750000000000012</v>
      </c>
    </row>
  </sheetData>
  <phoneticPr fontId="7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A1:Y47"/>
  <sheetViews>
    <sheetView zoomScale="33" zoomScaleNormal="85" workbookViewId="0">
      <selection activeCell="T9" sqref="T9"/>
    </sheetView>
  </sheetViews>
  <sheetFormatPr baseColWidth="10" defaultColWidth="10.83203125" defaultRowHeight="16"/>
  <cols>
    <col min="1" max="1" width="10.83203125" style="2"/>
    <col min="2" max="2" width="18.1640625" style="2" bestFit="1" customWidth="1"/>
    <col min="3" max="3" width="6" style="2" bestFit="1" customWidth="1"/>
    <col min="4" max="4" width="9.33203125" style="2" bestFit="1" customWidth="1"/>
    <col min="5" max="5" width="10.83203125" style="2"/>
    <col min="6" max="6" width="10" style="2" customWidth="1"/>
    <col min="7" max="7" width="16.5" style="2" bestFit="1" customWidth="1"/>
    <col min="8" max="8" width="16.5" style="2" customWidth="1"/>
    <col min="9" max="9" width="16.5" style="15" bestFit="1" customWidth="1"/>
    <col min="10" max="10" width="16.5" style="2" customWidth="1"/>
    <col min="11" max="11" width="24.6640625" style="2" bestFit="1" customWidth="1"/>
    <col min="12" max="12" width="14.1640625" style="2" bestFit="1" customWidth="1"/>
    <col min="13" max="13" width="3.6640625" style="2" bestFit="1" customWidth="1"/>
    <col min="14" max="14" width="19" style="2" bestFit="1" customWidth="1"/>
    <col min="15" max="15" width="6" style="2" bestFit="1" customWidth="1"/>
    <col min="16" max="16" width="14.83203125" style="2" customWidth="1"/>
    <col min="17" max="17" width="15.1640625" style="2" customWidth="1"/>
    <col min="18" max="19" width="14.33203125" style="2" customWidth="1"/>
    <col min="20" max="20" width="3.6640625" style="2" bestFit="1" customWidth="1"/>
    <col min="21" max="21" width="16.33203125" style="2" bestFit="1" customWidth="1"/>
    <col min="22" max="22" width="14.33203125" style="2" bestFit="1" customWidth="1"/>
    <col min="23" max="23" width="16.33203125" style="2" bestFit="1" customWidth="1"/>
    <col min="24" max="24" width="14.33203125" style="2" bestFit="1" customWidth="1"/>
    <col min="25" max="16384" width="10.83203125" style="2"/>
  </cols>
  <sheetData>
    <row r="1" spans="1:25">
      <c r="G1" s="46" t="s">
        <v>118</v>
      </c>
      <c r="H1" s="46" t="s">
        <v>120</v>
      </c>
      <c r="I1" s="46" t="s">
        <v>119</v>
      </c>
      <c r="J1" s="46" t="s">
        <v>120</v>
      </c>
      <c r="K1" s="47" t="s">
        <v>143</v>
      </c>
      <c r="N1" s="5"/>
      <c r="O1" s="35" t="s">
        <v>121</v>
      </c>
      <c r="P1" s="35"/>
      <c r="Q1" s="5"/>
      <c r="R1" s="5"/>
      <c r="S1" s="5"/>
      <c r="T1" s="5"/>
      <c r="U1" s="5"/>
      <c r="V1" s="35" t="s">
        <v>122</v>
      </c>
      <c r="W1" s="5"/>
    </row>
    <row r="2" spans="1:25">
      <c r="A2" s="16" t="s">
        <v>0</v>
      </c>
      <c r="B2" s="16" t="s">
        <v>1</v>
      </c>
      <c r="C2" s="16" t="s">
        <v>103</v>
      </c>
      <c r="D2" s="16" t="s">
        <v>107</v>
      </c>
      <c r="E2" s="16" t="s">
        <v>106</v>
      </c>
      <c r="F2" s="16" t="s">
        <v>108</v>
      </c>
      <c r="G2" s="32" t="s">
        <v>142</v>
      </c>
      <c r="H2" s="32"/>
      <c r="I2" s="32" t="s">
        <v>142</v>
      </c>
      <c r="J2" s="32"/>
      <c r="K2" s="31" t="s">
        <v>142</v>
      </c>
      <c r="L2" s="31"/>
      <c r="M2" s="31"/>
      <c r="N2" s="5"/>
      <c r="O2" s="16" t="s">
        <v>103</v>
      </c>
      <c r="P2" s="16" t="s">
        <v>144</v>
      </c>
      <c r="Q2" s="3" t="s">
        <v>145</v>
      </c>
      <c r="R2" s="3" t="s">
        <v>147</v>
      </c>
      <c r="S2" s="3"/>
      <c r="U2" s="5"/>
      <c r="V2" s="16" t="s">
        <v>103</v>
      </c>
      <c r="W2" s="16" t="s">
        <v>144</v>
      </c>
      <c r="X2" s="3" t="s">
        <v>145</v>
      </c>
      <c r="Y2" s="3" t="s">
        <v>147</v>
      </c>
    </row>
    <row r="3" spans="1:25">
      <c r="A3" s="17">
        <v>1</v>
      </c>
      <c r="B3" s="17" t="s">
        <v>30</v>
      </c>
      <c r="C3" s="18">
        <v>1</v>
      </c>
      <c r="D3" s="18">
        <v>2</v>
      </c>
      <c r="E3" s="18">
        <v>2</v>
      </c>
      <c r="F3" s="18">
        <v>1</v>
      </c>
      <c r="G3" s="20">
        <v>7.8089999999999993</v>
      </c>
      <c r="H3" s="20"/>
      <c r="I3" s="14">
        <v>3.7979999999999992</v>
      </c>
      <c r="J3" s="20"/>
      <c r="K3" s="9">
        <f>SUM(G3+I3)</f>
        <v>11.606999999999999</v>
      </c>
      <c r="L3" s="2" t="s">
        <v>118</v>
      </c>
      <c r="M3" s="5" t="s">
        <v>136</v>
      </c>
      <c r="N3" s="5" t="s">
        <v>127</v>
      </c>
      <c r="O3" s="4">
        <v>4</v>
      </c>
      <c r="P3" s="4">
        <v>17.934000000000001</v>
      </c>
      <c r="Q3" s="41">
        <v>5.9660000000000002</v>
      </c>
      <c r="R3" s="41">
        <f>SUM(P3:Q3)</f>
        <v>23.900000000000002</v>
      </c>
      <c r="S3" s="41"/>
      <c r="T3" s="5" t="s">
        <v>136</v>
      </c>
      <c r="U3" s="5" t="s">
        <v>127</v>
      </c>
      <c r="V3" s="4">
        <v>4</v>
      </c>
      <c r="W3" s="4">
        <v>15.000999999999999</v>
      </c>
      <c r="X3" s="41">
        <v>2.9570000000000003</v>
      </c>
      <c r="Y3" s="41">
        <f>SUM(W3:X3)</f>
        <v>17.957999999999998</v>
      </c>
    </row>
    <row r="4" spans="1:25">
      <c r="A4" s="17">
        <v>2</v>
      </c>
      <c r="B4" s="17" t="s">
        <v>31</v>
      </c>
      <c r="C4" s="18">
        <v>1</v>
      </c>
      <c r="D4" s="18">
        <v>2</v>
      </c>
      <c r="E4" s="18">
        <v>2</v>
      </c>
      <c r="F4" s="18">
        <v>2</v>
      </c>
      <c r="G4" s="20">
        <v>10.745999999999999</v>
      </c>
      <c r="H4" s="20"/>
      <c r="I4" s="14">
        <v>2.9655</v>
      </c>
      <c r="J4" s="20"/>
      <c r="K4" s="9">
        <f t="shared" ref="K4:K47" si="0">SUM(G4+I4)</f>
        <v>13.711499999999999</v>
      </c>
      <c r="L4" s="2" t="s">
        <v>146</v>
      </c>
      <c r="M4" s="5" t="s">
        <v>137</v>
      </c>
      <c r="N4" s="5" t="s">
        <v>125</v>
      </c>
      <c r="O4" s="4">
        <v>5</v>
      </c>
      <c r="P4" s="4">
        <v>15.576999999999998</v>
      </c>
      <c r="Q4" s="41">
        <v>5.8949999999999996</v>
      </c>
      <c r="R4" s="41">
        <f t="shared" ref="R4:R8" si="1">SUM(P4:Q4)</f>
        <v>21.471999999999998</v>
      </c>
      <c r="S4" s="41"/>
      <c r="T4" s="5" t="s">
        <v>137</v>
      </c>
      <c r="U4" s="5" t="s">
        <v>125</v>
      </c>
      <c r="V4" s="4">
        <v>5</v>
      </c>
      <c r="W4" s="4">
        <v>11.6235</v>
      </c>
      <c r="X4" s="41">
        <v>2.9780000000000002</v>
      </c>
      <c r="Y4" s="41">
        <f t="shared" ref="Y4:Y8" si="2">SUM(W4:X4)</f>
        <v>14.6015</v>
      </c>
    </row>
    <row r="5" spans="1:25">
      <c r="A5" s="17">
        <v>3</v>
      </c>
      <c r="B5" s="17" t="s">
        <v>15</v>
      </c>
      <c r="C5" s="18">
        <v>1</v>
      </c>
      <c r="D5" s="18">
        <v>2</v>
      </c>
      <c r="E5" s="18">
        <v>2</v>
      </c>
      <c r="F5" s="18">
        <v>3</v>
      </c>
      <c r="G5" s="20">
        <v>12.829499999999999</v>
      </c>
      <c r="H5" s="20">
        <f>AVERAGE(G3:G5)</f>
        <v>10.461499999999999</v>
      </c>
      <c r="I5" s="14">
        <v>2.9639999999999995</v>
      </c>
      <c r="J5" s="20">
        <f>AVERAGE(I3:I5)</f>
        <v>3.2424999999999997</v>
      </c>
      <c r="K5" s="9">
        <f t="shared" si="0"/>
        <v>15.793499999999998</v>
      </c>
      <c r="M5" s="5" t="s">
        <v>138</v>
      </c>
      <c r="N5" s="5" t="s">
        <v>126</v>
      </c>
      <c r="O5" s="4">
        <v>6</v>
      </c>
      <c r="P5" s="4">
        <v>16.905000000000001</v>
      </c>
      <c r="Q5" s="41">
        <v>7.0740000000000007</v>
      </c>
      <c r="R5" s="41">
        <f t="shared" si="1"/>
        <v>23.979000000000003</v>
      </c>
      <c r="S5" s="41"/>
      <c r="T5" s="5" t="s">
        <v>138</v>
      </c>
      <c r="U5" s="5" t="s">
        <v>126</v>
      </c>
      <c r="V5" s="4">
        <v>6</v>
      </c>
      <c r="W5" s="4">
        <v>8.8370000000000015</v>
      </c>
      <c r="X5" s="41">
        <v>3.1395</v>
      </c>
      <c r="Y5" s="41">
        <f t="shared" si="2"/>
        <v>11.976500000000001</v>
      </c>
    </row>
    <row r="6" spans="1:25">
      <c r="A6" s="17">
        <v>4</v>
      </c>
      <c r="B6" s="17" t="s">
        <v>32</v>
      </c>
      <c r="C6" s="18">
        <v>2</v>
      </c>
      <c r="D6" s="18">
        <v>2</v>
      </c>
      <c r="E6" s="18">
        <v>2</v>
      </c>
      <c r="F6" s="18">
        <v>1</v>
      </c>
      <c r="G6" s="20">
        <v>11.821499999999999</v>
      </c>
      <c r="H6" s="20"/>
      <c r="I6" s="14">
        <v>13.367999999999999</v>
      </c>
      <c r="J6" s="20"/>
      <c r="K6" s="9">
        <f t="shared" si="0"/>
        <v>25.189499999999995</v>
      </c>
      <c r="M6" s="5" t="s">
        <v>139</v>
      </c>
      <c r="N6" s="5" t="s">
        <v>123</v>
      </c>
      <c r="O6" s="4">
        <v>1</v>
      </c>
      <c r="P6" s="4">
        <v>18.032</v>
      </c>
      <c r="Q6" s="41">
        <v>6.6759999999999993</v>
      </c>
      <c r="R6" s="41">
        <f t="shared" si="1"/>
        <v>24.707999999999998</v>
      </c>
      <c r="S6" s="41"/>
      <c r="T6" s="5" t="s">
        <v>139</v>
      </c>
      <c r="U6" s="5" t="s">
        <v>123</v>
      </c>
      <c r="V6" s="4">
        <v>1</v>
      </c>
      <c r="W6" s="4">
        <v>10.461499999999999</v>
      </c>
      <c r="X6" s="41">
        <v>3.2424999999999997</v>
      </c>
      <c r="Y6" s="41">
        <f t="shared" si="2"/>
        <v>13.703999999999999</v>
      </c>
    </row>
    <row r="7" spans="1:25">
      <c r="A7" s="17">
        <v>5</v>
      </c>
      <c r="B7" s="17" t="s">
        <v>33</v>
      </c>
      <c r="C7" s="18">
        <v>2</v>
      </c>
      <c r="D7" s="18">
        <v>2</v>
      </c>
      <c r="E7" s="18">
        <v>2</v>
      </c>
      <c r="F7" s="18">
        <v>2</v>
      </c>
      <c r="G7" s="20">
        <v>7.7264999999999988</v>
      </c>
      <c r="H7" s="20"/>
      <c r="I7" s="14">
        <v>10.249499999999998</v>
      </c>
      <c r="J7" s="20"/>
      <c r="K7" s="9">
        <f t="shared" si="0"/>
        <v>17.975999999999996</v>
      </c>
      <c r="M7" s="5" t="s">
        <v>140</v>
      </c>
      <c r="N7" s="5" t="s">
        <v>124</v>
      </c>
      <c r="O7" s="4">
        <v>2</v>
      </c>
      <c r="P7" s="4">
        <v>26.308999999999997</v>
      </c>
      <c r="Q7" s="41">
        <v>6.8250000000000002</v>
      </c>
      <c r="R7" s="41">
        <f t="shared" si="1"/>
        <v>33.134</v>
      </c>
      <c r="S7" s="41"/>
      <c r="T7" s="5" t="s">
        <v>140</v>
      </c>
      <c r="U7" s="5" t="s">
        <v>124</v>
      </c>
      <c r="V7" s="4">
        <v>2</v>
      </c>
      <c r="W7" s="4">
        <v>9.2804999999999982</v>
      </c>
      <c r="X7" s="41">
        <v>11.137499999999998</v>
      </c>
      <c r="Y7" s="41">
        <f t="shared" si="2"/>
        <v>20.417999999999996</v>
      </c>
    </row>
    <row r="8" spans="1:25">
      <c r="A8" s="17">
        <v>6</v>
      </c>
      <c r="B8" s="17" t="s">
        <v>16</v>
      </c>
      <c r="C8" s="18">
        <v>2</v>
      </c>
      <c r="D8" s="18">
        <v>2</v>
      </c>
      <c r="E8" s="18">
        <v>2</v>
      </c>
      <c r="F8" s="18">
        <v>3</v>
      </c>
      <c r="G8" s="20">
        <v>8.2934999999999999</v>
      </c>
      <c r="H8" s="20">
        <f>AVERAGE(G6:G8)</f>
        <v>9.2804999999999982</v>
      </c>
      <c r="I8" s="14">
        <v>9.7949999999999999</v>
      </c>
      <c r="J8" s="20">
        <f>AVERAGE(I6:I8)</f>
        <v>11.137499999999998</v>
      </c>
      <c r="K8" s="9">
        <f t="shared" si="0"/>
        <v>18.0885</v>
      </c>
      <c r="M8" s="5" t="s">
        <v>141</v>
      </c>
      <c r="N8" s="5" t="s">
        <v>128</v>
      </c>
      <c r="O8" s="4">
        <v>3</v>
      </c>
      <c r="P8" s="4">
        <v>23.013000000000002</v>
      </c>
      <c r="Q8" s="41">
        <v>6.0360000000000005</v>
      </c>
      <c r="R8" s="41">
        <f t="shared" si="1"/>
        <v>29.049000000000003</v>
      </c>
      <c r="S8" s="41"/>
      <c r="T8" s="5" t="s">
        <v>141</v>
      </c>
      <c r="U8" s="5" t="s">
        <v>128</v>
      </c>
      <c r="V8" s="4">
        <v>3</v>
      </c>
      <c r="W8" s="4">
        <v>12.9825</v>
      </c>
      <c r="X8" s="41">
        <v>3.07</v>
      </c>
      <c r="Y8" s="41">
        <f t="shared" si="2"/>
        <v>16.052499999999998</v>
      </c>
    </row>
    <row r="9" spans="1:25">
      <c r="A9" s="17">
        <v>7</v>
      </c>
      <c r="B9" s="17" t="s">
        <v>34</v>
      </c>
      <c r="C9" s="18">
        <v>3</v>
      </c>
      <c r="D9" s="18">
        <v>2</v>
      </c>
      <c r="E9" s="18">
        <v>2</v>
      </c>
      <c r="F9" s="18">
        <v>1</v>
      </c>
      <c r="G9" s="20">
        <v>17.058</v>
      </c>
      <c r="H9" s="20"/>
      <c r="I9" s="14">
        <v>3.0194999999999999</v>
      </c>
      <c r="J9" s="20"/>
      <c r="K9" s="9">
        <f t="shared" si="0"/>
        <v>20.077500000000001</v>
      </c>
      <c r="L9" s="9"/>
      <c r="M9" s="9"/>
      <c r="N9" s="9"/>
    </row>
    <row r="10" spans="1:25">
      <c r="A10" s="17">
        <v>8</v>
      </c>
      <c r="B10" s="17" t="s">
        <v>35</v>
      </c>
      <c r="C10" s="18">
        <v>3</v>
      </c>
      <c r="D10" s="18">
        <v>2</v>
      </c>
      <c r="E10" s="18">
        <v>2</v>
      </c>
      <c r="F10" s="18">
        <v>2</v>
      </c>
      <c r="G10" s="20">
        <v>11.5335</v>
      </c>
      <c r="H10" s="20"/>
      <c r="I10" s="14">
        <v>3.0584999999999996</v>
      </c>
      <c r="J10" s="20"/>
      <c r="K10" s="9">
        <f t="shared" si="0"/>
        <v>14.591999999999999</v>
      </c>
      <c r="L10" s="9"/>
      <c r="M10" s="9"/>
      <c r="N10" s="9"/>
      <c r="P10" s="2" t="s">
        <v>148</v>
      </c>
      <c r="Q10" s="2" t="s">
        <v>149</v>
      </c>
      <c r="T10" s="9"/>
      <c r="U10" s="9"/>
      <c r="W10" s="2" t="s">
        <v>148</v>
      </c>
      <c r="X10" s="2" t="s">
        <v>149</v>
      </c>
    </row>
    <row r="11" spans="1:25">
      <c r="A11" s="17">
        <v>9</v>
      </c>
      <c r="B11" s="17" t="s">
        <v>17</v>
      </c>
      <c r="C11" s="18">
        <v>3</v>
      </c>
      <c r="D11" s="18">
        <v>2</v>
      </c>
      <c r="E11" s="18">
        <v>2</v>
      </c>
      <c r="F11" s="18">
        <v>3</v>
      </c>
      <c r="G11" s="20">
        <v>10.356</v>
      </c>
      <c r="H11" s="20">
        <f>AVERAGE(G9:G11)</f>
        <v>12.9825</v>
      </c>
      <c r="I11" s="14">
        <v>3.1319999999999997</v>
      </c>
      <c r="J11" s="20">
        <f>AVERAGE(I9:I11)</f>
        <v>3.07</v>
      </c>
      <c r="K11" s="9">
        <f t="shared" si="0"/>
        <v>13.488</v>
      </c>
      <c r="L11" s="9"/>
      <c r="M11" s="5" t="s">
        <v>136</v>
      </c>
      <c r="N11" s="5" t="s">
        <v>127</v>
      </c>
      <c r="O11" s="4">
        <v>4</v>
      </c>
      <c r="P11" s="39">
        <f>P3/$R3*100</f>
        <v>75.037656903765694</v>
      </c>
      <c r="Q11" s="39">
        <f>Q3/$R3*100</f>
        <v>24.962343096234306</v>
      </c>
      <c r="R11" s="39">
        <f>SUM(P11:Q11)</f>
        <v>100</v>
      </c>
      <c r="T11" s="5" t="s">
        <v>136</v>
      </c>
      <c r="U11" s="5" t="s">
        <v>127</v>
      </c>
      <c r="V11" s="4">
        <v>4</v>
      </c>
      <c r="W11" s="39">
        <f>W3/$Y3*100</f>
        <v>83.533801091435578</v>
      </c>
      <c r="X11" s="39">
        <f>X3/$Y3*100</f>
        <v>16.466198908564429</v>
      </c>
      <c r="Y11" s="39">
        <f>SUM(W11:X11)</f>
        <v>100</v>
      </c>
    </row>
    <row r="12" spans="1:25">
      <c r="A12" s="17">
        <v>10</v>
      </c>
      <c r="B12" s="17" t="s">
        <v>36</v>
      </c>
      <c r="C12" s="18">
        <v>4</v>
      </c>
      <c r="D12" s="18">
        <v>2</v>
      </c>
      <c r="E12" s="18">
        <v>1</v>
      </c>
      <c r="F12" s="18">
        <v>1</v>
      </c>
      <c r="G12" s="20">
        <v>11.9175</v>
      </c>
      <c r="H12" s="20"/>
      <c r="I12" s="14">
        <v>3.0884999999999998</v>
      </c>
      <c r="J12" s="20"/>
      <c r="K12" s="9">
        <f t="shared" si="0"/>
        <v>15.006</v>
      </c>
      <c r="L12" s="9"/>
      <c r="M12" s="5" t="s">
        <v>137</v>
      </c>
      <c r="N12" s="5" t="s">
        <v>125</v>
      </c>
      <c r="O12" s="4">
        <v>5</v>
      </c>
      <c r="P12" s="39">
        <f>P4/$R4*100</f>
        <v>72.545640834575266</v>
      </c>
      <c r="Q12" s="39">
        <f>Q4/$R4*100</f>
        <v>27.454359165424741</v>
      </c>
      <c r="R12" s="39">
        <f t="shared" ref="R12:R16" si="3">SUM(P12:Q12)</f>
        <v>100</v>
      </c>
      <c r="T12" s="5" t="s">
        <v>137</v>
      </c>
      <c r="U12" s="5" t="s">
        <v>125</v>
      </c>
      <c r="V12" s="4">
        <v>5</v>
      </c>
      <c r="W12" s="39">
        <f t="shared" ref="W12:X16" si="4">W4/$Y4*100</f>
        <v>79.604835119679478</v>
      </c>
      <c r="X12" s="39">
        <f t="shared" si="4"/>
        <v>20.395164880320515</v>
      </c>
      <c r="Y12" s="39">
        <f t="shared" ref="Y12:Y16" si="5">SUM(W12:X12)</f>
        <v>100</v>
      </c>
    </row>
    <row r="13" spans="1:25">
      <c r="A13" s="17">
        <v>11</v>
      </c>
      <c r="B13" s="17" t="s">
        <v>37</v>
      </c>
      <c r="C13" s="18">
        <v>4</v>
      </c>
      <c r="D13" s="18">
        <v>2</v>
      </c>
      <c r="E13" s="18">
        <v>1</v>
      </c>
      <c r="F13" s="18">
        <v>2</v>
      </c>
      <c r="G13" s="20">
        <v>6.9690000000000003</v>
      </c>
      <c r="H13" s="20"/>
      <c r="I13" s="14">
        <v>2.9880000000000004</v>
      </c>
      <c r="J13" s="20"/>
      <c r="K13" s="9">
        <f t="shared" si="0"/>
        <v>9.9570000000000007</v>
      </c>
      <c r="L13" s="9"/>
      <c r="M13" s="5" t="s">
        <v>138</v>
      </c>
      <c r="N13" s="5" t="s">
        <v>126</v>
      </c>
      <c r="O13" s="4">
        <v>6</v>
      </c>
      <c r="P13" s="39">
        <f>P5/$R5*100</f>
        <v>70.499186788439886</v>
      </c>
      <c r="Q13" s="39">
        <f t="shared" ref="Q13:Q16" si="6">Q5/$R5*100</f>
        <v>29.500813211560118</v>
      </c>
      <c r="R13" s="39">
        <f t="shared" si="3"/>
        <v>100</v>
      </c>
      <c r="T13" s="5" t="s">
        <v>138</v>
      </c>
      <c r="U13" s="5" t="s">
        <v>126</v>
      </c>
      <c r="V13" s="4">
        <v>6</v>
      </c>
      <c r="W13" s="39">
        <f t="shared" si="4"/>
        <v>73.786164572287404</v>
      </c>
      <c r="X13" s="39">
        <f t="shared" si="4"/>
        <v>26.213835427712599</v>
      </c>
      <c r="Y13" s="39">
        <f t="shared" si="5"/>
        <v>100</v>
      </c>
    </row>
    <row r="14" spans="1:25">
      <c r="A14" s="17">
        <v>12</v>
      </c>
      <c r="B14" s="17" t="s">
        <v>18</v>
      </c>
      <c r="C14" s="18">
        <v>4</v>
      </c>
      <c r="D14" s="18">
        <v>2</v>
      </c>
      <c r="E14" s="18">
        <v>1</v>
      </c>
      <c r="F14" s="18">
        <v>3</v>
      </c>
      <c r="G14" s="20">
        <v>15.062999999999999</v>
      </c>
      <c r="H14" s="20">
        <f>AVERAGE(G12:G14)</f>
        <v>11.3165</v>
      </c>
      <c r="I14" s="14">
        <v>3.2789999999999999</v>
      </c>
      <c r="J14" s="20">
        <f>AVERAGE(I12:I14)</f>
        <v>3.1184999999999996</v>
      </c>
      <c r="K14" s="9">
        <f t="shared" si="0"/>
        <v>18.341999999999999</v>
      </c>
      <c r="L14" s="9"/>
      <c r="M14" s="5" t="s">
        <v>139</v>
      </c>
      <c r="N14" s="5" t="s">
        <v>123</v>
      </c>
      <c r="O14" s="4">
        <v>1</v>
      </c>
      <c r="P14" s="39">
        <f t="shared" ref="P14" si="7">P6/$R6*100</f>
        <v>72.980411202849282</v>
      </c>
      <c r="Q14" s="39">
        <f t="shared" si="6"/>
        <v>27.019588797150718</v>
      </c>
      <c r="R14" s="39">
        <f t="shared" si="3"/>
        <v>100</v>
      </c>
      <c r="T14" s="5" t="s">
        <v>139</v>
      </c>
      <c r="U14" s="5" t="s">
        <v>123</v>
      </c>
      <c r="V14" s="4">
        <v>1</v>
      </c>
      <c r="W14" s="39">
        <f t="shared" si="4"/>
        <v>76.339025102159951</v>
      </c>
      <c r="X14" s="39">
        <f t="shared" si="4"/>
        <v>23.660974897840045</v>
      </c>
      <c r="Y14" s="39">
        <f t="shared" si="5"/>
        <v>100</v>
      </c>
    </row>
    <row r="15" spans="1:25">
      <c r="A15" s="17">
        <v>13</v>
      </c>
      <c r="B15" s="17" t="s">
        <v>38</v>
      </c>
      <c r="C15" s="18">
        <v>4</v>
      </c>
      <c r="D15" s="18">
        <v>2</v>
      </c>
      <c r="E15" s="18">
        <v>1</v>
      </c>
      <c r="F15" s="18">
        <v>1</v>
      </c>
      <c r="G15" s="20">
        <v>13.106999999999999</v>
      </c>
      <c r="H15" s="20"/>
      <c r="I15" s="14">
        <v>2.988</v>
      </c>
      <c r="J15" s="20"/>
      <c r="K15" s="9">
        <f t="shared" si="0"/>
        <v>16.094999999999999</v>
      </c>
      <c r="L15" s="9"/>
      <c r="M15" s="5" t="s">
        <v>140</v>
      </c>
      <c r="N15" s="5" t="s">
        <v>124</v>
      </c>
      <c r="O15" s="4">
        <v>2</v>
      </c>
      <c r="P15" s="39">
        <f>P7/$R7*100</f>
        <v>79.401822900947664</v>
      </c>
      <c r="Q15" s="39">
        <f t="shared" si="6"/>
        <v>20.598177099052332</v>
      </c>
      <c r="R15" s="39">
        <f t="shared" si="3"/>
        <v>100</v>
      </c>
      <c r="T15" s="5" t="s">
        <v>140</v>
      </c>
      <c r="U15" s="5" t="s">
        <v>124</v>
      </c>
      <c r="V15" s="4">
        <v>2</v>
      </c>
      <c r="W15" s="39">
        <f t="shared" si="4"/>
        <v>45.45254187481634</v>
      </c>
      <c r="X15" s="39">
        <f t="shared" si="4"/>
        <v>54.54745812518366</v>
      </c>
      <c r="Y15" s="39">
        <f t="shared" si="5"/>
        <v>100</v>
      </c>
    </row>
    <row r="16" spans="1:25">
      <c r="A16" s="17">
        <v>14</v>
      </c>
      <c r="B16" s="17" t="s">
        <v>39</v>
      </c>
      <c r="C16" s="18">
        <v>4</v>
      </c>
      <c r="D16" s="18">
        <v>2</v>
      </c>
      <c r="E16" s="18">
        <v>1</v>
      </c>
      <c r="F16" s="18">
        <v>2</v>
      </c>
      <c r="G16" s="20">
        <v>19.6005</v>
      </c>
      <c r="H16" s="20"/>
      <c r="I16" s="14">
        <v>2.9370000000000003</v>
      </c>
      <c r="J16" s="20"/>
      <c r="K16" s="9">
        <f t="shared" si="0"/>
        <v>22.537500000000001</v>
      </c>
      <c r="L16" s="9"/>
      <c r="M16" s="5" t="s">
        <v>141</v>
      </c>
      <c r="N16" s="5" t="s">
        <v>128</v>
      </c>
      <c r="O16" s="4">
        <v>3</v>
      </c>
      <c r="P16" s="39">
        <f>P8/$R8*100</f>
        <v>79.221315707941756</v>
      </c>
      <c r="Q16" s="39">
        <f t="shared" si="6"/>
        <v>20.778684292058248</v>
      </c>
      <c r="R16" s="39">
        <f t="shared" si="3"/>
        <v>100</v>
      </c>
      <c r="T16" s="5" t="s">
        <v>141</v>
      </c>
      <c r="U16" s="5" t="s">
        <v>128</v>
      </c>
      <c r="V16" s="4">
        <v>3</v>
      </c>
      <c r="W16" s="39">
        <f t="shared" si="4"/>
        <v>80.875253075844881</v>
      </c>
      <c r="X16" s="39">
        <f t="shared" si="4"/>
        <v>19.124746924155119</v>
      </c>
      <c r="Y16" s="39">
        <f t="shared" si="5"/>
        <v>100</v>
      </c>
    </row>
    <row r="17" spans="1:13">
      <c r="A17" s="17">
        <v>15</v>
      </c>
      <c r="B17" s="17" t="s">
        <v>19</v>
      </c>
      <c r="C17" s="18">
        <v>4</v>
      </c>
      <c r="D17" s="18">
        <v>2</v>
      </c>
      <c r="E17" s="18">
        <v>1</v>
      </c>
      <c r="F17" s="18">
        <v>3</v>
      </c>
      <c r="G17" s="20">
        <v>12.295500000000001</v>
      </c>
      <c r="H17" s="20">
        <f>AVERAGE(G15:G17)</f>
        <v>15.000999999999999</v>
      </c>
      <c r="I17" s="14">
        <v>2.9460000000000002</v>
      </c>
      <c r="J17" s="20">
        <f>AVERAGE(I15:I17)</f>
        <v>2.9570000000000003</v>
      </c>
      <c r="K17" s="9">
        <f t="shared" si="0"/>
        <v>15.2415</v>
      </c>
      <c r="L17" s="9"/>
      <c r="M17" s="9"/>
    </row>
    <row r="18" spans="1:13">
      <c r="A18" s="17">
        <v>16</v>
      </c>
      <c r="B18" s="17" t="s">
        <v>40</v>
      </c>
      <c r="C18" s="18">
        <v>5</v>
      </c>
      <c r="D18" s="18">
        <v>2</v>
      </c>
      <c r="E18" s="18">
        <v>1</v>
      </c>
      <c r="F18" s="18">
        <v>1</v>
      </c>
      <c r="G18" s="20">
        <v>14.754</v>
      </c>
      <c r="H18" s="20"/>
      <c r="I18" s="14">
        <v>2.8935</v>
      </c>
      <c r="J18" s="20"/>
      <c r="K18" s="9">
        <f t="shared" si="0"/>
        <v>17.647500000000001</v>
      </c>
      <c r="L18" s="9"/>
      <c r="M18" s="9"/>
    </row>
    <row r="19" spans="1:13">
      <c r="A19" s="17">
        <v>17</v>
      </c>
      <c r="B19" s="17" t="s">
        <v>41</v>
      </c>
      <c r="C19" s="18">
        <v>5</v>
      </c>
      <c r="D19" s="18">
        <v>2</v>
      </c>
      <c r="E19" s="18">
        <v>1</v>
      </c>
      <c r="F19" s="18">
        <v>2</v>
      </c>
      <c r="G19" s="20">
        <v>8.3879999999999999</v>
      </c>
      <c r="H19" s="20"/>
      <c r="I19" s="14">
        <v>2.9895</v>
      </c>
      <c r="J19" s="20"/>
      <c r="K19" s="9">
        <f t="shared" si="0"/>
        <v>11.3775</v>
      </c>
      <c r="L19" s="9"/>
      <c r="M19" s="9"/>
    </row>
    <row r="20" spans="1:13">
      <c r="A20" s="17">
        <v>18</v>
      </c>
      <c r="B20" s="17" t="s">
        <v>20</v>
      </c>
      <c r="C20" s="18">
        <v>5</v>
      </c>
      <c r="D20" s="18">
        <v>2</v>
      </c>
      <c r="E20" s="18">
        <v>1</v>
      </c>
      <c r="F20" s="18">
        <v>3</v>
      </c>
      <c r="G20" s="20">
        <v>11.728499999999999</v>
      </c>
      <c r="H20" s="20">
        <f>AVERAGE(G18:G20)</f>
        <v>11.6235</v>
      </c>
      <c r="I20" s="14">
        <v>3.0510000000000002</v>
      </c>
      <c r="J20" s="20">
        <f>AVERAGE(I18:I20)</f>
        <v>2.9780000000000002</v>
      </c>
      <c r="K20" s="9">
        <f t="shared" si="0"/>
        <v>14.779499999999999</v>
      </c>
      <c r="L20" s="9"/>
      <c r="M20" s="9"/>
    </row>
    <row r="21" spans="1:13">
      <c r="A21" s="17">
        <v>19</v>
      </c>
      <c r="B21" s="17" t="s">
        <v>42</v>
      </c>
      <c r="C21" s="18">
        <v>6</v>
      </c>
      <c r="D21" s="18">
        <v>2</v>
      </c>
      <c r="E21" s="18">
        <v>1</v>
      </c>
      <c r="F21" s="18">
        <v>1</v>
      </c>
      <c r="G21" s="20">
        <v>9.8490000000000002</v>
      </c>
      <c r="H21" s="20"/>
      <c r="I21" s="14">
        <v>3.1994999999999996</v>
      </c>
      <c r="J21" s="20"/>
      <c r="K21" s="9">
        <f t="shared" si="0"/>
        <v>13.048500000000001</v>
      </c>
      <c r="L21" s="9"/>
      <c r="M21" s="9"/>
    </row>
    <row r="22" spans="1:13">
      <c r="A22" s="17">
        <v>20</v>
      </c>
      <c r="B22" s="17" t="s">
        <v>43</v>
      </c>
      <c r="C22" s="18">
        <v>6</v>
      </c>
      <c r="D22" s="18">
        <v>2</v>
      </c>
      <c r="E22" s="18">
        <v>1</v>
      </c>
      <c r="F22" s="18">
        <v>2</v>
      </c>
      <c r="G22" s="20">
        <v>8.4495000000000005</v>
      </c>
      <c r="H22" s="20"/>
      <c r="I22" s="14">
        <v>3.1349999999999998</v>
      </c>
      <c r="J22" s="20"/>
      <c r="K22" s="9">
        <f t="shared" si="0"/>
        <v>11.5845</v>
      </c>
      <c r="L22" s="9"/>
      <c r="M22" s="9"/>
    </row>
    <row r="23" spans="1:13">
      <c r="A23" s="17">
        <v>21</v>
      </c>
      <c r="B23" s="17" t="s">
        <v>21</v>
      </c>
      <c r="C23" s="18">
        <v>6</v>
      </c>
      <c r="D23" s="18">
        <v>2</v>
      </c>
      <c r="E23" s="18">
        <v>1</v>
      </c>
      <c r="F23" s="18">
        <v>3</v>
      </c>
      <c r="G23" s="20">
        <v>8.2125000000000004</v>
      </c>
      <c r="H23" s="20">
        <f>AVERAGE(G21:G23)</f>
        <v>8.8370000000000015</v>
      </c>
      <c r="I23" s="14">
        <v>3.0840000000000001</v>
      </c>
      <c r="J23" s="20">
        <f>AVERAGE(I21:I23)</f>
        <v>3.1395</v>
      </c>
      <c r="K23" s="9">
        <f t="shared" si="0"/>
        <v>11.2965</v>
      </c>
      <c r="L23" s="9"/>
      <c r="M23" s="9"/>
    </row>
    <row r="24" spans="1:13">
      <c r="A24" s="17">
        <v>22</v>
      </c>
      <c r="B24" s="17" t="s">
        <v>44</v>
      </c>
      <c r="C24" s="18">
        <v>7</v>
      </c>
      <c r="D24" s="18">
        <v>2</v>
      </c>
      <c r="E24" s="18">
        <v>1</v>
      </c>
      <c r="F24" s="18">
        <v>1</v>
      </c>
      <c r="G24" s="20">
        <v>12.7905</v>
      </c>
      <c r="H24" s="20"/>
      <c r="I24" s="14">
        <v>3.6480000000000001</v>
      </c>
      <c r="J24" s="20"/>
      <c r="K24" s="9">
        <f t="shared" si="0"/>
        <v>16.438500000000001</v>
      </c>
      <c r="L24" s="9"/>
      <c r="M24" s="9"/>
    </row>
    <row r="25" spans="1:13">
      <c r="A25" s="17">
        <v>23</v>
      </c>
      <c r="B25" s="17" t="s">
        <v>45</v>
      </c>
      <c r="C25" s="18">
        <v>7</v>
      </c>
      <c r="D25" s="18">
        <v>2</v>
      </c>
      <c r="E25" s="18">
        <v>1</v>
      </c>
      <c r="F25" s="18">
        <v>2</v>
      </c>
      <c r="G25" s="20">
        <v>11.0715</v>
      </c>
      <c r="H25" s="20"/>
      <c r="I25" s="14">
        <v>3.0285000000000002</v>
      </c>
      <c r="J25" s="20"/>
      <c r="K25" s="9">
        <f t="shared" si="0"/>
        <v>14.100000000000001</v>
      </c>
      <c r="L25" s="9"/>
      <c r="M25" s="9"/>
    </row>
    <row r="26" spans="1:13">
      <c r="A26" s="17">
        <v>24</v>
      </c>
      <c r="B26" s="17" t="s">
        <v>22</v>
      </c>
      <c r="C26" s="18">
        <v>7</v>
      </c>
      <c r="D26" s="18">
        <v>2</v>
      </c>
      <c r="E26" s="18">
        <v>1</v>
      </c>
      <c r="F26" s="18">
        <v>3</v>
      </c>
      <c r="G26" s="20">
        <v>19.29</v>
      </c>
      <c r="H26" s="20">
        <f>AVERAGE(G24:G26)</f>
        <v>14.384</v>
      </c>
      <c r="I26" s="14">
        <v>3.2024999999999997</v>
      </c>
      <c r="J26" s="20">
        <f>AVERAGE(I24:I26)</f>
        <v>3.2930000000000006</v>
      </c>
      <c r="K26" s="9">
        <f t="shared" si="0"/>
        <v>22.4925</v>
      </c>
      <c r="L26" s="9"/>
      <c r="M26" s="9"/>
    </row>
    <row r="27" spans="1:13">
      <c r="A27" s="17">
        <v>25</v>
      </c>
      <c r="B27" s="17" t="s">
        <v>46</v>
      </c>
      <c r="C27" s="18">
        <v>1</v>
      </c>
      <c r="D27" s="18">
        <v>1</v>
      </c>
      <c r="E27" s="18">
        <v>2</v>
      </c>
      <c r="F27" s="18">
        <v>1</v>
      </c>
      <c r="G27" s="20">
        <v>14.388</v>
      </c>
      <c r="H27" s="20"/>
      <c r="I27" s="14">
        <v>6.7110000000000003</v>
      </c>
      <c r="J27" s="20"/>
      <c r="K27" s="9">
        <f t="shared" si="0"/>
        <v>21.099</v>
      </c>
      <c r="L27" s="9"/>
      <c r="M27" s="9"/>
    </row>
    <row r="28" spans="1:13">
      <c r="A28" s="17">
        <v>26</v>
      </c>
      <c r="B28" s="17" t="s">
        <v>47</v>
      </c>
      <c r="C28" s="18">
        <v>1</v>
      </c>
      <c r="D28" s="18">
        <v>1</v>
      </c>
      <c r="E28" s="18">
        <v>2</v>
      </c>
      <c r="F28" s="18">
        <v>2</v>
      </c>
      <c r="G28" s="20">
        <v>22.131</v>
      </c>
      <c r="H28" s="20"/>
      <c r="I28" s="14">
        <v>6.5969999999999995</v>
      </c>
      <c r="J28" s="20"/>
      <c r="K28" s="9">
        <f t="shared" si="0"/>
        <v>28.728000000000002</v>
      </c>
      <c r="L28" s="9"/>
      <c r="M28" s="9"/>
    </row>
    <row r="29" spans="1:13">
      <c r="A29" s="17">
        <v>27</v>
      </c>
      <c r="B29" s="17" t="s">
        <v>23</v>
      </c>
      <c r="C29" s="18">
        <v>1</v>
      </c>
      <c r="D29" s="18">
        <v>1</v>
      </c>
      <c r="E29" s="18">
        <v>2</v>
      </c>
      <c r="F29" s="18">
        <v>3</v>
      </c>
      <c r="G29" s="20">
        <v>17.577000000000002</v>
      </c>
      <c r="H29" s="20">
        <f>AVERAGE(G27:G29)</f>
        <v>18.032</v>
      </c>
      <c r="I29" s="14">
        <v>6.72</v>
      </c>
      <c r="J29" s="20">
        <f>AVERAGE(I27:I29)</f>
        <v>6.6759999999999993</v>
      </c>
      <c r="K29" s="9">
        <f t="shared" si="0"/>
        <v>24.297000000000001</v>
      </c>
      <c r="L29" s="9"/>
      <c r="M29" s="9"/>
    </row>
    <row r="30" spans="1:13">
      <c r="A30" s="17">
        <v>28</v>
      </c>
      <c r="B30" s="17" t="s">
        <v>48</v>
      </c>
      <c r="C30" s="18">
        <v>2</v>
      </c>
      <c r="D30" s="18">
        <v>1</v>
      </c>
      <c r="E30" s="18">
        <v>2</v>
      </c>
      <c r="F30" s="18">
        <v>1</v>
      </c>
      <c r="G30" s="20">
        <v>29.411999999999995</v>
      </c>
      <c r="H30" s="20"/>
      <c r="I30" s="14">
        <v>6.3389999999999995</v>
      </c>
      <c r="J30" s="20"/>
      <c r="K30" s="9">
        <f t="shared" si="0"/>
        <v>35.750999999999998</v>
      </c>
      <c r="L30" s="9"/>
      <c r="M30" s="9"/>
    </row>
    <row r="31" spans="1:13">
      <c r="A31" s="17">
        <v>29</v>
      </c>
      <c r="B31" s="17" t="s">
        <v>49</v>
      </c>
      <c r="C31" s="18">
        <v>2</v>
      </c>
      <c r="D31" s="18">
        <v>1</v>
      </c>
      <c r="E31" s="18">
        <v>2</v>
      </c>
      <c r="F31" s="18">
        <v>2</v>
      </c>
      <c r="G31" s="20">
        <v>17.955000000000002</v>
      </c>
      <c r="H31" s="20"/>
      <c r="I31" s="14">
        <v>7.2690000000000001</v>
      </c>
      <c r="J31" s="20"/>
      <c r="K31" s="9">
        <f t="shared" si="0"/>
        <v>25.224000000000004</v>
      </c>
      <c r="L31" s="9"/>
      <c r="M31" s="9"/>
    </row>
    <row r="32" spans="1:13">
      <c r="A32" s="17">
        <v>30</v>
      </c>
      <c r="B32" s="17" t="s">
        <v>24</v>
      </c>
      <c r="C32" s="18">
        <v>2</v>
      </c>
      <c r="D32" s="18">
        <v>1</v>
      </c>
      <c r="E32" s="18">
        <v>2</v>
      </c>
      <c r="F32" s="18">
        <v>3</v>
      </c>
      <c r="G32" s="20">
        <v>31.56</v>
      </c>
      <c r="H32" s="20">
        <f>AVERAGE(G30:G32)</f>
        <v>26.308999999999997</v>
      </c>
      <c r="I32" s="14">
        <v>6.8670000000000009</v>
      </c>
      <c r="J32" s="20">
        <f>AVERAGE(I30:I32)</f>
        <v>6.8250000000000002</v>
      </c>
      <c r="K32" s="9">
        <f t="shared" si="0"/>
        <v>38.427</v>
      </c>
      <c r="L32" s="9"/>
      <c r="M32" s="9"/>
    </row>
    <row r="33" spans="1:13">
      <c r="A33" s="17">
        <v>31</v>
      </c>
      <c r="B33" s="17" t="s">
        <v>50</v>
      </c>
      <c r="C33" s="18">
        <v>3</v>
      </c>
      <c r="D33" s="18">
        <v>1</v>
      </c>
      <c r="E33" s="18">
        <v>2</v>
      </c>
      <c r="F33" s="18">
        <v>1</v>
      </c>
      <c r="G33" s="20">
        <v>19.977</v>
      </c>
      <c r="H33" s="20"/>
      <c r="I33" s="14">
        <v>5.907</v>
      </c>
      <c r="J33" s="20"/>
      <c r="K33" s="9">
        <f t="shared" si="0"/>
        <v>25.884</v>
      </c>
      <c r="L33" s="9"/>
      <c r="M33" s="9"/>
    </row>
    <row r="34" spans="1:13">
      <c r="A34" s="17">
        <v>32</v>
      </c>
      <c r="B34" s="17" t="s">
        <v>51</v>
      </c>
      <c r="C34" s="18">
        <v>3</v>
      </c>
      <c r="D34" s="18">
        <v>1</v>
      </c>
      <c r="E34" s="18">
        <v>2</v>
      </c>
      <c r="F34" s="18">
        <v>2</v>
      </c>
      <c r="G34" s="20">
        <v>23.991</v>
      </c>
      <c r="H34" s="20"/>
      <c r="I34" s="14">
        <v>5.9160000000000004</v>
      </c>
      <c r="J34" s="20"/>
      <c r="K34" s="9">
        <f t="shared" si="0"/>
        <v>29.907</v>
      </c>
      <c r="L34" s="9"/>
      <c r="M34" s="9"/>
    </row>
    <row r="35" spans="1:13">
      <c r="A35" s="17">
        <v>33</v>
      </c>
      <c r="B35" s="17" t="s">
        <v>25</v>
      </c>
      <c r="C35" s="18">
        <v>3</v>
      </c>
      <c r="D35" s="18">
        <v>1</v>
      </c>
      <c r="E35" s="18">
        <v>2</v>
      </c>
      <c r="F35" s="18">
        <v>3</v>
      </c>
      <c r="G35" s="20">
        <v>25.070999999999998</v>
      </c>
      <c r="H35" s="20">
        <f>AVERAGE(G33:G35)</f>
        <v>23.013000000000002</v>
      </c>
      <c r="I35" s="14">
        <v>6.2850000000000001</v>
      </c>
      <c r="J35" s="20">
        <f>AVERAGE(I33:I35)</f>
        <v>6.0360000000000005</v>
      </c>
      <c r="K35" s="9">
        <f t="shared" si="0"/>
        <v>31.355999999999998</v>
      </c>
      <c r="L35" s="9"/>
      <c r="M35" s="9"/>
    </row>
    <row r="36" spans="1:13">
      <c r="A36" s="17">
        <v>34</v>
      </c>
      <c r="B36" s="17" t="s">
        <v>52</v>
      </c>
      <c r="C36" s="18">
        <v>4</v>
      </c>
      <c r="D36" s="18">
        <v>1</v>
      </c>
      <c r="E36" s="18">
        <v>1</v>
      </c>
      <c r="F36" s="18">
        <v>1</v>
      </c>
      <c r="G36" s="20">
        <v>16.638000000000002</v>
      </c>
      <c r="H36" s="20"/>
      <c r="I36" s="14">
        <v>5.8710000000000004</v>
      </c>
      <c r="J36" s="20"/>
      <c r="K36" s="9">
        <f t="shared" si="0"/>
        <v>22.509</v>
      </c>
      <c r="L36" s="9"/>
      <c r="M36" s="9"/>
    </row>
    <row r="37" spans="1:13">
      <c r="A37" s="17">
        <v>35</v>
      </c>
      <c r="B37" s="17" t="s">
        <v>53</v>
      </c>
      <c r="C37" s="18">
        <v>4</v>
      </c>
      <c r="D37" s="18">
        <v>1</v>
      </c>
      <c r="E37" s="18">
        <v>1</v>
      </c>
      <c r="F37" s="18">
        <v>2</v>
      </c>
      <c r="G37" s="20">
        <v>21.741</v>
      </c>
      <c r="H37" s="20"/>
      <c r="I37" s="14">
        <v>6.2069999999999999</v>
      </c>
      <c r="J37" s="20"/>
      <c r="K37" s="9">
        <f t="shared" si="0"/>
        <v>27.948</v>
      </c>
      <c r="L37" s="9"/>
      <c r="M37" s="9"/>
    </row>
    <row r="38" spans="1:13">
      <c r="A38" s="17">
        <v>36</v>
      </c>
      <c r="B38" s="17" t="s">
        <v>26</v>
      </c>
      <c r="C38" s="18">
        <v>4</v>
      </c>
      <c r="D38" s="18">
        <v>1</v>
      </c>
      <c r="E38" s="18">
        <v>1</v>
      </c>
      <c r="F38" s="18">
        <v>3</v>
      </c>
      <c r="G38" s="20">
        <v>15.423</v>
      </c>
      <c r="H38" s="20">
        <f>AVERAGE(G36:G38)</f>
        <v>17.934000000000001</v>
      </c>
      <c r="I38" s="14">
        <v>5.82</v>
      </c>
      <c r="J38" s="20">
        <f>AVERAGE(I36:I38)</f>
        <v>5.9660000000000002</v>
      </c>
      <c r="K38" s="9">
        <f t="shared" si="0"/>
        <v>21.243000000000002</v>
      </c>
      <c r="L38" s="9"/>
      <c r="M38" s="9"/>
    </row>
    <row r="39" spans="1:13">
      <c r="A39" s="17">
        <v>37</v>
      </c>
      <c r="B39" s="17" t="s">
        <v>54</v>
      </c>
      <c r="C39" s="18">
        <v>5</v>
      </c>
      <c r="D39" s="18">
        <v>1</v>
      </c>
      <c r="E39" s="18">
        <v>1</v>
      </c>
      <c r="F39" s="18">
        <v>1</v>
      </c>
      <c r="G39" s="20">
        <v>16.481999999999999</v>
      </c>
      <c r="H39" s="20"/>
      <c r="I39" s="14">
        <v>5.8710000000000004</v>
      </c>
      <c r="J39" s="20"/>
      <c r="K39" s="9">
        <f t="shared" si="0"/>
        <v>22.353000000000002</v>
      </c>
      <c r="L39" s="9"/>
      <c r="M39" s="9"/>
    </row>
    <row r="40" spans="1:13">
      <c r="A40" s="17">
        <v>38</v>
      </c>
      <c r="B40" s="17" t="s">
        <v>55</v>
      </c>
      <c r="C40" s="18">
        <v>5</v>
      </c>
      <c r="D40" s="18">
        <v>1</v>
      </c>
      <c r="E40" s="18">
        <v>1</v>
      </c>
      <c r="F40" s="18">
        <v>2</v>
      </c>
      <c r="G40" s="20">
        <v>17.141999999999999</v>
      </c>
      <c r="H40" s="20"/>
      <c r="I40" s="14">
        <v>5.8410000000000002</v>
      </c>
      <c r="J40" s="20"/>
      <c r="K40" s="9">
        <f t="shared" si="0"/>
        <v>22.983000000000001</v>
      </c>
      <c r="L40" s="9"/>
      <c r="M40" s="9"/>
    </row>
    <row r="41" spans="1:13">
      <c r="A41" s="17">
        <v>39</v>
      </c>
      <c r="B41" s="17" t="s">
        <v>27</v>
      </c>
      <c r="C41" s="18">
        <v>5</v>
      </c>
      <c r="D41" s="18">
        <v>1</v>
      </c>
      <c r="E41" s="18">
        <v>1</v>
      </c>
      <c r="F41" s="18">
        <v>3</v>
      </c>
      <c r="G41" s="20">
        <v>13.106999999999999</v>
      </c>
      <c r="H41" s="20">
        <f>AVERAGE(G39:G41)</f>
        <v>15.576999999999998</v>
      </c>
      <c r="I41" s="14">
        <v>5.9729999999999999</v>
      </c>
      <c r="J41" s="20">
        <f>AVERAGE(I39:I41)</f>
        <v>5.8949999999999996</v>
      </c>
      <c r="K41" s="9">
        <f t="shared" si="0"/>
        <v>19.079999999999998</v>
      </c>
      <c r="L41" s="9"/>
      <c r="M41" s="9"/>
    </row>
    <row r="42" spans="1:13">
      <c r="A42" s="17">
        <v>40</v>
      </c>
      <c r="B42" s="17" t="s">
        <v>56</v>
      </c>
      <c r="C42" s="18">
        <v>6</v>
      </c>
      <c r="D42" s="18">
        <v>1</v>
      </c>
      <c r="E42" s="18">
        <v>1</v>
      </c>
      <c r="F42" s="18">
        <v>1</v>
      </c>
      <c r="G42" s="20">
        <v>11.769</v>
      </c>
      <c r="H42" s="20"/>
      <c r="I42" s="14">
        <v>7.3049999999999997</v>
      </c>
      <c r="J42" s="20"/>
      <c r="K42" s="9">
        <f t="shared" si="0"/>
        <v>19.073999999999998</v>
      </c>
      <c r="L42" s="9"/>
      <c r="M42" s="9"/>
    </row>
    <row r="43" spans="1:13">
      <c r="A43" s="17">
        <v>41</v>
      </c>
      <c r="B43" s="17" t="s">
        <v>57</v>
      </c>
      <c r="C43" s="18">
        <v>6</v>
      </c>
      <c r="D43" s="18">
        <v>1</v>
      </c>
      <c r="E43" s="18">
        <v>1</v>
      </c>
      <c r="F43" s="18">
        <v>2</v>
      </c>
      <c r="G43" s="20">
        <v>15.27</v>
      </c>
      <c r="H43" s="20"/>
      <c r="I43" s="14">
        <v>6.6869999999999994</v>
      </c>
      <c r="J43" s="20"/>
      <c r="K43" s="9">
        <f t="shared" si="0"/>
        <v>21.957000000000001</v>
      </c>
      <c r="L43" s="9"/>
      <c r="M43" s="9"/>
    </row>
    <row r="44" spans="1:13">
      <c r="A44" s="17">
        <v>42</v>
      </c>
      <c r="B44" s="17" t="s">
        <v>28</v>
      </c>
      <c r="C44" s="18">
        <v>6</v>
      </c>
      <c r="D44" s="18">
        <v>1</v>
      </c>
      <c r="E44" s="18">
        <v>1</v>
      </c>
      <c r="F44" s="18">
        <v>3</v>
      </c>
      <c r="G44" s="20">
        <v>23.676000000000002</v>
      </c>
      <c r="H44" s="20">
        <f>AVERAGE(G42:G44)</f>
        <v>16.905000000000001</v>
      </c>
      <c r="I44" s="14">
        <v>7.23</v>
      </c>
      <c r="J44" s="20">
        <f>AVERAGE(I42:I44)</f>
        <v>7.0740000000000007</v>
      </c>
      <c r="K44" s="9">
        <f t="shared" si="0"/>
        <v>30.906000000000002</v>
      </c>
      <c r="L44" s="9"/>
      <c r="M44" s="9"/>
    </row>
    <row r="45" spans="1:13">
      <c r="A45" s="17">
        <v>43</v>
      </c>
      <c r="B45" s="17" t="s">
        <v>58</v>
      </c>
      <c r="C45" s="18">
        <v>7</v>
      </c>
      <c r="D45" s="18">
        <v>1</v>
      </c>
      <c r="E45" s="18">
        <v>1</v>
      </c>
      <c r="F45" s="18">
        <v>1</v>
      </c>
      <c r="G45" s="20">
        <v>26.123999999999999</v>
      </c>
      <c r="H45" s="20"/>
      <c r="I45" s="14">
        <v>5.8650000000000002</v>
      </c>
      <c r="J45" s="20"/>
      <c r="K45" s="9">
        <f t="shared" si="0"/>
        <v>31.988999999999997</v>
      </c>
      <c r="L45" s="9"/>
      <c r="M45" s="9"/>
    </row>
    <row r="46" spans="1:13">
      <c r="A46" s="17">
        <v>44</v>
      </c>
      <c r="B46" s="17" t="s">
        <v>59</v>
      </c>
      <c r="C46" s="18">
        <v>7</v>
      </c>
      <c r="D46" s="18">
        <v>1</v>
      </c>
      <c r="E46" s="18">
        <v>1</v>
      </c>
      <c r="F46" s="18">
        <v>2</v>
      </c>
      <c r="G46" s="20">
        <v>21.972000000000001</v>
      </c>
      <c r="H46" s="20"/>
      <c r="I46" s="14">
        <v>13.559999999999999</v>
      </c>
      <c r="J46" s="20"/>
      <c r="K46" s="9">
        <f t="shared" si="0"/>
        <v>35.531999999999996</v>
      </c>
      <c r="L46" s="9"/>
      <c r="M46" s="9"/>
    </row>
    <row r="47" spans="1:13">
      <c r="A47" s="17">
        <v>45</v>
      </c>
      <c r="B47" s="17" t="s">
        <v>29</v>
      </c>
      <c r="C47" s="18">
        <v>7</v>
      </c>
      <c r="D47" s="18">
        <v>1</v>
      </c>
      <c r="E47" s="18">
        <v>1</v>
      </c>
      <c r="F47" s="18">
        <v>3</v>
      </c>
      <c r="G47" s="20">
        <v>22.305</v>
      </c>
      <c r="H47" s="20">
        <f>AVERAGE(G45:G47)</f>
        <v>23.467000000000002</v>
      </c>
      <c r="I47" s="14">
        <v>6.72</v>
      </c>
      <c r="J47" s="20">
        <f>AVERAGE(I45:I47)</f>
        <v>8.7149999999999981</v>
      </c>
      <c r="K47" s="9">
        <f t="shared" si="0"/>
        <v>29.024999999999999</v>
      </c>
      <c r="L47" s="9"/>
      <c r="M47" s="9"/>
    </row>
  </sheetData>
  <phoneticPr fontId="9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19"/>
  <sheetViews>
    <sheetView zoomScale="67" zoomScaleNormal="110" workbookViewId="0">
      <selection activeCell="S7" sqref="S7"/>
    </sheetView>
  </sheetViews>
  <sheetFormatPr baseColWidth="10" defaultColWidth="11" defaultRowHeight="16"/>
  <cols>
    <col min="1" max="1" width="6" bestFit="1" customWidth="1"/>
    <col min="2" max="2" width="10.83203125" bestFit="1" customWidth="1"/>
    <col min="3" max="3" width="10" bestFit="1" customWidth="1"/>
    <col min="4" max="4" width="15.83203125" style="33" bestFit="1" customWidth="1"/>
    <col min="5" max="6" width="15.83203125" style="33" customWidth="1"/>
    <col min="7" max="7" width="16.33203125" style="33" bestFit="1" customWidth="1"/>
    <col min="8" max="9" width="15.83203125" style="33" customWidth="1"/>
    <col min="10" max="10" width="17.33203125" style="33" bestFit="1" customWidth="1"/>
    <col min="11" max="12" width="15.83203125" style="33" customWidth="1"/>
    <col min="13" max="13" width="21.83203125" style="33" bestFit="1" customWidth="1"/>
    <col min="14" max="15" width="15.83203125" style="33" customWidth="1"/>
    <col min="16" max="16" width="22.33203125" style="33" bestFit="1" customWidth="1"/>
    <col min="17" max="18" width="15.83203125" style="33" customWidth="1"/>
    <col min="19" max="19" width="23.33203125" style="33" bestFit="1" customWidth="1"/>
    <col min="23" max="23" width="18.1640625" bestFit="1" customWidth="1"/>
    <col min="24" max="24" width="6" bestFit="1" customWidth="1"/>
    <col min="25" max="25" width="16.1640625" bestFit="1" customWidth="1"/>
    <col min="26" max="26" width="16.5" bestFit="1" customWidth="1"/>
    <col min="27" max="27" width="17.5" bestFit="1" customWidth="1"/>
    <col min="28" max="28" width="22" bestFit="1" customWidth="1"/>
    <col min="29" max="29" width="22.5" bestFit="1" customWidth="1"/>
    <col min="30" max="30" width="23.5" bestFit="1" customWidth="1"/>
  </cols>
  <sheetData>
    <row r="1" spans="1:35">
      <c r="A1" s="6" t="s">
        <v>103</v>
      </c>
      <c r="B1" s="6" t="s">
        <v>106</v>
      </c>
      <c r="C1" s="6" t="s">
        <v>108</v>
      </c>
      <c r="D1" s="16" t="s">
        <v>109</v>
      </c>
      <c r="E1" s="16" t="s">
        <v>120</v>
      </c>
      <c r="F1" s="16"/>
      <c r="G1" s="16" t="s">
        <v>110</v>
      </c>
      <c r="H1" s="16" t="s">
        <v>120</v>
      </c>
      <c r="I1" s="16"/>
      <c r="J1" s="16" t="s">
        <v>111</v>
      </c>
      <c r="K1" s="16" t="s">
        <v>120</v>
      </c>
      <c r="L1" s="16"/>
      <c r="M1" s="16" t="s">
        <v>112</v>
      </c>
      <c r="N1" s="16" t="s">
        <v>120</v>
      </c>
      <c r="O1" s="16"/>
      <c r="P1" s="16" t="s">
        <v>113</v>
      </c>
      <c r="Q1" s="16" t="s">
        <v>120</v>
      </c>
      <c r="R1" s="16"/>
      <c r="S1" s="16" t="s">
        <v>114</v>
      </c>
      <c r="T1" s="16" t="s">
        <v>120</v>
      </c>
      <c r="W1" s="20"/>
      <c r="X1" s="31" t="s">
        <v>103</v>
      </c>
      <c r="Y1" s="16" t="s">
        <v>109</v>
      </c>
      <c r="Z1" s="16" t="s">
        <v>110</v>
      </c>
      <c r="AA1" s="16" t="s">
        <v>111</v>
      </c>
      <c r="AB1" s="16" t="s">
        <v>112</v>
      </c>
      <c r="AC1" s="16" t="s">
        <v>113</v>
      </c>
      <c r="AD1" s="16" t="s">
        <v>114</v>
      </c>
      <c r="AE1" s="16" t="s">
        <v>14</v>
      </c>
      <c r="AF1" s="16"/>
      <c r="AG1" s="16"/>
    </row>
    <row r="2" spans="1:35">
      <c r="A2" s="1">
        <v>1</v>
      </c>
      <c r="B2" s="1">
        <v>2</v>
      </c>
      <c r="C2" s="1">
        <v>1</v>
      </c>
      <c r="D2" s="29">
        <v>1.8785046728971964</v>
      </c>
      <c r="E2" s="29"/>
      <c r="F2" s="29"/>
      <c r="G2" s="29">
        <v>0.68831775700934572</v>
      </c>
      <c r="H2" s="29"/>
      <c r="I2" s="29"/>
      <c r="J2" s="29">
        <v>1.6121495327102804</v>
      </c>
      <c r="K2" s="29"/>
      <c r="L2" s="29"/>
      <c r="M2" s="42">
        <v>0</v>
      </c>
      <c r="N2" s="9"/>
      <c r="O2" s="9"/>
      <c r="P2" s="42">
        <v>0</v>
      </c>
      <c r="Q2" s="9"/>
      <c r="R2" s="9"/>
      <c r="S2" s="42">
        <v>0</v>
      </c>
      <c r="W2" s="20" t="s">
        <v>127</v>
      </c>
      <c r="X2" s="20">
        <v>4</v>
      </c>
      <c r="Y2" s="39">
        <v>1.965378750614855</v>
      </c>
      <c r="Z2" s="39">
        <v>0.77061313330054115</v>
      </c>
      <c r="AA2" s="39">
        <v>1.4871175602557793</v>
      </c>
      <c r="AB2" s="39">
        <v>0.91500000000000004</v>
      </c>
      <c r="AC2" s="39">
        <v>0</v>
      </c>
      <c r="AD2" s="39">
        <v>0</v>
      </c>
      <c r="AE2" s="41">
        <f>SUM(Y2:AD2)</f>
        <v>5.1381094441711754</v>
      </c>
      <c r="AF2" s="4"/>
      <c r="AG2" s="4"/>
    </row>
    <row r="3" spans="1:35">
      <c r="A3" s="1">
        <v>1</v>
      </c>
      <c r="B3" s="1">
        <v>2</v>
      </c>
      <c r="C3" s="1">
        <v>2</v>
      </c>
      <c r="D3" s="29">
        <v>1.9752475247524752</v>
      </c>
      <c r="E3" s="29"/>
      <c r="F3" s="29"/>
      <c r="G3" s="29">
        <v>0.7173267326732673</v>
      </c>
      <c r="H3" s="29"/>
      <c r="I3" s="29"/>
      <c r="J3" s="29">
        <v>1.4851485148514849</v>
      </c>
      <c r="K3" s="29"/>
      <c r="L3" s="29"/>
      <c r="M3" s="9">
        <v>0.93118811881188113</v>
      </c>
      <c r="N3" s="44"/>
      <c r="O3" s="9"/>
      <c r="P3" s="42">
        <v>0</v>
      </c>
      <c r="Q3" s="9"/>
      <c r="R3" s="9"/>
      <c r="S3" s="42">
        <v>0</v>
      </c>
      <c r="W3" s="20" t="s">
        <v>125</v>
      </c>
      <c r="X3" s="20">
        <v>5</v>
      </c>
      <c r="Y3" s="39">
        <v>2.1091905255931827</v>
      </c>
      <c r="Z3" s="39">
        <v>0.95837800591505251</v>
      </c>
      <c r="AA3" s="39">
        <v>1.7242388112086633</v>
      </c>
      <c r="AB3" s="39">
        <v>0</v>
      </c>
      <c r="AC3" s="45">
        <v>0</v>
      </c>
      <c r="AD3" s="45">
        <v>0</v>
      </c>
      <c r="AE3" s="41">
        <f t="shared" ref="AE3:AE7" si="0">SUM(Y3:AD3)</f>
        <v>4.7918073427168988</v>
      </c>
      <c r="AF3" s="4"/>
      <c r="AG3" s="4"/>
    </row>
    <row r="4" spans="1:35">
      <c r="A4" s="1">
        <v>1</v>
      </c>
      <c r="B4" s="1">
        <v>2</v>
      </c>
      <c r="C4" s="1">
        <v>3</v>
      </c>
      <c r="D4" s="29">
        <v>2.0151515151515151</v>
      </c>
      <c r="E4" s="29">
        <f>AVERAGE(D2:D4)</f>
        <v>1.9563012376003954</v>
      </c>
      <c r="F4" s="29"/>
      <c r="G4" s="29">
        <v>0.76818181818181808</v>
      </c>
      <c r="H4" s="29">
        <f>AVERAGE(G2:G4)</f>
        <v>0.72460876928814366</v>
      </c>
      <c r="I4" s="29"/>
      <c r="J4" s="29">
        <v>1.4893939393939393</v>
      </c>
      <c r="K4" s="29">
        <f>AVERAGE(J2:J4)</f>
        <v>1.528897328985235</v>
      </c>
      <c r="L4" s="29"/>
      <c r="M4" s="42">
        <v>0</v>
      </c>
      <c r="N4" s="9">
        <f>AVERAGE(M2:M4)</f>
        <v>0.31039603960396039</v>
      </c>
      <c r="O4" s="9"/>
      <c r="P4" s="42">
        <v>0</v>
      </c>
      <c r="Q4" s="9">
        <f>AVERAGE(P2:P4)</f>
        <v>0</v>
      </c>
      <c r="R4" s="9"/>
      <c r="S4" s="9">
        <v>0.69090909090909092</v>
      </c>
      <c r="T4" s="29">
        <f>AVERAGE(S2:S4)</f>
        <v>0.23030303030303031</v>
      </c>
      <c r="W4" s="20" t="s">
        <v>126</v>
      </c>
      <c r="X4" s="20">
        <v>6</v>
      </c>
      <c r="Y4" s="39">
        <v>2.0337919695396329</v>
      </c>
      <c r="Z4" s="39">
        <v>0.8082614010038075</v>
      </c>
      <c r="AA4" s="39">
        <v>1.4870954482519902</v>
      </c>
      <c r="AB4" s="39">
        <v>0</v>
      </c>
      <c r="AC4" s="39">
        <v>0</v>
      </c>
      <c r="AD4" s="39">
        <v>0</v>
      </c>
      <c r="AE4" s="41">
        <f t="shared" si="0"/>
        <v>4.3291488187954306</v>
      </c>
      <c r="AF4" s="4"/>
      <c r="AG4" s="4"/>
    </row>
    <row r="5" spans="1:35">
      <c r="A5" s="1">
        <v>2</v>
      </c>
      <c r="B5" s="1">
        <v>2</v>
      </c>
      <c r="C5" s="1">
        <v>1</v>
      </c>
      <c r="D5" s="29">
        <v>2.3592233009708741</v>
      </c>
      <c r="E5" s="29"/>
      <c r="F5" s="29"/>
      <c r="G5" s="29">
        <v>1.3266990291262135</v>
      </c>
      <c r="H5" s="29"/>
      <c r="I5" s="29"/>
      <c r="J5" s="29">
        <v>1.9514563106796119</v>
      </c>
      <c r="K5" s="29"/>
      <c r="L5" s="29"/>
      <c r="M5" s="9">
        <v>0.91893203883495145</v>
      </c>
      <c r="N5" s="9"/>
      <c r="O5" s="9"/>
      <c r="P5" s="9">
        <v>0.7194174757281554</v>
      </c>
      <c r="Q5" s="9"/>
      <c r="R5" s="9"/>
      <c r="S5" s="42">
        <v>0</v>
      </c>
      <c r="W5" s="20" t="s">
        <v>123</v>
      </c>
      <c r="X5" s="20">
        <v>1</v>
      </c>
      <c r="Y5" s="39">
        <v>1.9563012376003954</v>
      </c>
      <c r="Z5" s="39">
        <v>0.72460876928814366</v>
      </c>
      <c r="AA5" s="39">
        <v>1.528897328985235</v>
      </c>
      <c r="AB5" s="45">
        <v>0</v>
      </c>
      <c r="AC5" s="39">
        <v>0</v>
      </c>
      <c r="AD5" s="45">
        <v>0</v>
      </c>
      <c r="AE5" s="41">
        <f t="shared" si="0"/>
        <v>4.2098073358737738</v>
      </c>
      <c r="AF5" s="4"/>
      <c r="AG5" s="4"/>
    </row>
    <row r="6" spans="1:35">
      <c r="A6" s="1">
        <v>2</v>
      </c>
      <c r="B6" s="1">
        <v>2</v>
      </c>
      <c r="C6" s="1">
        <v>2</v>
      </c>
      <c r="D6" s="29">
        <v>2.1699029126213594</v>
      </c>
      <c r="E6" s="29"/>
      <c r="F6" s="29"/>
      <c r="G6" s="29">
        <v>0.91456310679611652</v>
      </c>
      <c r="H6" s="29"/>
      <c r="I6" s="29"/>
      <c r="J6" s="29">
        <v>1.645631067961165</v>
      </c>
      <c r="K6" s="29"/>
      <c r="L6" s="29"/>
      <c r="M6" s="42">
        <v>0</v>
      </c>
      <c r="N6" s="9"/>
      <c r="O6" s="9"/>
      <c r="P6" s="42">
        <v>0</v>
      </c>
      <c r="Q6" s="9"/>
      <c r="R6" s="9"/>
      <c r="S6" s="9">
        <v>2.5485436893203888</v>
      </c>
      <c r="W6" s="20" t="s">
        <v>124</v>
      </c>
      <c r="X6" s="20">
        <v>2</v>
      </c>
      <c r="Y6" s="39">
        <v>2.2192325473878873</v>
      </c>
      <c r="Z6" s="39">
        <v>1.031373092926491</v>
      </c>
      <c r="AA6" s="39">
        <v>2.0418862690707353</v>
      </c>
      <c r="AB6" s="39">
        <v>0.64107258437355519</v>
      </c>
      <c r="AC6" s="45">
        <v>0</v>
      </c>
      <c r="AD6" s="39">
        <v>0.84951456310679629</v>
      </c>
      <c r="AE6" s="41">
        <f>SUM(Y6:AD6)</f>
        <v>6.7830790568654651</v>
      </c>
      <c r="AF6" s="4"/>
      <c r="AG6" s="4"/>
    </row>
    <row r="7" spans="1:35">
      <c r="A7" s="1">
        <v>2</v>
      </c>
      <c r="B7" s="1">
        <v>2</v>
      </c>
      <c r="C7" s="1">
        <v>3</v>
      </c>
      <c r="D7" s="29">
        <v>2.1285714285714286</v>
      </c>
      <c r="E7" s="29">
        <f>AVERAGE(D5:D7)</f>
        <v>2.2192325473878873</v>
      </c>
      <c r="F7" s="29"/>
      <c r="G7" s="29">
        <v>0.85285714285714276</v>
      </c>
      <c r="H7" s="29">
        <f>AVERAGE(G5:G7)</f>
        <v>1.031373092926491</v>
      </c>
      <c r="I7" s="29"/>
      <c r="J7" s="29">
        <v>2.5285714285714289</v>
      </c>
      <c r="K7" s="29">
        <f>AVERAGE(J5:J7)</f>
        <v>2.0418862690707353</v>
      </c>
      <c r="L7" s="29"/>
      <c r="M7" s="9">
        <v>1.0042857142857142</v>
      </c>
      <c r="N7" s="9">
        <f>AVERAGE(M5:M7)</f>
        <v>0.64107258437355519</v>
      </c>
      <c r="O7" s="9"/>
      <c r="P7" s="42">
        <v>0</v>
      </c>
      <c r="Q7" s="9">
        <f>AVERAGE(P5:P7)</f>
        <v>0.23980582524271846</v>
      </c>
      <c r="R7" s="9"/>
      <c r="S7" s="42">
        <v>0</v>
      </c>
      <c r="T7" s="29">
        <f>AVERAGE(S5:S7)</f>
        <v>0.84951456310679629</v>
      </c>
      <c r="W7" s="20" t="s">
        <v>128</v>
      </c>
      <c r="X7" s="20">
        <v>3</v>
      </c>
      <c r="Y7" s="39">
        <v>2.138094339028918</v>
      </c>
      <c r="Z7" s="39">
        <v>1.3300701721262469</v>
      </c>
      <c r="AA7" s="39">
        <v>1.8235399162969257</v>
      </c>
      <c r="AB7" s="39">
        <v>0</v>
      </c>
      <c r="AC7" s="39">
        <v>0</v>
      </c>
      <c r="AD7" s="45">
        <v>0</v>
      </c>
      <c r="AE7" s="41">
        <f t="shared" si="0"/>
        <v>5.2917044274520908</v>
      </c>
      <c r="AF7" s="4"/>
      <c r="AG7" s="4"/>
    </row>
    <row r="8" spans="1:35">
      <c r="A8" s="1">
        <v>3</v>
      </c>
      <c r="B8" s="1">
        <v>2</v>
      </c>
      <c r="C8" s="1">
        <v>1</v>
      </c>
      <c r="D8" s="29">
        <v>2.2777777777777777</v>
      </c>
      <c r="E8" s="29"/>
      <c r="F8" s="29"/>
      <c r="G8" s="29">
        <v>1.7777777777777779</v>
      </c>
      <c r="H8" s="29"/>
      <c r="I8" s="29"/>
      <c r="J8" s="29">
        <v>2.3194444444444446</v>
      </c>
      <c r="K8" s="29"/>
      <c r="L8" s="29"/>
      <c r="M8" s="42">
        <v>0</v>
      </c>
      <c r="N8" s="9"/>
      <c r="O8" s="9"/>
      <c r="P8" s="9">
        <v>0</v>
      </c>
      <c r="Q8" s="9"/>
      <c r="R8" s="9"/>
      <c r="S8" s="42">
        <v>0</v>
      </c>
    </row>
    <row r="9" spans="1:35">
      <c r="A9" s="1">
        <v>3</v>
      </c>
      <c r="B9" s="1">
        <v>2</v>
      </c>
      <c r="C9" s="1">
        <v>2</v>
      </c>
      <c r="D9" s="29">
        <v>2.0757575757575757</v>
      </c>
      <c r="E9" s="29"/>
      <c r="F9" s="29"/>
      <c r="G9" s="29">
        <v>1.4287878787878787</v>
      </c>
      <c r="H9" s="29"/>
      <c r="I9" s="29"/>
      <c r="J9" s="29">
        <v>1.4969696969696968</v>
      </c>
      <c r="K9" s="29"/>
      <c r="L9" s="29"/>
      <c r="M9" s="42">
        <v>0</v>
      </c>
      <c r="N9" s="9"/>
      <c r="O9" s="9"/>
      <c r="P9" s="9">
        <v>0</v>
      </c>
      <c r="Q9" s="9"/>
      <c r="R9" s="9"/>
      <c r="S9" s="9">
        <v>0.64393939393939392</v>
      </c>
    </row>
    <row r="10" spans="1:35">
      <c r="A10" s="1">
        <v>3</v>
      </c>
      <c r="B10" s="1">
        <v>2</v>
      </c>
      <c r="C10" s="1">
        <v>3</v>
      </c>
      <c r="D10" s="29">
        <v>2.0607476635514019</v>
      </c>
      <c r="E10" s="29">
        <f>AVERAGE(D8:D10)</f>
        <v>2.138094339028918</v>
      </c>
      <c r="F10" s="29"/>
      <c r="G10" s="29">
        <v>0.78364485981308418</v>
      </c>
      <c r="H10" s="29">
        <f>AVERAGE(G8:G10)</f>
        <v>1.3300701721262469</v>
      </c>
      <c r="I10" s="29"/>
      <c r="J10" s="29">
        <v>1.6542056074766354</v>
      </c>
      <c r="K10" s="29">
        <f>AVERAGE(J8:J10)</f>
        <v>1.8235399162969257</v>
      </c>
      <c r="L10" s="29"/>
      <c r="M10" s="42">
        <v>0</v>
      </c>
      <c r="N10" s="9">
        <f>AVERAGE(M8:M10)</f>
        <v>0</v>
      </c>
      <c r="O10" s="9"/>
      <c r="P10" s="9">
        <v>0</v>
      </c>
      <c r="Q10" s="9">
        <f>AVERAGE(P8:P10)</f>
        <v>0</v>
      </c>
      <c r="R10" s="9"/>
      <c r="S10" s="9">
        <v>0</v>
      </c>
      <c r="T10" s="29">
        <f>AVERAGE(S8:S10)</f>
        <v>0.21464646464646464</v>
      </c>
      <c r="W10" s="37">
        <v>1</v>
      </c>
      <c r="X10" s="31" t="s">
        <v>103</v>
      </c>
      <c r="Y10" s="16" t="s">
        <v>109</v>
      </c>
      <c r="Z10" s="16" t="s">
        <v>110</v>
      </c>
      <c r="AA10" s="16" t="s">
        <v>111</v>
      </c>
      <c r="AB10" s="16" t="s">
        <v>112</v>
      </c>
      <c r="AC10" s="16" t="s">
        <v>113</v>
      </c>
      <c r="AD10" s="16" t="s">
        <v>114</v>
      </c>
      <c r="AG10" s="16" t="s">
        <v>135</v>
      </c>
    </row>
    <row r="11" spans="1:35">
      <c r="A11" s="1">
        <v>4</v>
      </c>
      <c r="B11" s="1">
        <v>1</v>
      </c>
      <c r="C11" s="1">
        <v>1</v>
      </c>
      <c r="D11" s="29">
        <v>2.0526315789473686</v>
      </c>
      <c r="E11" s="29"/>
      <c r="F11" s="29"/>
      <c r="G11" s="29">
        <v>0.77052631578947373</v>
      </c>
      <c r="H11" s="29"/>
      <c r="I11" s="29"/>
      <c r="J11" s="29">
        <v>1.537894736842105</v>
      </c>
      <c r="K11" s="29"/>
      <c r="L11" s="29"/>
      <c r="M11" s="43">
        <v>0</v>
      </c>
      <c r="N11" s="9"/>
      <c r="O11" s="9"/>
      <c r="P11" s="34">
        <v>0</v>
      </c>
      <c r="Q11" s="9"/>
      <c r="R11" s="9"/>
      <c r="S11" s="34">
        <v>0</v>
      </c>
      <c r="V11" s="5" t="s">
        <v>136</v>
      </c>
      <c r="W11" s="20" t="s">
        <v>127</v>
      </c>
      <c r="X11" s="20">
        <v>4</v>
      </c>
      <c r="Y11" s="41">
        <f>Y2/$AE$2*100</f>
        <v>38.25100986987421</v>
      </c>
      <c r="Z11" s="41">
        <f t="shared" ref="Z11:AD11" si="1">Z2/$AE$2*100</f>
        <v>14.997989857431854</v>
      </c>
      <c r="AA11" s="41">
        <f t="shared" si="1"/>
        <v>28.942893809761287</v>
      </c>
      <c r="AB11" s="41">
        <f t="shared" si="1"/>
        <v>17.808106462932653</v>
      </c>
      <c r="AC11" s="41">
        <f t="shared" si="1"/>
        <v>0</v>
      </c>
      <c r="AD11" s="41">
        <f t="shared" si="1"/>
        <v>0</v>
      </c>
      <c r="AE11" s="4">
        <f>SUM(Y11:AD11)</f>
        <v>100.00000000000001</v>
      </c>
      <c r="AF11" s="4"/>
      <c r="AG11" s="41">
        <f t="shared" ref="AG11:AG16" si="2">Y11+AA11</f>
        <v>67.193903679635497</v>
      </c>
      <c r="AI11" s="16" t="s">
        <v>129</v>
      </c>
    </row>
    <row r="12" spans="1:35">
      <c r="A12" s="1">
        <v>4</v>
      </c>
      <c r="B12" s="1">
        <v>1</v>
      </c>
      <c r="C12" s="1">
        <v>2</v>
      </c>
      <c r="D12" s="29">
        <v>1.8785046728971964</v>
      </c>
      <c r="E12" s="29"/>
      <c r="F12" s="29"/>
      <c r="G12" s="29">
        <v>0.75981308411214954</v>
      </c>
      <c r="H12" s="29"/>
      <c r="I12" s="29"/>
      <c r="J12" s="29">
        <v>1.3934579439252335</v>
      </c>
      <c r="K12" s="29"/>
      <c r="L12" s="29"/>
      <c r="M12" s="43">
        <v>0</v>
      </c>
      <c r="N12" s="9"/>
      <c r="O12" s="9"/>
      <c r="P12" s="34">
        <v>0</v>
      </c>
      <c r="Q12" s="9"/>
      <c r="R12" s="9"/>
      <c r="S12" s="34">
        <v>0</v>
      </c>
      <c r="V12" s="5" t="s">
        <v>137</v>
      </c>
      <c r="W12" s="20" t="s">
        <v>125</v>
      </c>
      <c r="X12" s="20">
        <v>5</v>
      </c>
      <c r="Y12" s="41">
        <f>Y3/$AE$3*100</f>
        <v>44.016596969386839</v>
      </c>
      <c r="Z12" s="41">
        <f t="shared" ref="Z12:AC12" si="3">Z3/$AE$3*100</f>
        <v>20.000345117624523</v>
      </c>
      <c r="AA12" s="41">
        <f t="shared" si="3"/>
        <v>35.983057912988627</v>
      </c>
      <c r="AB12" s="41">
        <f t="shared" si="3"/>
        <v>0</v>
      </c>
      <c r="AC12" s="41">
        <f t="shared" si="3"/>
        <v>0</v>
      </c>
      <c r="AD12" s="41">
        <f>AD3/$AE$3*100</f>
        <v>0</v>
      </c>
      <c r="AE12" s="4">
        <f t="shared" ref="AE12:AE16" si="4">SUM(Y12:AD12)</f>
        <v>99.999999999999986</v>
      </c>
      <c r="AF12" s="4"/>
      <c r="AG12" s="41">
        <f t="shared" si="2"/>
        <v>79.999654882375467</v>
      </c>
      <c r="AI12" s="16" t="s">
        <v>130</v>
      </c>
    </row>
    <row r="13" spans="1:35">
      <c r="A13" s="1">
        <v>4</v>
      </c>
      <c r="B13" s="1">
        <v>1</v>
      </c>
      <c r="C13" s="1">
        <v>3</v>
      </c>
      <c r="D13" s="29">
        <v>1.9650000000000001</v>
      </c>
      <c r="E13" s="29">
        <f>AVERAGE(D11:D13)</f>
        <v>1.965378750614855</v>
      </c>
      <c r="F13" s="29"/>
      <c r="G13" s="29">
        <v>0.78149999999999997</v>
      </c>
      <c r="H13" s="29">
        <f>AVERAGE(G11:G13)</f>
        <v>0.77061313330054115</v>
      </c>
      <c r="I13" s="29"/>
      <c r="J13" s="29">
        <v>1.5299999999999998</v>
      </c>
      <c r="K13" s="29">
        <f>AVERAGE(J11:J13)</f>
        <v>1.4871175602557793</v>
      </c>
      <c r="L13" s="29"/>
      <c r="M13" s="34">
        <v>2.7450000000000001</v>
      </c>
      <c r="N13" s="9">
        <f>AVERAGE(M11:M13)</f>
        <v>0.91500000000000004</v>
      </c>
      <c r="O13" s="9"/>
      <c r="P13" s="34">
        <v>0</v>
      </c>
      <c r="Q13" s="9">
        <f>AVERAGE(P11:P13)</f>
        <v>0</v>
      </c>
      <c r="R13" s="9"/>
      <c r="S13" s="34">
        <v>0</v>
      </c>
      <c r="T13" s="29">
        <f>AVERAGE(S11:S13)</f>
        <v>0</v>
      </c>
      <c r="V13" s="5" t="s">
        <v>138</v>
      </c>
      <c r="W13" s="20" t="s">
        <v>126</v>
      </c>
      <c r="X13" s="20">
        <v>6</v>
      </c>
      <c r="Y13" s="41">
        <f>Y4/$AE$4*100</f>
        <v>46.979026470739988</v>
      </c>
      <c r="Z13" s="41">
        <f t="shared" ref="Z13:AD13" si="5">Z4/$AE$4*100</f>
        <v>18.670215204768663</v>
      </c>
      <c r="AA13" s="41">
        <f t="shared" si="5"/>
        <v>34.350758324491352</v>
      </c>
      <c r="AB13" s="41">
        <f t="shared" si="5"/>
        <v>0</v>
      </c>
      <c r="AC13" s="41">
        <f t="shared" si="5"/>
        <v>0</v>
      </c>
      <c r="AD13" s="41">
        <f t="shared" si="5"/>
        <v>0</v>
      </c>
      <c r="AE13" s="4">
        <f t="shared" si="4"/>
        <v>100</v>
      </c>
      <c r="AF13" s="4"/>
      <c r="AG13" s="41">
        <f t="shared" si="2"/>
        <v>81.329784795231348</v>
      </c>
      <c r="AI13" s="16" t="s">
        <v>131</v>
      </c>
    </row>
    <row r="14" spans="1:35">
      <c r="A14" s="1">
        <v>5</v>
      </c>
      <c r="B14" s="1">
        <v>1</v>
      </c>
      <c r="C14" s="1">
        <v>1</v>
      </c>
      <c r="D14" s="29">
        <v>2.2421052631578946</v>
      </c>
      <c r="E14" s="29"/>
      <c r="F14" s="29"/>
      <c r="G14" s="29">
        <v>0.87473684210526326</v>
      </c>
      <c r="H14" s="29"/>
      <c r="I14" s="29"/>
      <c r="J14" s="29">
        <v>2.0684210526315789</v>
      </c>
      <c r="K14" s="29"/>
      <c r="L14" s="29"/>
      <c r="M14" s="43">
        <v>0</v>
      </c>
      <c r="N14" s="9"/>
      <c r="O14" s="9"/>
      <c r="P14" s="34">
        <v>0.88263157894736854</v>
      </c>
      <c r="Q14" s="9"/>
      <c r="R14" s="9"/>
      <c r="S14" s="43">
        <v>0</v>
      </c>
      <c r="V14" s="5" t="s">
        <v>139</v>
      </c>
      <c r="W14" s="20" t="s">
        <v>123</v>
      </c>
      <c r="X14" s="20">
        <v>1</v>
      </c>
      <c r="Y14" s="41">
        <f>Y5/$AE$5*100</f>
        <v>46.470089520007733</v>
      </c>
      <c r="Z14" s="41">
        <f t="shared" ref="Z14:AD14" si="6">Z5/$AE$5*100</f>
        <v>17.212397420504431</v>
      </c>
      <c r="AA14" s="41">
        <f t="shared" si="6"/>
        <v>36.317513059487844</v>
      </c>
      <c r="AB14" s="41">
        <f>AB5/$AE$5*100</f>
        <v>0</v>
      </c>
      <c r="AC14" s="41">
        <f t="shared" si="6"/>
        <v>0</v>
      </c>
      <c r="AD14" s="41">
        <f t="shared" si="6"/>
        <v>0</v>
      </c>
      <c r="AE14" s="4">
        <f t="shared" si="4"/>
        <v>100</v>
      </c>
      <c r="AF14" s="4"/>
      <c r="AG14" s="41">
        <f t="shared" si="2"/>
        <v>82.787602579495569</v>
      </c>
      <c r="AI14" s="16" t="s">
        <v>132</v>
      </c>
    </row>
    <row r="15" spans="1:35">
      <c r="A15" s="1">
        <v>5</v>
      </c>
      <c r="B15" s="1">
        <v>1</v>
      </c>
      <c r="C15" s="1">
        <v>2</v>
      </c>
      <c r="D15" s="29">
        <v>2.0757575757575757</v>
      </c>
      <c r="E15" s="29"/>
      <c r="F15" s="29"/>
      <c r="G15" s="29">
        <v>1.2227272727272727</v>
      </c>
      <c r="H15" s="29"/>
      <c r="I15" s="29"/>
      <c r="J15" s="29">
        <v>1.5606060606060606</v>
      </c>
      <c r="K15" s="29"/>
      <c r="L15" s="29"/>
      <c r="M15" s="43">
        <v>0</v>
      </c>
      <c r="N15" s="9"/>
      <c r="O15" s="9"/>
      <c r="P15" s="34">
        <v>0</v>
      </c>
      <c r="Q15" s="9"/>
      <c r="R15" s="9"/>
      <c r="S15" s="34">
        <v>0.70454545454545459</v>
      </c>
      <c r="V15" s="5" t="s">
        <v>140</v>
      </c>
      <c r="W15" s="20" t="s">
        <v>124</v>
      </c>
      <c r="X15" s="20">
        <v>2</v>
      </c>
      <c r="Y15" s="41">
        <f>Y6/$AE$6*100</f>
        <v>32.717185348764296</v>
      </c>
      <c r="Z15" s="41">
        <f t="shared" ref="Z15:AC15" si="7">Z6/$AE$6*100</f>
        <v>15.205087310350468</v>
      </c>
      <c r="AA15" s="41">
        <f t="shared" si="7"/>
        <v>30.102645892119579</v>
      </c>
      <c r="AB15" s="41">
        <f>AB6/$AE$6*100</f>
        <v>9.4510557668452382</v>
      </c>
      <c r="AC15" s="41">
        <f t="shared" si="7"/>
        <v>0</v>
      </c>
      <c r="AD15" s="41">
        <f>AD6/$AE$6*100</f>
        <v>12.524025681920421</v>
      </c>
      <c r="AE15" s="4">
        <f t="shared" si="4"/>
        <v>100.00000000000001</v>
      </c>
      <c r="AF15" s="4"/>
      <c r="AG15" s="41">
        <f t="shared" si="2"/>
        <v>62.819831240883872</v>
      </c>
      <c r="AI15" s="16" t="s">
        <v>133</v>
      </c>
    </row>
    <row r="16" spans="1:35">
      <c r="A16" s="1">
        <v>5</v>
      </c>
      <c r="B16" s="1">
        <v>1</v>
      </c>
      <c r="C16" s="1">
        <v>3</v>
      </c>
      <c r="D16" s="29">
        <v>2.0097087378640777</v>
      </c>
      <c r="E16" s="29">
        <f>AVERAGE(D14:D16)</f>
        <v>2.1091905255931827</v>
      </c>
      <c r="F16" s="29"/>
      <c r="G16" s="29">
        <v>0.77766990291262139</v>
      </c>
      <c r="H16" s="29">
        <f>AVERAGE(G14:G16)</f>
        <v>0.95837800591505251</v>
      </c>
      <c r="I16" s="29"/>
      <c r="J16" s="29">
        <v>1.5436893203883497</v>
      </c>
      <c r="K16" s="29">
        <f>AVERAGE(J14:J16)</f>
        <v>1.7242388112086633</v>
      </c>
      <c r="L16" s="29"/>
      <c r="M16" s="43">
        <v>0</v>
      </c>
      <c r="N16" s="9">
        <f>AVERAGE(M14:M16)</f>
        <v>0</v>
      </c>
      <c r="O16" s="9"/>
      <c r="P16" s="34">
        <v>0</v>
      </c>
      <c r="Q16" s="9">
        <f>AVERAGE(P14:P16)</f>
        <v>0.29421052631578953</v>
      </c>
      <c r="R16" s="9"/>
      <c r="S16" s="34">
        <v>0</v>
      </c>
      <c r="T16" s="29">
        <f>AVERAGE(S14:S16)</f>
        <v>0.23484848484848486</v>
      </c>
      <c r="V16" s="5" t="s">
        <v>141</v>
      </c>
      <c r="W16" s="20" t="s">
        <v>128</v>
      </c>
      <c r="X16" s="20">
        <v>3</v>
      </c>
      <c r="Y16" s="41">
        <f>Y7/$AE$7*100</f>
        <v>40.404644067741167</v>
      </c>
      <c r="Z16" s="41">
        <f t="shared" ref="Z16:AD16" si="8">Z7/$AE$7*100</f>
        <v>25.135004994348559</v>
      </c>
      <c r="AA16" s="41">
        <f t="shared" si="8"/>
        <v>34.460350937910263</v>
      </c>
      <c r="AB16" s="41">
        <f t="shared" si="8"/>
        <v>0</v>
      </c>
      <c r="AC16" s="41">
        <f t="shared" si="8"/>
        <v>0</v>
      </c>
      <c r="AD16" s="41">
        <f t="shared" si="8"/>
        <v>0</v>
      </c>
      <c r="AE16" s="4">
        <f t="shared" si="4"/>
        <v>99.999999999999986</v>
      </c>
      <c r="AF16" s="4"/>
      <c r="AG16" s="41">
        <f t="shared" si="2"/>
        <v>74.864995005651423</v>
      </c>
      <c r="AI16" s="16" t="s">
        <v>134</v>
      </c>
    </row>
    <row r="17" spans="1:20">
      <c r="A17" s="1">
        <v>6</v>
      </c>
      <c r="B17" s="1">
        <v>1</v>
      </c>
      <c r="C17" s="1">
        <v>1</v>
      </c>
      <c r="D17" s="29">
        <v>1.9485981308411215</v>
      </c>
      <c r="E17" s="29"/>
      <c r="F17" s="29"/>
      <c r="G17" s="29">
        <v>0.7079439252336448</v>
      </c>
      <c r="H17" s="29"/>
      <c r="I17" s="29"/>
      <c r="J17" s="29">
        <v>1.4439252336448598</v>
      </c>
      <c r="K17" s="29"/>
      <c r="L17" s="29"/>
      <c r="M17" s="43">
        <v>0</v>
      </c>
      <c r="N17" s="9"/>
      <c r="O17" s="9"/>
      <c r="P17" s="34">
        <v>0</v>
      </c>
      <c r="Q17" s="9"/>
      <c r="R17" s="9"/>
      <c r="S17" s="34">
        <v>0</v>
      </c>
    </row>
    <row r="18" spans="1:20">
      <c r="A18" s="1">
        <v>6</v>
      </c>
      <c r="B18" s="1">
        <v>1</v>
      </c>
      <c r="C18" s="1">
        <v>2</v>
      </c>
      <c r="D18" s="29">
        <v>2.125</v>
      </c>
      <c r="E18" s="29"/>
      <c r="F18" s="29"/>
      <c r="G18" s="29">
        <v>0.98906249999999996</v>
      </c>
      <c r="H18" s="29"/>
      <c r="I18" s="29"/>
      <c r="J18" s="29">
        <v>1.65625</v>
      </c>
      <c r="K18" s="29"/>
      <c r="L18" s="29"/>
      <c r="M18" s="43">
        <v>0</v>
      </c>
      <c r="N18" s="9"/>
      <c r="O18" s="9"/>
      <c r="P18" s="34">
        <v>0</v>
      </c>
      <c r="Q18" s="9"/>
      <c r="R18" s="9"/>
      <c r="S18" s="43">
        <v>0</v>
      </c>
    </row>
    <row r="19" spans="1:20">
      <c r="A19" s="1">
        <v>6</v>
      </c>
      <c r="B19" s="1">
        <v>1</v>
      </c>
      <c r="C19" s="1">
        <v>3</v>
      </c>
      <c r="D19" s="29">
        <v>2.0277777777777777</v>
      </c>
      <c r="E19" s="29">
        <f>AVERAGE(D17:D19)</f>
        <v>2.0337919695396329</v>
      </c>
      <c r="F19" s="29"/>
      <c r="G19" s="29">
        <v>0.72777777777777786</v>
      </c>
      <c r="H19" s="29">
        <f>AVERAGE(G17:G19)</f>
        <v>0.8082614010038075</v>
      </c>
      <c r="I19" s="29"/>
      <c r="J19" s="29">
        <v>1.3611111111111112</v>
      </c>
      <c r="K19" s="29">
        <f>AVERAGE(J17:J19)</f>
        <v>1.4870954482519902</v>
      </c>
      <c r="L19" s="29"/>
      <c r="M19" s="43">
        <v>0</v>
      </c>
      <c r="N19" s="9">
        <f>AVERAGE(M17:M19)</f>
        <v>0</v>
      </c>
      <c r="O19" s="9"/>
      <c r="P19" s="34">
        <v>0</v>
      </c>
      <c r="Q19" s="9">
        <f>AVERAGE(P17:P19)</f>
        <v>0</v>
      </c>
      <c r="R19" s="9"/>
      <c r="S19" s="34">
        <v>0</v>
      </c>
      <c r="T19" s="29">
        <f>AVERAGE(S17:S19)</f>
        <v>0</v>
      </c>
    </row>
  </sheetData>
  <phoneticPr fontId="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Basic Information</vt:lpstr>
      <vt:lpstr>Sewage_Total</vt:lpstr>
      <vt:lpstr>Sewage_Total_Calculation</vt:lpstr>
      <vt:lpstr>Sewage_Total_Individual</vt:lpstr>
      <vt:lpstr>Sewage_Total_Fraction</vt:lpstr>
      <vt:lpstr>Sludge_Individual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2019-07-27T09:39:21Z</dcterms:created>
  <dcterms:modified xsi:type="dcterms:W3CDTF">2022-06-26T02:55:11Z</dcterms:modified>
</cp:coreProperties>
</file>