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tieyeung/Google Drive/Retinoic Acids/Thesis/Data management plan/"/>
    </mc:Choice>
  </mc:AlternateContent>
  <xr:revisionPtr revIDLastSave="0" documentId="13_ncr:1_{9D1846E4-196C-9349-A00D-F57DC9D63E76}" xr6:coauthVersionLast="47" xr6:coauthVersionMax="47" xr10:uidLastSave="{00000000-0000-0000-0000-000000000000}"/>
  <bookViews>
    <workbookView xWindow="0" yWindow="500" windowWidth="28800" windowHeight="16020" xr2:uid="{374E5093-2287-EE44-B436-FC2259D8ADC3}"/>
  </bookViews>
  <sheets>
    <sheet name="HQs_6s_50x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4" l="1"/>
  <c r="K13" i="4"/>
  <c r="K20" i="4" l="1"/>
  <c r="K19" i="4"/>
  <c r="K14" i="4"/>
  <c r="F6" i="4"/>
  <c r="E27" i="4" s="1"/>
  <c r="D27" i="4"/>
  <c r="C27" i="4"/>
  <c r="I20" i="4"/>
  <c r="J20" i="4" s="1"/>
  <c r="I19" i="4"/>
  <c r="I14" i="4"/>
  <c r="J14" i="4" s="1"/>
  <c r="F27" i="4" l="1"/>
  <c r="C28" i="4"/>
  <c r="E28" i="4"/>
  <c r="F28" i="4"/>
  <c r="D28" i="4"/>
</calcChain>
</file>

<file path=xl/sharedStrings.xml><?xml version="1.0" encoding="utf-8"?>
<sst xmlns="http://schemas.openxmlformats.org/spreadsheetml/2006/main" count="49" uniqueCount="30">
  <si>
    <t>RAEF</t>
  </si>
  <si>
    <t>9cRA</t>
  </si>
  <si>
    <t>Wu et al. 2010</t>
  </si>
  <si>
    <t>13cRA</t>
  </si>
  <si>
    <t>at-4-oxo-RA</t>
  </si>
  <si>
    <t>Zhen et al. 2009</t>
  </si>
  <si>
    <t>9c-4-oxo-RA</t>
  </si>
  <si>
    <t>13c-4-oxo-RA</t>
  </si>
  <si>
    <t>at-RA (ng/L)</t>
  </si>
  <si>
    <t>9c-RA (ng/L)</t>
  </si>
  <si>
    <t>13c-RA (ng/L)</t>
  </si>
  <si>
    <t>at-4-oxo-RA (ng/L)</t>
  </si>
  <si>
    <t>9c-4-oxo-RA (ng/L)</t>
  </si>
  <si>
    <t>13c-4-oxo-RA (ng/L)</t>
  </si>
  <si>
    <t>HQ</t>
  </si>
  <si>
    <t>Lowest</t>
  </si>
  <si>
    <t>Highest</t>
  </si>
  <si>
    <t>Zhou et al. (2019)</t>
  </si>
  <si>
    <t>Yeung et al. (2021)</t>
  </si>
  <si>
    <t>MEC ATRA (ng/L) (Dilution Factor)</t>
  </si>
  <si>
    <t>NA</t>
  </si>
  <si>
    <t>PNEC</t>
  </si>
  <si>
    <t>ng/L</t>
  </si>
  <si>
    <t>HC5</t>
  </si>
  <si>
    <t>mg/L</t>
  </si>
  <si>
    <t>MEC (ng/L)</t>
  </si>
  <si>
    <t>Min</t>
  </si>
  <si>
    <t>Max</t>
  </si>
  <si>
    <t>Hong Kong - Coastal water</t>
  </si>
  <si>
    <t>Hong Kong - Effluent discharged from STPs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</si>
</sst>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00"/>
    <numFmt numFmtId="166" formatCode="0.00000"/>
  </numFmts>
  <fonts count="5" x14ac:knownFonts="1">
    <font>
      <sz val="12"/>
      <color theme="1"/>
      <name val="Calibri"/>
      <family val="2"/>
      <scheme val="minor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3" borderId="0" xfId="0" applyFont="1" applyFill="1" applyAlignment="1">
      <alignment horizontal="left"/>
    </xf>
    <xf numFmtId="0" fontId="4" fillId="4" borderId="0" xfId="0" applyFont="1" applyFill="1" applyAlignment="1">
      <alignment horizontal="left" vertical="top"/>
    </xf>
    <xf numFmtId="0" fontId="2" fillId="4" borderId="0" xfId="0" applyFont="1" applyFill="1" applyAlignment="1">
      <alignment horizontal="left" vertical="top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left" vertical="top"/>
    </xf>
    <xf numFmtId="165" fontId="3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4" fillId="2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D6A46-85C5-6640-96AD-7E13DF96BAF7}">
  <dimension ref="A1:K28"/>
  <sheetViews>
    <sheetView tabSelected="1" workbookViewId="0">
      <selection activeCell="G9" sqref="G9"/>
    </sheetView>
  </sheetViews>
  <sheetFormatPr baseColWidth="10" defaultRowHeight="16" x14ac:dyDescent="0.2"/>
  <cols>
    <col min="2" max="2" width="28" customWidth="1"/>
    <col min="3" max="3" width="12.5" bestFit="1" customWidth="1"/>
    <col min="4" max="4" width="16" bestFit="1" customWidth="1"/>
    <col min="5" max="5" width="14.1640625" bestFit="1" customWidth="1"/>
    <col min="6" max="6" width="18.6640625" bestFit="1" customWidth="1"/>
    <col min="7" max="7" width="19.1640625" bestFit="1" customWidth="1"/>
    <col min="8" max="8" width="20.33203125" bestFit="1" customWidth="1"/>
    <col min="9" max="9" width="18.33203125" bestFit="1" customWidth="1"/>
    <col min="10" max="10" width="24.33203125" customWidth="1"/>
  </cols>
  <sheetData>
    <row r="1" spans="1:11" x14ac:dyDescent="0.2">
      <c r="A1" s="1"/>
      <c r="B1" s="1"/>
      <c r="C1" s="2" t="s">
        <v>0</v>
      </c>
      <c r="D1" s="3"/>
      <c r="E1" s="4"/>
    </row>
    <row r="2" spans="1:11" x14ac:dyDescent="0.2">
      <c r="A2" s="2" t="s">
        <v>0</v>
      </c>
      <c r="B2" s="2" t="s">
        <v>1</v>
      </c>
      <c r="C2" s="2">
        <v>0.15</v>
      </c>
      <c r="D2" s="5" t="s">
        <v>2</v>
      </c>
      <c r="E2" s="3"/>
      <c r="F2" s="11" t="s">
        <v>23</v>
      </c>
      <c r="H2" s="2"/>
    </row>
    <row r="3" spans="1:11" x14ac:dyDescent="0.2">
      <c r="A3" s="2"/>
      <c r="B3" s="2" t="s">
        <v>3</v>
      </c>
      <c r="C3" s="2">
        <v>0.04</v>
      </c>
      <c r="D3" s="5" t="s">
        <v>2</v>
      </c>
      <c r="E3" s="3"/>
      <c r="F3" s="12">
        <v>1.1566463181588348E-2</v>
      </c>
      <c r="G3" s="12" t="s">
        <v>24</v>
      </c>
    </row>
    <row r="4" spans="1:11" x14ac:dyDescent="0.2">
      <c r="A4" s="2"/>
      <c r="B4" s="2" t="s">
        <v>4</v>
      </c>
      <c r="C4" s="2">
        <v>3.87</v>
      </c>
      <c r="D4" s="5" t="s">
        <v>5</v>
      </c>
      <c r="E4" s="3"/>
    </row>
    <row r="5" spans="1:11" x14ac:dyDescent="0.2">
      <c r="A5" s="2"/>
      <c r="B5" s="2" t="s">
        <v>6</v>
      </c>
      <c r="C5" s="2">
        <v>0.46</v>
      </c>
      <c r="D5" s="5" t="s">
        <v>2</v>
      </c>
      <c r="E5" s="3"/>
      <c r="F5" s="11" t="s">
        <v>21</v>
      </c>
    </row>
    <row r="6" spans="1:11" x14ac:dyDescent="0.2">
      <c r="A6" s="2"/>
      <c r="B6" s="2" t="s">
        <v>7</v>
      </c>
      <c r="C6" s="2">
        <v>0.46</v>
      </c>
      <c r="D6" s="5" t="s">
        <v>5</v>
      </c>
      <c r="E6" s="3"/>
      <c r="F6" s="12">
        <f>F3/5*1000*1000</f>
        <v>2313.2926363176693</v>
      </c>
      <c r="G6" s="12" t="s">
        <v>22</v>
      </c>
    </row>
    <row r="10" spans="1:11" x14ac:dyDescent="0.2">
      <c r="B10" s="7"/>
      <c r="C10" s="7" t="s">
        <v>15</v>
      </c>
      <c r="D10" s="7"/>
      <c r="E10" s="7"/>
      <c r="F10" s="7"/>
      <c r="G10" s="7"/>
      <c r="H10" s="7"/>
    </row>
    <row r="11" spans="1:11" x14ac:dyDescent="0.2">
      <c r="B11" s="7"/>
      <c r="C11" s="5" t="s">
        <v>8</v>
      </c>
      <c r="D11" s="5" t="s">
        <v>9</v>
      </c>
      <c r="E11" s="5" t="s">
        <v>10</v>
      </c>
      <c r="F11" s="5" t="s">
        <v>11</v>
      </c>
      <c r="G11" s="5" t="s">
        <v>12</v>
      </c>
      <c r="H11" s="5" t="s">
        <v>13</v>
      </c>
      <c r="I11" s="21" t="s">
        <v>19</v>
      </c>
      <c r="J11" s="21"/>
      <c r="K11" s="5" t="s">
        <v>14</v>
      </c>
    </row>
    <row r="12" spans="1:11" x14ac:dyDescent="0.2">
      <c r="B12" s="7"/>
      <c r="C12" s="5"/>
      <c r="D12" s="5"/>
      <c r="E12" s="5"/>
      <c r="F12" s="5"/>
      <c r="G12" s="5"/>
      <c r="H12" s="5"/>
      <c r="I12" s="9">
        <v>1</v>
      </c>
      <c r="J12" s="9">
        <v>10</v>
      </c>
    </row>
    <row r="13" spans="1:11" x14ac:dyDescent="0.2">
      <c r="B13" s="8" t="s">
        <v>17</v>
      </c>
      <c r="C13" s="7">
        <v>0</v>
      </c>
      <c r="D13" s="7">
        <v>0</v>
      </c>
      <c r="E13" s="7">
        <v>0</v>
      </c>
      <c r="F13" s="7">
        <v>0.81</v>
      </c>
      <c r="G13" s="7">
        <v>0</v>
      </c>
      <c r="H13" s="7">
        <v>0.99</v>
      </c>
      <c r="I13" s="10">
        <f>C13+$C$2*D13+$C$3*E13+$C$4*F13+$C$5*G13+$C$6*H13</f>
        <v>3.5901000000000005</v>
      </c>
      <c r="J13" s="7" t="s">
        <v>20</v>
      </c>
      <c r="K13" s="19">
        <f>I13/$F$6</f>
        <v>1.5519437288810856E-3</v>
      </c>
    </row>
    <row r="14" spans="1:11" x14ac:dyDescent="0.2">
      <c r="A14" s="6"/>
      <c r="B14" s="8" t="s">
        <v>18</v>
      </c>
      <c r="C14" s="7">
        <v>2.99</v>
      </c>
      <c r="D14" s="7">
        <v>1.19</v>
      </c>
      <c r="E14" s="7">
        <v>3.65</v>
      </c>
      <c r="F14" s="7">
        <v>1.34</v>
      </c>
      <c r="G14" s="7">
        <v>0.95</v>
      </c>
      <c r="H14" s="7">
        <v>0.86</v>
      </c>
      <c r="I14" s="7">
        <f>C14+$C$2*D14+$C$3*E14+$C$4*F14+$C$5*G14+$C$6*H14</f>
        <v>9.3329000000000004</v>
      </c>
      <c r="J14" s="10">
        <f>I14/10</f>
        <v>0.93329000000000006</v>
      </c>
      <c r="K14" s="20">
        <f>J14/$F$6</f>
        <v>4.0344657884945493E-4</v>
      </c>
    </row>
    <row r="15" spans="1:11" x14ac:dyDescent="0.2">
      <c r="I15" s="7"/>
      <c r="K15" s="7"/>
    </row>
    <row r="16" spans="1:11" x14ac:dyDescent="0.2">
      <c r="B16" s="7"/>
      <c r="C16" s="7" t="s">
        <v>16</v>
      </c>
      <c r="D16" s="7"/>
      <c r="E16" s="7"/>
      <c r="F16" s="7"/>
      <c r="G16" s="7"/>
      <c r="H16" s="7"/>
      <c r="I16" s="7"/>
      <c r="K16" s="7"/>
    </row>
    <row r="17" spans="1:11" x14ac:dyDescent="0.2">
      <c r="B17" s="7"/>
      <c r="C17" s="5" t="s">
        <v>8</v>
      </c>
      <c r="D17" s="5" t="s">
        <v>9</v>
      </c>
      <c r="E17" s="5" t="s">
        <v>10</v>
      </c>
      <c r="F17" s="5" t="s">
        <v>11</v>
      </c>
      <c r="G17" s="5" t="s">
        <v>12</v>
      </c>
      <c r="H17" s="5" t="s">
        <v>13</v>
      </c>
      <c r="I17" s="21" t="s">
        <v>19</v>
      </c>
      <c r="J17" s="21"/>
      <c r="K17" s="7"/>
    </row>
    <row r="18" spans="1:11" x14ac:dyDescent="0.2">
      <c r="B18" s="7"/>
      <c r="C18" s="5"/>
      <c r="D18" s="5"/>
      <c r="E18" s="5"/>
      <c r="F18" s="5"/>
      <c r="G18" s="5"/>
      <c r="H18" s="5"/>
      <c r="I18" s="9">
        <v>1</v>
      </c>
      <c r="J18" s="9">
        <v>10</v>
      </c>
      <c r="K18" s="7"/>
    </row>
    <row r="19" spans="1:11" x14ac:dyDescent="0.2">
      <c r="B19" s="8" t="s">
        <v>17</v>
      </c>
      <c r="C19" s="7">
        <v>0.08</v>
      </c>
      <c r="D19" s="7">
        <v>0</v>
      </c>
      <c r="E19" s="7">
        <v>0.1</v>
      </c>
      <c r="F19" s="7">
        <v>1.33</v>
      </c>
      <c r="G19" s="7">
        <v>0.78</v>
      </c>
      <c r="H19" s="7">
        <v>2.41</v>
      </c>
      <c r="I19" s="10">
        <f>C19+$C$2*D19+$C$3*E19+$C$4*F19+$C$5*G19+$C$6*H19</f>
        <v>6.6985000000000001</v>
      </c>
      <c r="J19" s="7" t="s">
        <v>20</v>
      </c>
      <c r="K19" s="19">
        <f>I19/$F$6</f>
        <v>2.8956561287735577E-3</v>
      </c>
    </row>
    <row r="20" spans="1:11" x14ac:dyDescent="0.2">
      <c r="A20" s="6"/>
      <c r="B20" s="8" t="s">
        <v>18</v>
      </c>
      <c r="C20" s="7">
        <v>4.4800000000000004</v>
      </c>
      <c r="D20" s="7">
        <v>3.38</v>
      </c>
      <c r="E20" s="7">
        <v>5.26</v>
      </c>
      <c r="F20" s="7">
        <v>4.08</v>
      </c>
      <c r="G20" s="7">
        <v>4.66</v>
      </c>
      <c r="H20" s="7">
        <v>2.72</v>
      </c>
      <c r="I20" s="7">
        <f>C20+$C$2*D20+$C$3*E20+$C$4*F20+$C$5*G20+$C$6*H20</f>
        <v>24.381800000000002</v>
      </c>
      <c r="J20" s="10">
        <f>I20/10</f>
        <v>2.43818</v>
      </c>
      <c r="K20" s="19">
        <f>J20/$F$6</f>
        <v>1.0539868418381897E-3</v>
      </c>
    </row>
    <row r="25" spans="1:11" x14ac:dyDescent="0.2">
      <c r="B25" s="13"/>
      <c r="C25" s="22" t="s">
        <v>25</v>
      </c>
      <c r="D25" s="22"/>
      <c r="E25" s="22" t="s">
        <v>14</v>
      </c>
      <c r="F25" s="22"/>
      <c r="G25" s="5"/>
      <c r="H25" s="5"/>
    </row>
    <row r="26" spans="1:11" x14ac:dyDescent="0.2">
      <c r="B26" s="14"/>
      <c r="C26" s="15" t="s">
        <v>26</v>
      </c>
      <c r="D26" s="15" t="s">
        <v>27</v>
      </c>
      <c r="E26" s="15" t="s">
        <v>26</v>
      </c>
      <c r="F26" s="15" t="s">
        <v>27</v>
      </c>
    </row>
    <row r="27" spans="1:11" ht="17" x14ac:dyDescent="0.2">
      <c r="B27" s="16" t="s">
        <v>28</v>
      </c>
      <c r="C27" s="17">
        <f>I13</f>
        <v>3.5901000000000005</v>
      </c>
      <c r="D27" s="17">
        <f>I19</f>
        <v>6.6985000000000001</v>
      </c>
      <c r="E27" s="18">
        <f>K13</f>
        <v>1.5519437288810856E-3</v>
      </c>
      <c r="F27" s="18">
        <f>K19</f>
        <v>2.8956561287735577E-3</v>
      </c>
      <c r="G27" s="1" t="s">
        <v>17</v>
      </c>
    </row>
    <row r="28" spans="1:11" ht="34" x14ac:dyDescent="0.2">
      <c r="B28" s="16" t="s">
        <v>29</v>
      </c>
      <c r="C28" s="17">
        <f>J14</f>
        <v>0.93329000000000006</v>
      </c>
      <c r="D28" s="17">
        <f>J20</f>
        <v>2.43818</v>
      </c>
      <c r="E28" s="18">
        <f>K14</f>
        <v>4.0344657884945493E-4</v>
      </c>
      <c r="F28" s="18">
        <f>K20</f>
        <v>1.0539868418381897E-3</v>
      </c>
      <c r="G28" s="1" t="s">
        <v>18</v>
      </c>
    </row>
  </sheetData>
  <mergeCells count="4">
    <mergeCell ref="I11:J11"/>
    <mergeCell ref="I17:J17"/>
    <mergeCell ref="C25:D25"/>
    <mergeCell ref="E25:F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HQs_6s_50x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2021-05-19T07:16:11Z</dcterms:created>
  <dcterms:modified xsi:type="dcterms:W3CDTF">2022-06-26T03:06:23Z</dcterms:modified>
</cp:coreProperties>
</file>