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313"/>
  <workbookPr/>
  <mc:AlternateContent xmlns:mc="http://schemas.openxmlformats.org/markup-compatibility/2006">
    <mc:Choice Requires="x15">
      <x15ac:absPath xmlns:x15ac="http://schemas.microsoft.com/office/spreadsheetml/2010/11/ac" url="/Users/katieyeung/Google Drive/Retinoic Acids/Thesis/Data management plan/"/>
    </mc:Choice>
  </mc:AlternateContent>
  <xr:revisionPtr revIDLastSave="0" documentId="13_ncr:1_{CACFDC2B-8B33-9748-ACCA-23B489ACA136}" xr6:coauthVersionLast="47" xr6:coauthVersionMax="47" xr10:uidLastSave="{00000000-0000-0000-0000-000000000000}"/>
  <bookViews>
    <workbookView xWindow="0" yWindow="500" windowWidth="28800" windowHeight="15940" tabRatio="733" xr2:uid="{00000000-000D-0000-FFFF-FFFF00000000}"/>
  </bookViews>
  <sheets>
    <sheet name="Basic Information" sheetId="1" r:id="rId1"/>
    <sheet name="Water_Total" sheetId="8" r:id="rId2"/>
    <sheet name="Water_Total_Calculation" sheetId="9" r:id="rId3"/>
    <sheet name="Water_Total_Individual" sheetId="10" r:id="rId4"/>
  </sheets>
  <calcPr calcId="191029"/>
  <extLst>
    <ext xmlns:x14="http://schemas.microsoft.com/office/spreadsheetml/2009/9/main" uri="{79F54976-1DA5-4618-B147-4CDE4B953A38}">
      <x14:workbookPr defaultImageDpi="330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S128" i="10" l="1"/>
  <c r="P128" i="10"/>
  <c r="M128" i="10"/>
  <c r="J128" i="10"/>
  <c r="G128" i="10"/>
  <c r="D128" i="10"/>
  <c r="S126" i="10"/>
  <c r="P126" i="10"/>
  <c r="M126" i="10"/>
  <c r="J126" i="10"/>
  <c r="G126" i="10"/>
  <c r="D126" i="10"/>
  <c r="S124" i="10"/>
  <c r="P124" i="10"/>
  <c r="M124" i="10"/>
  <c r="J124" i="10"/>
  <c r="G124" i="10"/>
  <c r="D124" i="10"/>
  <c r="S122" i="10"/>
  <c r="P122" i="10"/>
  <c r="M122" i="10"/>
  <c r="J122" i="10"/>
  <c r="G122" i="10"/>
  <c r="D122" i="10"/>
  <c r="S120" i="10"/>
  <c r="P120" i="10"/>
  <c r="M120" i="10"/>
  <c r="J120" i="10"/>
  <c r="G120" i="10"/>
  <c r="D120" i="10"/>
  <c r="S118" i="10"/>
  <c r="P118" i="10"/>
  <c r="M118" i="10"/>
  <c r="J118" i="10"/>
  <c r="G118" i="10"/>
  <c r="D118" i="10"/>
  <c r="S116" i="10"/>
  <c r="P116" i="10"/>
  <c r="M116" i="10"/>
  <c r="J116" i="10"/>
  <c r="G116" i="10"/>
  <c r="D116" i="10"/>
  <c r="S114" i="10"/>
  <c r="P114" i="10"/>
  <c r="M114" i="10"/>
  <c r="J114" i="10"/>
  <c r="G114" i="10"/>
  <c r="D114" i="10"/>
  <c r="S112" i="10"/>
  <c r="P112" i="10"/>
  <c r="M112" i="10"/>
  <c r="J112" i="10"/>
  <c r="G112" i="10"/>
  <c r="D112" i="10"/>
  <c r="S110" i="10"/>
  <c r="P110" i="10"/>
  <c r="M110" i="10"/>
  <c r="J110" i="10"/>
  <c r="G110" i="10"/>
  <c r="D110" i="10"/>
  <c r="S108" i="10"/>
  <c r="P108" i="10"/>
  <c r="M108" i="10"/>
  <c r="J108" i="10"/>
  <c r="G108" i="10"/>
  <c r="D108" i="10"/>
  <c r="S106" i="10"/>
  <c r="P106" i="10"/>
  <c r="M106" i="10"/>
  <c r="J106" i="10"/>
  <c r="G106" i="10"/>
  <c r="D106" i="10"/>
  <c r="S104" i="10"/>
  <c r="P104" i="10"/>
  <c r="M104" i="10"/>
  <c r="J104" i="10"/>
  <c r="G104" i="10"/>
  <c r="D104" i="10"/>
  <c r="S102" i="10"/>
  <c r="P102" i="10"/>
  <c r="M102" i="10"/>
  <c r="J102" i="10"/>
  <c r="G102" i="10"/>
  <c r="D102" i="10"/>
  <c r="S100" i="10"/>
  <c r="P100" i="10"/>
  <c r="M100" i="10"/>
  <c r="J100" i="10"/>
  <c r="G100" i="10"/>
  <c r="D100" i="10"/>
  <c r="S98" i="10"/>
  <c r="P98" i="10"/>
  <c r="M98" i="10"/>
  <c r="J98" i="10"/>
  <c r="G98" i="10"/>
  <c r="D98" i="10"/>
  <c r="S96" i="10"/>
  <c r="P96" i="10"/>
  <c r="M96" i="10"/>
  <c r="J96" i="10"/>
  <c r="G96" i="10"/>
  <c r="D96" i="10"/>
  <c r="S94" i="10"/>
  <c r="P94" i="10"/>
  <c r="M94" i="10"/>
  <c r="J94" i="10"/>
  <c r="G94" i="10"/>
  <c r="D94" i="10"/>
  <c r="S92" i="10"/>
  <c r="P92" i="10"/>
  <c r="M92" i="10"/>
  <c r="J92" i="10"/>
  <c r="G92" i="10"/>
  <c r="D92" i="10"/>
  <c r="S90" i="10"/>
  <c r="P90" i="10"/>
  <c r="M90" i="10"/>
  <c r="J90" i="10"/>
  <c r="G90" i="10"/>
  <c r="D90" i="10"/>
  <c r="S88" i="10"/>
  <c r="P88" i="10"/>
  <c r="M88" i="10"/>
  <c r="J88" i="10"/>
  <c r="G88" i="10"/>
  <c r="D88" i="10"/>
  <c r="S86" i="10"/>
  <c r="P86" i="10"/>
  <c r="M86" i="10"/>
  <c r="J86" i="10"/>
  <c r="G86" i="10"/>
  <c r="D86" i="10"/>
  <c r="S84" i="10"/>
  <c r="P84" i="10"/>
  <c r="M84" i="10"/>
  <c r="J84" i="10"/>
  <c r="G84" i="10"/>
  <c r="D84" i="10"/>
  <c r="S82" i="10"/>
  <c r="P82" i="10"/>
  <c r="M82" i="10"/>
  <c r="J82" i="10"/>
  <c r="G82" i="10"/>
  <c r="D82" i="10"/>
  <c r="S80" i="10"/>
  <c r="P80" i="10"/>
  <c r="M80" i="10"/>
  <c r="J80" i="10"/>
  <c r="G80" i="10"/>
  <c r="D80" i="10"/>
  <c r="S78" i="10"/>
  <c r="P78" i="10"/>
  <c r="M78" i="10"/>
  <c r="J78" i="10"/>
  <c r="G78" i="10"/>
  <c r="D78" i="10"/>
  <c r="S76" i="10"/>
  <c r="P76" i="10"/>
  <c r="M76" i="10"/>
  <c r="J76" i="10"/>
  <c r="G76" i="10"/>
  <c r="D76" i="10"/>
  <c r="S74" i="10"/>
  <c r="P74" i="10"/>
  <c r="M74" i="10"/>
  <c r="J74" i="10"/>
  <c r="G74" i="10"/>
  <c r="D74" i="10"/>
  <c r="S72" i="10"/>
  <c r="P72" i="10"/>
  <c r="M72" i="10"/>
  <c r="J72" i="10"/>
  <c r="G72" i="10"/>
  <c r="D72" i="10"/>
  <c r="S70" i="10"/>
  <c r="P70" i="10"/>
  <c r="M70" i="10"/>
  <c r="J70" i="10"/>
  <c r="G70" i="10"/>
  <c r="D70" i="10"/>
  <c r="Q2" i="9" l="1"/>
  <c r="R3" i="9" s="1"/>
  <c r="Q61" i="9"/>
  <c r="Q60" i="9"/>
  <c r="R61" i="9"/>
  <c r="Q58" i="9"/>
  <c r="Q59" i="9"/>
  <c r="R59" i="9"/>
  <c r="Q57" i="9"/>
  <c r="Q56" i="9"/>
  <c r="R57" i="9"/>
  <c r="Q54" i="9"/>
  <c r="Q55" i="9"/>
  <c r="R55" i="9"/>
  <c r="Q52" i="9"/>
  <c r="Q53" i="9"/>
  <c r="R53" i="9"/>
  <c r="Q50" i="9"/>
  <c r="Q51" i="9"/>
  <c r="R51" i="9"/>
  <c r="Q48" i="9"/>
  <c r="Q49" i="9"/>
  <c r="R49" i="9"/>
  <c r="Q46" i="9"/>
  <c r="Q47" i="9"/>
  <c r="R47" i="9"/>
  <c r="Q45" i="9"/>
  <c r="Q44" i="9"/>
  <c r="R45" i="9"/>
  <c r="Q43" i="9"/>
  <c r="Q42" i="9"/>
  <c r="R43" i="9"/>
  <c r="Q41" i="9"/>
  <c r="Q40" i="9"/>
  <c r="R41" i="9"/>
  <c r="Q38" i="9"/>
  <c r="Q39" i="9"/>
  <c r="R39" i="9"/>
  <c r="Q36" i="9"/>
  <c r="Q37" i="9"/>
  <c r="R37" i="9"/>
  <c r="Q35" i="9"/>
  <c r="Q34" i="9"/>
  <c r="R35" i="9"/>
  <c r="Q32" i="9"/>
  <c r="Q33" i="9"/>
  <c r="R33" i="9"/>
  <c r="Q30" i="9"/>
  <c r="Q31" i="9"/>
  <c r="R31" i="9"/>
  <c r="Q28" i="9"/>
  <c r="Q29" i="9"/>
  <c r="R29" i="9"/>
  <c r="Q26" i="9"/>
  <c r="Q27" i="9"/>
  <c r="R27" i="9"/>
  <c r="Q25" i="9"/>
  <c r="Q24" i="9"/>
  <c r="R25" i="9"/>
  <c r="Q22" i="9"/>
  <c r="Q23" i="9"/>
  <c r="R23" i="9"/>
  <c r="Q20" i="9"/>
  <c r="Q21" i="9"/>
  <c r="R21" i="9"/>
  <c r="Q18" i="9"/>
  <c r="Q19" i="9"/>
  <c r="R19" i="9"/>
  <c r="Q16" i="9"/>
  <c r="Q17" i="9"/>
  <c r="R17" i="9"/>
  <c r="Q14" i="9"/>
  <c r="Q15" i="9"/>
  <c r="R15" i="9"/>
  <c r="Q12" i="9"/>
  <c r="Q13" i="9"/>
  <c r="R13" i="9"/>
  <c r="Q10" i="9"/>
  <c r="Q11" i="9"/>
  <c r="R11" i="9"/>
  <c r="Q8" i="9"/>
  <c r="Q9" i="9"/>
  <c r="R9" i="9"/>
  <c r="Q6" i="9"/>
  <c r="Q7" i="9"/>
  <c r="R7" i="9"/>
  <c r="Q4" i="9"/>
  <c r="Q5" i="9"/>
  <c r="R5" i="9"/>
  <c r="Q3" i="9"/>
  <c r="AD28" i="10"/>
  <c r="AQ4" i="10"/>
  <c r="AQ11" i="10"/>
  <c r="AQ10" i="10"/>
  <c r="AQ9" i="10"/>
  <c r="AQ8" i="10"/>
  <c r="AQ7" i="10"/>
  <c r="AQ6" i="10"/>
  <c r="AQ5" i="10"/>
  <c r="AQ3" i="10"/>
  <c r="AQ2" i="10"/>
  <c r="J8" i="9"/>
  <c r="J12" i="9"/>
  <c r="J13" i="9"/>
  <c r="J2" i="9"/>
  <c r="J3" i="9"/>
  <c r="J4" i="9"/>
  <c r="J5" i="9"/>
  <c r="J6" i="9"/>
  <c r="J7" i="9"/>
  <c r="J14" i="9"/>
  <c r="J58" i="9"/>
  <c r="J54" i="9"/>
  <c r="J50" i="9"/>
  <c r="J42" i="9"/>
  <c r="J34" i="9"/>
  <c r="J30" i="9"/>
  <c r="J26" i="9"/>
  <c r="J22" i="9"/>
  <c r="J38" i="9"/>
  <c r="J18" i="9"/>
  <c r="J46" i="9"/>
  <c r="J19" i="9"/>
  <c r="J11" i="9"/>
  <c r="J10" i="9"/>
  <c r="J60" i="9"/>
  <c r="J56" i="9"/>
  <c r="J52" i="9"/>
  <c r="J48" i="9"/>
  <c r="J44" i="9"/>
  <c r="J40" i="9"/>
  <c r="J36" i="9"/>
  <c r="J32" i="9"/>
  <c r="J28" i="9"/>
  <c r="J24" i="9"/>
  <c r="J20" i="9"/>
  <c r="J16" i="9"/>
  <c r="D3" i="8"/>
  <c r="J9" i="9"/>
  <c r="J15" i="9"/>
  <c r="J17" i="9"/>
  <c r="J21" i="9"/>
  <c r="J23" i="9"/>
  <c r="J25" i="9"/>
  <c r="J27" i="9"/>
  <c r="J29" i="9"/>
  <c r="J31" i="9"/>
  <c r="J33" i="9"/>
  <c r="J35" i="9"/>
  <c r="J37" i="9"/>
  <c r="J39" i="9"/>
  <c r="J41" i="9"/>
  <c r="J43" i="9"/>
  <c r="J45" i="9"/>
  <c r="J47" i="9"/>
  <c r="J49" i="9"/>
  <c r="J51" i="9"/>
  <c r="J53" i="9"/>
  <c r="J55" i="9"/>
  <c r="J57" i="9"/>
  <c r="J59" i="9"/>
  <c r="J61" i="9"/>
  <c r="K62" i="8"/>
  <c r="O60" i="8"/>
  <c r="K60" i="8"/>
  <c r="O59" i="8"/>
  <c r="K59" i="8"/>
  <c r="O58" i="8"/>
  <c r="K56" i="8"/>
  <c r="O55" i="8"/>
  <c r="K55" i="8"/>
  <c r="O52" i="8"/>
  <c r="O50" i="8"/>
  <c r="O49" i="8"/>
  <c r="K49" i="8"/>
  <c r="O48" i="8"/>
  <c r="K47" i="8"/>
  <c r="O44" i="8"/>
  <c r="K44" i="8"/>
  <c r="O43" i="8"/>
  <c r="O42" i="8"/>
  <c r="O41" i="8"/>
  <c r="O40" i="8"/>
  <c r="O39" i="8"/>
  <c r="O38" i="8"/>
  <c r="K35" i="8"/>
  <c r="O34" i="8"/>
  <c r="O33" i="8"/>
  <c r="L33" i="8"/>
  <c r="O32" i="8"/>
  <c r="O31" i="8"/>
  <c r="K31" i="8"/>
  <c r="O29" i="8"/>
  <c r="K29" i="8"/>
  <c r="O28" i="8"/>
  <c r="L28" i="8"/>
  <c r="K28" i="8"/>
  <c r="L27" i="8"/>
  <c r="K27" i="8"/>
  <c r="O26" i="8"/>
  <c r="K26" i="8"/>
  <c r="O25" i="8"/>
  <c r="O24" i="8"/>
  <c r="K24" i="8"/>
  <c r="O23" i="8"/>
  <c r="M23" i="8"/>
  <c r="K23" i="8"/>
  <c r="O22" i="8"/>
  <c r="K22" i="8"/>
  <c r="O21" i="8"/>
  <c r="K21" i="8"/>
  <c r="K20" i="8"/>
  <c r="K19" i="8"/>
  <c r="O18" i="8"/>
  <c r="L18" i="8"/>
  <c r="K18" i="8"/>
  <c r="O17" i="8"/>
  <c r="L17" i="8"/>
  <c r="K17" i="8"/>
  <c r="O15" i="8"/>
  <c r="K13" i="8"/>
  <c r="L12" i="8"/>
  <c r="K12" i="8"/>
  <c r="O10" i="8"/>
  <c r="K10" i="8"/>
  <c r="O9" i="8"/>
  <c r="K9" i="8"/>
  <c r="O5" i="8"/>
  <c r="O4" i="8"/>
  <c r="K4" i="8"/>
  <c r="O3" i="8"/>
  <c r="M3" i="8"/>
  <c r="K3" i="8"/>
  <c r="R3" i="8"/>
  <c r="H62" i="8"/>
  <c r="F62" i="8"/>
  <c r="E62" i="8"/>
  <c r="D62" i="8"/>
  <c r="I61" i="8"/>
  <c r="H61" i="8"/>
  <c r="F61" i="8"/>
  <c r="E61" i="8"/>
  <c r="F60" i="8"/>
  <c r="E60" i="8"/>
  <c r="D60" i="8"/>
  <c r="I59" i="8"/>
  <c r="F59" i="8"/>
  <c r="E59" i="8"/>
  <c r="D59" i="8"/>
  <c r="F58" i="8"/>
  <c r="E58" i="8"/>
  <c r="D58" i="8"/>
  <c r="F57" i="8"/>
  <c r="E57" i="8"/>
  <c r="H56" i="8"/>
  <c r="F56" i="8"/>
  <c r="E56" i="8"/>
  <c r="D56" i="8"/>
  <c r="F55" i="8"/>
  <c r="E55" i="8"/>
  <c r="F54" i="8"/>
  <c r="E54" i="8"/>
  <c r="H53" i="8"/>
  <c r="F53" i="8"/>
  <c r="E53" i="8"/>
  <c r="D53" i="8"/>
  <c r="H52" i="8"/>
  <c r="G52" i="8"/>
  <c r="E52" i="8"/>
  <c r="D52" i="8"/>
  <c r="H51" i="8"/>
  <c r="F51" i="8"/>
  <c r="E51" i="8"/>
  <c r="D51" i="8"/>
  <c r="I50" i="8"/>
  <c r="G50" i="8"/>
  <c r="F50" i="8"/>
  <c r="E50" i="8"/>
  <c r="D50" i="8"/>
  <c r="I49" i="8"/>
  <c r="H49" i="8"/>
  <c r="G49" i="8"/>
  <c r="F49" i="8"/>
  <c r="E49" i="8"/>
  <c r="D49" i="8"/>
  <c r="F48" i="8"/>
  <c r="E48" i="8"/>
  <c r="G47" i="8"/>
  <c r="E47" i="8"/>
  <c r="I46" i="8"/>
  <c r="H46" i="8"/>
  <c r="G46" i="8"/>
  <c r="F46" i="8"/>
  <c r="E46" i="8"/>
  <c r="D46" i="8"/>
  <c r="I45" i="8"/>
  <c r="H45" i="8"/>
  <c r="G45" i="8"/>
  <c r="F45" i="8"/>
  <c r="E45" i="8"/>
  <c r="I44" i="8"/>
  <c r="H44" i="8"/>
  <c r="G44" i="8"/>
  <c r="F44" i="8"/>
  <c r="E44" i="8"/>
  <c r="D44" i="8"/>
  <c r="F43" i="8"/>
  <c r="E43" i="8"/>
  <c r="I42" i="8"/>
  <c r="H42" i="8"/>
  <c r="G42" i="8"/>
  <c r="F42" i="8"/>
  <c r="E42" i="8"/>
  <c r="I41" i="8"/>
  <c r="G41" i="8"/>
  <c r="F41" i="8"/>
  <c r="E41" i="8"/>
  <c r="G40" i="8"/>
  <c r="F40" i="8"/>
  <c r="E40" i="8"/>
  <c r="D40" i="8"/>
  <c r="F39" i="8"/>
  <c r="E39" i="8"/>
  <c r="D39" i="8"/>
  <c r="F38" i="8"/>
  <c r="E38" i="8"/>
  <c r="G37" i="8"/>
  <c r="F37" i="8"/>
  <c r="E37" i="8"/>
  <c r="I36" i="8"/>
  <c r="H36" i="8"/>
  <c r="F36" i="8"/>
  <c r="E36" i="8"/>
  <c r="D36" i="8"/>
  <c r="F35" i="8"/>
  <c r="E35" i="8"/>
  <c r="D35" i="8"/>
  <c r="F34" i="8"/>
  <c r="E34" i="8"/>
  <c r="D34" i="8"/>
  <c r="G33" i="8"/>
  <c r="F33" i="8"/>
  <c r="E33" i="8"/>
  <c r="D33" i="8"/>
  <c r="H32" i="8"/>
  <c r="F32" i="8"/>
  <c r="E32" i="8"/>
  <c r="D32" i="8"/>
  <c r="I31" i="8"/>
  <c r="H31" i="8"/>
  <c r="F31" i="8"/>
  <c r="E31" i="8"/>
  <c r="D31" i="8"/>
  <c r="F30" i="8"/>
  <c r="E30" i="8"/>
  <c r="I29" i="8"/>
  <c r="F29" i="8"/>
  <c r="E29" i="8"/>
  <c r="I28" i="8"/>
  <c r="H28" i="8"/>
  <c r="F28" i="8"/>
  <c r="E28" i="8"/>
  <c r="I27" i="8"/>
  <c r="F27" i="8"/>
  <c r="E27" i="8"/>
  <c r="I26" i="8"/>
  <c r="H26" i="8"/>
  <c r="F26" i="8"/>
  <c r="E26" i="8"/>
  <c r="D26" i="8"/>
  <c r="F25" i="8"/>
  <c r="E25" i="8"/>
  <c r="F24" i="8"/>
  <c r="E24" i="8"/>
  <c r="F23" i="8"/>
  <c r="E23" i="8"/>
  <c r="F22" i="8"/>
  <c r="E22" i="8"/>
  <c r="D22" i="8"/>
  <c r="H21" i="8"/>
  <c r="F21" i="8"/>
  <c r="E21" i="8"/>
  <c r="F20" i="8"/>
  <c r="E20" i="8"/>
  <c r="D20" i="8"/>
  <c r="F19" i="8"/>
  <c r="E19" i="8"/>
  <c r="D19" i="8"/>
  <c r="G18" i="8"/>
  <c r="F18" i="8"/>
  <c r="E18" i="8"/>
  <c r="D18" i="8"/>
  <c r="F17" i="8"/>
  <c r="E17" i="8"/>
  <c r="D17" i="8"/>
  <c r="F16" i="8"/>
  <c r="E16" i="8"/>
  <c r="I15" i="8"/>
  <c r="G15" i="8"/>
  <c r="F15" i="8"/>
  <c r="E15" i="8"/>
  <c r="D15" i="8"/>
  <c r="G14" i="8"/>
  <c r="F14" i="8"/>
  <c r="E14" i="8"/>
  <c r="F13" i="8"/>
  <c r="E13" i="8"/>
  <c r="D13" i="8"/>
  <c r="H12" i="8"/>
  <c r="F12" i="8"/>
  <c r="E12" i="8"/>
  <c r="H11" i="8"/>
  <c r="F11" i="8"/>
  <c r="E11" i="8"/>
  <c r="D11" i="8"/>
  <c r="F10" i="8"/>
  <c r="E10" i="8"/>
  <c r="F9" i="8"/>
  <c r="E9" i="8"/>
  <c r="D9" i="8"/>
  <c r="G8" i="8"/>
  <c r="F8" i="8"/>
  <c r="E8" i="8"/>
  <c r="D8" i="8"/>
  <c r="G7" i="8"/>
  <c r="F7" i="8"/>
  <c r="E7" i="8"/>
  <c r="D7" i="8"/>
  <c r="F6" i="8"/>
  <c r="E6" i="8"/>
  <c r="D6" i="8"/>
  <c r="G5" i="8"/>
  <c r="F5" i="8"/>
  <c r="E5" i="8"/>
  <c r="D5" i="8"/>
  <c r="H4" i="8"/>
  <c r="F4" i="8"/>
  <c r="E4" i="8"/>
  <c r="D4" i="8"/>
  <c r="H3" i="8"/>
  <c r="F3" i="8"/>
  <c r="E3" i="8"/>
  <c r="S4" i="8"/>
  <c r="R4" i="8"/>
  <c r="S61" i="10"/>
  <c r="P61" i="10"/>
  <c r="M61" i="10"/>
  <c r="J61" i="10"/>
  <c r="G61" i="10"/>
  <c r="D61" i="10"/>
  <c r="S55" i="10"/>
  <c r="P55" i="10"/>
  <c r="M55" i="10"/>
  <c r="J55" i="10"/>
  <c r="G55" i="10"/>
  <c r="D55" i="10"/>
  <c r="S49" i="10"/>
  <c r="P49" i="10"/>
  <c r="M49" i="10"/>
  <c r="J49" i="10"/>
  <c r="G49" i="10"/>
  <c r="D49" i="10"/>
  <c r="S43" i="10"/>
  <c r="P43" i="10"/>
  <c r="M43" i="10"/>
  <c r="J43" i="10"/>
  <c r="G43" i="10"/>
  <c r="D43" i="10"/>
  <c r="S37" i="10"/>
  <c r="P37" i="10"/>
  <c r="M37" i="10"/>
  <c r="J37" i="10"/>
  <c r="G37" i="10"/>
  <c r="D37" i="10"/>
  <c r="S31" i="10"/>
  <c r="P31" i="10"/>
  <c r="M31" i="10"/>
  <c r="J31" i="10"/>
  <c r="G31" i="10"/>
  <c r="D31" i="10"/>
  <c r="AF11" i="10"/>
  <c r="AF10" i="10"/>
  <c r="S25" i="10"/>
  <c r="P25" i="10"/>
  <c r="M25" i="10"/>
  <c r="J25" i="10"/>
  <c r="G25" i="10"/>
  <c r="D25" i="10"/>
  <c r="AF9" i="10"/>
  <c r="AF8" i="10"/>
  <c r="AF7" i="10"/>
  <c r="AF6" i="10"/>
  <c r="AF5" i="10"/>
  <c r="AF4" i="10"/>
  <c r="S19" i="10"/>
  <c r="P19" i="10"/>
  <c r="M19" i="10"/>
  <c r="J19" i="10"/>
  <c r="G19" i="10"/>
  <c r="D19" i="10"/>
  <c r="AF3" i="10"/>
  <c r="AF2" i="10"/>
  <c r="S13" i="10"/>
  <c r="P13" i="10"/>
  <c r="M13" i="10"/>
  <c r="J13" i="10"/>
  <c r="G13" i="10"/>
  <c r="D13" i="10"/>
  <c r="S7" i="10"/>
  <c r="P7" i="10"/>
  <c r="M7" i="10"/>
  <c r="J7" i="10"/>
  <c r="G7" i="10"/>
  <c r="D7" i="10"/>
  <c r="W62" i="8"/>
  <c r="V62" i="8"/>
  <c r="U62" i="8"/>
  <c r="T62" i="8"/>
  <c r="S62" i="8"/>
  <c r="R62" i="8"/>
  <c r="W61" i="8"/>
  <c r="V61" i="8"/>
  <c r="U61" i="8"/>
  <c r="T61" i="8"/>
  <c r="S61" i="8"/>
  <c r="R61" i="8"/>
  <c r="W60" i="8"/>
  <c r="V60" i="8"/>
  <c r="U60" i="8"/>
  <c r="T60" i="8"/>
  <c r="S60" i="8"/>
  <c r="R60" i="8"/>
  <c r="W59" i="8"/>
  <c r="V59" i="8"/>
  <c r="U59" i="8"/>
  <c r="T59" i="8"/>
  <c r="S59" i="8"/>
  <c r="R59" i="8"/>
  <c r="W58" i="8"/>
  <c r="V58" i="8"/>
  <c r="U58" i="8"/>
  <c r="T58" i="8"/>
  <c r="S58" i="8"/>
  <c r="R58" i="8"/>
  <c r="W57" i="8"/>
  <c r="V57" i="8"/>
  <c r="U57" i="8"/>
  <c r="T57" i="8"/>
  <c r="S57" i="8"/>
  <c r="R57" i="8"/>
  <c r="W56" i="8"/>
  <c r="V56" i="8"/>
  <c r="U56" i="8"/>
  <c r="T56" i="8"/>
  <c r="S56" i="8"/>
  <c r="R56" i="8"/>
  <c r="W55" i="8"/>
  <c r="V55" i="8"/>
  <c r="U55" i="8"/>
  <c r="T55" i="8"/>
  <c r="S55" i="8"/>
  <c r="R55" i="8"/>
  <c r="W54" i="8"/>
  <c r="V54" i="8"/>
  <c r="U54" i="8"/>
  <c r="T54" i="8"/>
  <c r="S54" i="8"/>
  <c r="R54" i="8"/>
  <c r="W53" i="8"/>
  <c r="V53" i="8"/>
  <c r="U53" i="8"/>
  <c r="T53" i="8"/>
  <c r="S53" i="8"/>
  <c r="R53" i="8"/>
  <c r="W52" i="8"/>
  <c r="V52" i="8"/>
  <c r="U52" i="8"/>
  <c r="T52" i="8"/>
  <c r="S52" i="8"/>
  <c r="R52" i="8"/>
  <c r="W51" i="8"/>
  <c r="V51" i="8"/>
  <c r="U51" i="8"/>
  <c r="T51" i="8"/>
  <c r="S51" i="8"/>
  <c r="R51" i="8"/>
  <c r="W50" i="8"/>
  <c r="V50" i="8"/>
  <c r="U50" i="8"/>
  <c r="T50" i="8"/>
  <c r="S50" i="8"/>
  <c r="R50" i="8"/>
  <c r="W49" i="8"/>
  <c r="V49" i="8"/>
  <c r="U49" i="8"/>
  <c r="T49" i="8"/>
  <c r="S49" i="8"/>
  <c r="R49" i="8"/>
  <c r="W48" i="8"/>
  <c r="V48" i="8"/>
  <c r="U48" i="8"/>
  <c r="T48" i="8"/>
  <c r="S48" i="8"/>
  <c r="R48" i="8"/>
  <c r="W47" i="8"/>
  <c r="V47" i="8"/>
  <c r="U47" i="8"/>
  <c r="T47" i="8"/>
  <c r="S47" i="8"/>
  <c r="R47" i="8"/>
  <c r="W46" i="8"/>
  <c r="V46" i="8"/>
  <c r="U46" i="8"/>
  <c r="T46" i="8"/>
  <c r="S46" i="8"/>
  <c r="R46" i="8"/>
  <c r="W45" i="8"/>
  <c r="V45" i="8"/>
  <c r="U45" i="8"/>
  <c r="T45" i="8"/>
  <c r="S45" i="8"/>
  <c r="R45" i="8"/>
  <c r="W44" i="8"/>
  <c r="V44" i="8"/>
  <c r="U44" i="8"/>
  <c r="T44" i="8"/>
  <c r="S44" i="8"/>
  <c r="R44" i="8"/>
  <c r="W43" i="8"/>
  <c r="V43" i="8"/>
  <c r="U43" i="8"/>
  <c r="T43" i="8"/>
  <c r="S43" i="8"/>
  <c r="R43" i="8"/>
  <c r="W42" i="8"/>
  <c r="V42" i="8"/>
  <c r="U42" i="8"/>
  <c r="T42" i="8"/>
  <c r="S42" i="8"/>
  <c r="R42" i="8"/>
  <c r="W41" i="8"/>
  <c r="V41" i="8"/>
  <c r="U41" i="8"/>
  <c r="T41" i="8"/>
  <c r="S41" i="8"/>
  <c r="R41" i="8"/>
  <c r="W40" i="8"/>
  <c r="V40" i="8"/>
  <c r="U40" i="8"/>
  <c r="T40" i="8"/>
  <c r="S40" i="8"/>
  <c r="R40" i="8"/>
  <c r="W39" i="8"/>
  <c r="V39" i="8"/>
  <c r="U39" i="8"/>
  <c r="T39" i="8"/>
  <c r="S39" i="8"/>
  <c r="R39" i="8"/>
  <c r="W38" i="8"/>
  <c r="V38" i="8"/>
  <c r="U38" i="8"/>
  <c r="T38" i="8"/>
  <c r="S38" i="8"/>
  <c r="R38" i="8"/>
  <c r="W37" i="8"/>
  <c r="V37" i="8"/>
  <c r="U37" i="8"/>
  <c r="T37" i="8"/>
  <c r="S37" i="8"/>
  <c r="R37" i="8"/>
  <c r="W36" i="8"/>
  <c r="V36" i="8"/>
  <c r="U36" i="8"/>
  <c r="T36" i="8"/>
  <c r="S36" i="8"/>
  <c r="R36" i="8"/>
  <c r="W35" i="8"/>
  <c r="V35" i="8"/>
  <c r="U35" i="8"/>
  <c r="T35" i="8"/>
  <c r="S35" i="8"/>
  <c r="R35" i="8"/>
  <c r="W34" i="8"/>
  <c r="V34" i="8"/>
  <c r="U34" i="8"/>
  <c r="T34" i="8"/>
  <c r="S34" i="8"/>
  <c r="R34" i="8"/>
  <c r="W33" i="8"/>
  <c r="V33" i="8"/>
  <c r="U33" i="8"/>
  <c r="T33" i="8"/>
  <c r="S33" i="8"/>
  <c r="R33" i="8"/>
  <c r="W32" i="8"/>
  <c r="V32" i="8"/>
  <c r="U32" i="8"/>
  <c r="T32" i="8"/>
  <c r="S32" i="8"/>
  <c r="R32" i="8"/>
  <c r="W31" i="8"/>
  <c r="V31" i="8"/>
  <c r="U31" i="8"/>
  <c r="T31" i="8"/>
  <c r="S31" i="8"/>
  <c r="R31" i="8"/>
  <c r="W30" i="8"/>
  <c r="V30" i="8"/>
  <c r="U30" i="8"/>
  <c r="T30" i="8"/>
  <c r="S30" i="8"/>
  <c r="R30" i="8"/>
  <c r="W29" i="8"/>
  <c r="V29" i="8"/>
  <c r="U29" i="8"/>
  <c r="T29" i="8"/>
  <c r="S29" i="8"/>
  <c r="R29" i="8"/>
  <c r="W28" i="8"/>
  <c r="V28" i="8"/>
  <c r="U28" i="8"/>
  <c r="T28" i="8"/>
  <c r="S28" i="8"/>
  <c r="R28" i="8"/>
  <c r="W27" i="8"/>
  <c r="V27" i="8"/>
  <c r="U27" i="8"/>
  <c r="T27" i="8"/>
  <c r="S27" i="8"/>
  <c r="R27" i="8"/>
  <c r="W26" i="8"/>
  <c r="V26" i="8"/>
  <c r="U26" i="8"/>
  <c r="T26" i="8"/>
  <c r="S26" i="8"/>
  <c r="R26" i="8"/>
  <c r="W25" i="8"/>
  <c r="V25" i="8"/>
  <c r="U25" i="8"/>
  <c r="T25" i="8"/>
  <c r="S25" i="8"/>
  <c r="R25" i="8"/>
  <c r="W24" i="8"/>
  <c r="V24" i="8"/>
  <c r="U24" i="8"/>
  <c r="T24" i="8"/>
  <c r="S24" i="8"/>
  <c r="R24" i="8"/>
  <c r="W23" i="8"/>
  <c r="V23" i="8"/>
  <c r="U23" i="8"/>
  <c r="T23" i="8"/>
  <c r="S23" i="8"/>
  <c r="R23" i="8"/>
  <c r="W22" i="8"/>
  <c r="V22" i="8"/>
  <c r="U22" i="8"/>
  <c r="T22" i="8"/>
  <c r="S22" i="8"/>
  <c r="R22" i="8"/>
  <c r="W21" i="8"/>
  <c r="V21" i="8"/>
  <c r="U21" i="8"/>
  <c r="T21" i="8"/>
  <c r="S21" i="8"/>
  <c r="R21" i="8"/>
  <c r="W20" i="8"/>
  <c r="V20" i="8"/>
  <c r="U20" i="8"/>
  <c r="T20" i="8"/>
  <c r="S20" i="8"/>
  <c r="R20" i="8"/>
  <c r="W19" i="8"/>
  <c r="V19" i="8"/>
  <c r="U19" i="8"/>
  <c r="T19" i="8"/>
  <c r="S19" i="8"/>
  <c r="R19" i="8"/>
  <c r="W18" i="8"/>
  <c r="V18" i="8"/>
  <c r="U18" i="8"/>
  <c r="T18" i="8"/>
  <c r="S18" i="8"/>
  <c r="R18" i="8"/>
  <c r="W17" i="8"/>
  <c r="V17" i="8"/>
  <c r="U17" i="8"/>
  <c r="T17" i="8"/>
  <c r="S17" i="8"/>
  <c r="R17" i="8"/>
  <c r="W16" i="8"/>
  <c r="V16" i="8"/>
  <c r="U16" i="8"/>
  <c r="T16" i="8"/>
  <c r="S16" i="8"/>
  <c r="R16" i="8"/>
  <c r="W15" i="8"/>
  <c r="V15" i="8"/>
  <c r="U15" i="8"/>
  <c r="T15" i="8"/>
  <c r="S15" i="8"/>
  <c r="R15" i="8"/>
  <c r="W14" i="8"/>
  <c r="V14" i="8"/>
  <c r="U14" i="8"/>
  <c r="T14" i="8"/>
  <c r="S14" i="8"/>
  <c r="R14" i="8"/>
  <c r="W13" i="8"/>
  <c r="V13" i="8"/>
  <c r="U13" i="8"/>
  <c r="T13" i="8"/>
  <c r="S13" i="8"/>
  <c r="R13" i="8"/>
  <c r="W12" i="8"/>
  <c r="V12" i="8"/>
  <c r="U12" i="8"/>
  <c r="T12" i="8"/>
  <c r="S12" i="8"/>
  <c r="R12" i="8"/>
  <c r="W11" i="8"/>
  <c r="V11" i="8"/>
  <c r="U11" i="8"/>
  <c r="T11" i="8"/>
  <c r="S11" i="8"/>
  <c r="R11" i="8"/>
  <c r="W10" i="8"/>
  <c r="V10" i="8"/>
  <c r="U10" i="8"/>
  <c r="T10" i="8"/>
  <c r="S10" i="8"/>
  <c r="R10" i="8"/>
  <c r="W9" i="8"/>
  <c r="V9" i="8"/>
  <c r="U9" i="8"/>
  <c r="T9" i="8"/>
  <c r="S9" i="8"/>
  <c r="R9" i="8"/>
  <c r="W8" i="8"/>
  <c r="V8" i="8"/>
  <c r="U8" i="8"/>
  <c r="T8" i="8"/>
  <c r="S8" i="8"/>
  <c r="R8" i="8"/>
  <c r="W7" i="8"/>
  <c r="V7" i="8"/>
  <c r="U7" i="8"/>
  <c r="T7" i="8"/>
  <c r="S7" i="8"/>
  <c r="R7" i="8"/>
  <c r="W6" i="8"/>
  <c r="V6" i="8"/>
  <c r="U6" i="8"/>
  <c r="T6" i="8"/>
  <c r="S6" i="8"/>
  <c r="R6" i="8"/>
  <c r="W5" i="8"/>
  <c r="V5" i="8"/>
  <c r="U5" i="8"/>
  <c r="T5" i="8"/>
  <c r="S5" i="8"/>
  <c r="R5" i="8"/>
  <c r="W4" i="8"/>
  <c r="V4" i="8"/>
  <c r="U4" i="8"/>
  <c r="T4" i="8"/>
  <c r="W3" i="8"/>
  <c r="V3" i="8"/>
  <c r="U3" i="8"/>
  <c r="T3" i="8"/>
  <c r="S3" i="8"/>
  <c r="Y21" i="10"/>
  <c r="AM21" i="10"/>
  <c r="AL21" i="10"/>
  <c r="AK21" i="10"/>
  <c r="AO21" i="10"/>
  <c r="AN21" i="10"/>
  <c r="AJ21" i="10"/>
  <c r="Y22" i="10"/>
  <c r="AO22" i="10"/>
  <c r="AK22" i="10"/>
  <c r="AN22" i="10"/>
  <c r="AJ22" i="10"/>
  <c r="AM22" i="10"/>
  <c r="AL22" i="10"/>
  <c r="AM19" i="10"/>
  <c r="AL19" i="10"/>
  <c r="AK19" i="10"/>
  <c r="AO19" i="10"/>
  <c r="AN19" i="10"/>
  <c r="AJ19" i="10"/>
  <c r="Y23" i="10"/>
  <c r="AM23" i="10"/>
  <c r="AK23" i="10"/>
  <c r="AL23" i="10"/>
  <c r="AO23" i="10"/>
  <c r="AN23" i="10"/>
  <c r="AJ23" i="10"/>
  <c r="Y25" i="10"/>
  <c r="AM25" i="10"/>
  <c r="AL25" i="10"/>
  <c r="AO25" i="10"/>
  <c r="AK25" i="10"/>
  <c r="AN25" i="10"/>
  <c r="AJ25" i="10"/>
  <c r="Y18" i="10"/>
  <c r="AO18" i="10"/>
  <c r="AK18" i="10"/>
  <c r="AN18" i="10"/>
  <c r="AJ18" i="10"/>
  <c r="AM18" i="10"/>
  <c r="AL18" i="10"/>
  <c r="Y20" i="10"/>
  <c r="AO20" i="10"/>
  <c r="AK20" i="10"/>
  <c r="AN20" i="10"/>
  <c r="AJ20" i="10"/>
  <c r="AM20" i="10"/>
  <c r="AL20" i="10"/>
  <c r="Y24" i="10"/>
  <c r="AO24" i="10"/>
  <c r="AK24" i="10"/>
  <c r="AN24" i="10"/>
  <c r="AJ24" i="10"/>
  <c r="AM24" i="10"/>
  <c r="AL24" i="10"/>
  <c r="Y26" i="10"/>
  <c r="AO26" i="10"/>
  <c r="AK26" i="10"/>
  <c r="AN26" i="10"/>
  <c r="AJ26" i="10"/>
  <c r="AM26" i="10"/>
  <c r="AL26" i="10"/>
  <c r="Y17" i="10"/>
  <c r="AM17" i="10"/>
  <c r="AN17" i="10"/>
  <c r="AL17" i="10"/>
  <c r="AJ17" i="10"/>
  <c r="AO17" i="10"/>
  <c r="AK17" i="10"/>
  <c r="AC17" i="10"/>
  <c r="AD18" i="10"/>
  <c r="AB17" i="10"/>
  <c r="AD21" i="10"/>
  <c r="AA23" i="10"/>
  <c r="AD23" i="10"/>
  <c r="AD17" i="10"/>
  <c r="AC20" i="10"/>
  <c r="AB25" i="10"/>
  <c r="AC18" i="10"/>
  <c r="AB18" i="10"/>
  <c r="Z23" i="10"/>
  <c r="AA21" i="10"/>
  <c r="AC26" i="10"/>
  <c r="Z21" i="10"/>
  <c r="AC23" i="10"/>
  <c r="AC24" i="10"/>
  <c r="AC25" i="10"/>
  <c r="AB26" i="10"/>
  <c r="AC21" i="10"/>
  <c r="T43" i="9"/>
  <c r="U43" i="9"/>
  <c r="S55" i="9"/>
  <c r="T25" i="9"/>
  <c r="U25" i="9"/>
  <c r="S37" i="9"/>
  <c r="T61" i="9"/>
  <c r="U61" i="9"/>
  <c r="AD20" i="10"/>
  <c r="Z20" i="10"/>
  <c r="AB21" i="10"/>
  <c r="AD22" i="10"/>
  <c r="Z22" i="10"/>
  <c r="AB23" i="10"/>
  <c r="AD24" i="10"/>
  <c r="Z24" i="10"/>
  <c r="AD25" i="10"/>
  <c r="AD26" i="10"/>
  <c r="AC22" i="10"/>
  <c r="AB20" i="10"/>
  <c r="AB22" i="10"/>
  <c r="AB24" i="10"/>
  <c r="AA20" i="10"/>
  <c r="AA22" i="10"/>
  <c r="AA24" i="10"/>
  <c r="T55" i="9"/>
  <c r="U55" i="9"/>
  <c r="AA17" i="10"/>
  <c r="AA18" i="10"/>
  <c r="AA25" i="10"/>
  <c r="AA26" i="10"/>
  <c r="Z17" i="10"/>
  <c r="Z18" i="10"/>
  <c r="Z25" i="10"/>
  <c r="Z26" i="10"/>
  <c r="AL28" i="10"/>
  <c r="AQ20" i="10"/>
  <c r="AQ25" i="10"/>
  <c r="AQ21" i="10"/>
  <c r="AQ24" i="10"/>
  <c r="AK28" i="10"/>
  <c r="AN28" i="10"/>
  <c r="AQ18" i="10"/>
  <c r="AQ22" i="10"/>
  <c r="AO28" i="10"/>
  <c r="AM28" i="10"/>
  <c r="AQ26" i="10"/>
  <c r="AQ23" i="10"/>
  <c r="AQ19" i="10"/>
  <c r="AJ28" i="10"/>
  <c r="AQ17" i="10"/>
  <c r="S25" i="9"/>
  <c r="S31" i="9"/>
  <c r="T31" i="9"/>
  <c r="U31" i="9"/>
  <c r="S19" i="9"/>
  <c r="S43" i="9"/>
  <c r="T19" i="9"/>
  <c r="U19" i="9"/>
  <c r="AF23" i="10"/>
  <c r="AF25" i="10"/>
  <c r="AF20" i="10"/>
  <c r="AF18" i="10"/>
  <c r="AF24" i="10"/>
  <c r="AC28" i="10"/>
  <c r="AF26" i="10"/>
  <c r="AF22" i="10"/>
  <c r="S49" i="9"/>
  <c r="S13" i="9"/>
  <c r="T49" i="9"/>
  <c r="U49" i="9"/>
  <c r="T37" i="9"/>
  <c r="U37" i="9"/>
  <c r="T13" i="9"/>
  <c r="U13" i="9"/>
  <c r="S61" i="9"/>
  <c r="AF19" i="10"/>
  <c r="AF17" i="10"/>
  <c r="Z28" i="10"/>
  <c r="AA28" i="10"/>
  <c r="AF21" i="10"/>
  <c r="AB28" i="10"/>
  <c r="Y28" i="10"/>
  <c r="T7" i="9" l="1"/>
  <c r="U7" i="9" s="1"/>
  <c r="S7" i="9"/>
</calcChain>
</file>

<file path=xl/sharedStrings.xml><?xml version="1.0" encoding="utf-8"?>
<sst xmlns="http://schemas.openxmlformats.org/spreadsheetml/2006/main" count="258" uniqueCount="131">
  <si>
    <t>Zone</t>
  </si>
  <si>
    <t>Sites</t>
  </si>
  <si>
    <t>SMT 1</t>
  </si>
  <si>
    <t>SMT 2</t>
  </si>
  <si>
    <t xml:space="preserve">Starfish 1 </t>
  </si>
  <si>
    <t>Starfish 2</t>
  </si>
  <si>
    <t>FWW 1</t>
  </si>
  <si>
    <t>FWW 2</t>
  </si>
  <si>
    <t>Mui Wo 1</t>
  </si>
  <si>
    <t>Mui Wo 2</t>
  </si>
  <si>
    <t>Tai Tam 1</t>
  </si>
  <si>
    <t>Tai Tam 2</t>
  </si>
  <si>
    <t>DWB 1</t>
  </si>
  <si>
    <t>DWB 2</t>
  </si>
  <si>
    <t>TWH 1</t>
  </si>
  <si>
    <t>TWH 2</t>
  </si>
  <si>
    <t>PSW 1</t>
  </si>
  <si>
    <t>PSW 2</t>
  </si>
  <si>
    <t>Lung Ha Wan 1</t>
  </si>
  <si>
    <t>Lung Ha Wan 2</t>
  </si>
  <si>
    <t>Fut Tong Chau 1</t>
  </si>
  <si>
    <t>Fut Tong Chau 2</t>
  </si>
  <si>
    <t>TKO 1</t>
  </si>
  <si>
    <t>TKO 2</t>
  </si>
  <si>
    <t>魚2 1</t>
  </si>
  <si>
    <t>魚2 2</t>
  </si>
  <si>
    <t>Lau Fau Shan 1</t>
  </si>
  <si>
    <t>Lau Fau Shan 2</t>
  </si>
  <si>
    <t>Pak Nai 1</t>
  </si>
  <si>
    <t>Pak Nai 2</t>
  </si>
  <si>
    <t>TBT 1</t>
  </si>
  <si>
    <t>TBT 2</t>
  </si>
  <si>
    <t>赤洲 1</t>
  </si>
  <si>
    <t>赤洲 2</t>
  </si>
  <si>
    <t>黃石 1</t>
  </si>
  <si>
    <t>黃石 2</t>
  </si>
  <si>
    <t>Tung Lung 1</t>
  </si>
  <si>
    <t>Tung Lung 2</t>
  </si>
  <si>
    <t>OCB 1</t>
  </si>
  <si>
    <t>OCB 2</t>
  </si>
  <si>
    <t>KB 1</t>
  </si>
  <si>
    <t>KB 2</t>
  </si>
  <si>
    <t>Lung Kwu Tan 1</t>
  </si>
  <si>
    <t>Lung Kwu Tan 2</t>
  </si>
  <si>
    <t>Aberdeen 1</t>
  </si>
  <si>
    <t>Aberdeen 2</t>
  </si>
  <si>
    <t>WFB 1</t>
  </si>
  <si>
    <t>WFB 2</t>
  </si>
  <si>
    <t>HMWB 1</t>
  </si>
  <si>
    <t>HMWB 2</t>
  </si>
  <si>
    <t>Tai Miu Wan 1</t>
  </si>
  <si>
    <t>Tai Miu Wan 2</t>
  </si>
  <si>
    <t>魚1 1</t>
  </si>
  <si>
    <t>魚1 2</t>
  </si>
  <si>
    <t>Sai Wan Ho 1</t>
  </si>
  <si>
    <t>Sai Wan Ho 2</t>
  </si>
  <si>
    <t>Sai Wan 1</t>
  </si>
  <si>
    <t>Sai Wan 2</t>
  </si>
  <si>
    <t>Kai Tak 1</t>
  </si>
  <si>
    <t>Kai Tak 2</t>
  </si>
  <si>
    <t>Whampoa 1</t>
  </si>
  <si>
    <t>Whampoa 2</t>
  </si>
  <si>
    <t>Sites' Replicate</t>
  </si>
  <si>
    <t>at-RA (ng/L)</t>
  </si>
  <si>
    <t>9c-RA (ng/L)</t>
  </si>
  <si>
    <t>13c-RA (ng/L)</t>
  </si>
  <si>
    <t>at-4-oxo-RA (ng/L)</t>
  </si>
  <si>
    <t>9c-4-oxo-RA (ng/L)</t>
  </si>
  <si>
    <t>13c-4-oxo-RA (ng/L)</t>
  </si>
  <si>
    <t>Total</t>
  </si>
  <si>
    <t>Average</t>
  </si>
  <si>
    <t>Site Average</t>
  </si>
  <si>
    <t>Zone Average</t>
  </si>
  <si>
    <t>Zone SD</t>
  </si>
  <si>
    <t>Zone SE</t>
  </si>
  <si>
    <t>Filtrate</t>
  </si>
  <si>
    <t>Filter</t>
  </si>
  <si>
    <t xml:space="preserve">at-RA </t>
  </si>
  <si>
    <t xml:space="preserve">9c-RA </t>
  </si>
  <si>
    <t xml:space="preserve">13c-RA </t>
  </si>
  <si>
    <t xml:space="preserve">at-4-oxo-RA </t>
  </si>
  <si>
    <t xml:space="preserve">9c-4-oxo-RA </t>
  </si>
  <si>
    <t xml:space="preserve">13c-4-oxo-RA </t>
  </si>
  <si>
    <t>at-RA (ng/L) (adjusted)</t>
    <phoneticPr fontId="9" type="noConversion"/>
  </si>
  <si>
    <t>9c-RA (ng/L) (adjusted)</t>
    <phoneticPr fontId="9" type="noConversion"/>
  </si>
  <si>
    <t>13c-RA (ng/L) (adjusted)</t>
    <phoneticPr fontId="9" type="noConversion"/>
  </si>
  <si>
    <t>at-4-oxo-RA (ng/L) (adjusted)</t>
    <phoneticPr fontId="9" type="noConversion"/>
  </si>
  <si>
    <t>9c-4-oxo-RA (ng/L) (adjusted)</t>
    <phoneticPr fontId="9" type="noConversion"/>
  </si>
  <si>
    <t>13c-4-oxo-RA (ng/L) (adjusted)</t>
    <phoneticPr fontId="9" type="noConversion"/>
  </si>
  <si>
    <t>ADJUSTED</t>
  </si>
  <si>
    <t>at-RA (ng/L) (adjusted)</t>
  </si>
  <si>
    <t>9c-RA (ng/L) (adjusted)</t>
  </si>
  <si>
    <t>13c-RA (ng/L) (adjusted)</t>
  </si>
  <si>
    <t>at-4-oxo-RA (ng/L) (adjusted)</t>
  </si>
  <si>
    <t>9c-4-oxo-RA (ng/L) (adjusted)</t>
  </si>
  <si>
    <t>13c-4-oxo-RA (ng/L) (adjusted)</t>
  </si>
  <si>
    <t>Total (ng/L) (adjusted)</t>
  </si>
  <si>
    <t>Sam Mun Tsai</t>
  </si>
  <si>
    <t>Starfish Bay</t>
  </si>
  <si>
    <t>Fung Wong Wut</t>
  </si>
  <si>
    <t>Mui Wo</t>
  </si>
  <si>
    <t>Tai Tam</t>
  </si>
  <si>
    <t>Deep Water Bay</t>
  </si>
  <si>
    <t>Tso Wo Hang</t>
  </si>
  <si>
    <t>Pak Sha Wan</t>
  </si>
  <si>
    <t>Lung Ha Wan</t>
  </si>
  <si>
    <t>Fut Tong Chau</t>
  </si>
  <si>
    <t>Tseung Kwan O</t>
  </si>
  <si>
    <t>Lei Yue Mun 2</t>
  </si>
  <si>
    <t>Lau Fau Shan</t>
  </si>
  <si>
    <t>Pak Nai</t>
  </si>
  <si>
    <t>Tsim Bei Tsui</t>
  </si>
  <si>
    <t>Port Island</t>
  </si>
  <si>
    <t>Wong Shek Pier</t>
  </si>
  <si>
    <t>Tung Lung Chau</t>
  </si>
  <si>
    <t>Old Café Beach</t>
  </si>
  <si>
    <t>Kadoorie Beach</t>
  </si>
  <si>
    <t>Lung Kwu Tan</t>
  </si>
  <si>
    <t>Aberdeen</t>
  </si>
  <si>
    <t>Waterfall Bay</t>
  </si>
  <si>
    <t>Hoi Mei Wan Beach</t>
  </si>
  <si>
    <t>Tai Miu Wan</t>
  </si>
  <si>
    <t>Lei Yue Mun 1</t>
  </si>
  <si>
    <t>Sai Wan Ho</t>
  </si>
  <si>
    <t>Sai Wan Swimming</t>
  </si>
  <si>
    <t>Kai Tak</t>
  </si>
  <si>
    <t>Whampoa</t>
  </si>
  <si>
    <t>Total RAs (Site average)</t>
  </si>
  <si>
    <t>Tai Tam</t>
    <phoneticPr fontId="0" type="noConversion"/>
  </si>
  <si>
    <t>Deep Water Bay</t>
    <phoneticPr fontId="0" type="noConversion"/>
  </si>
  <si>
    <t>Sai Wan Ho</t>
    <phoneticPr fontId="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</si>
</sst>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4" x14ac:knownFonts="1">
    <font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rgb="FF000000"/>
      <name val="Arial"/>
      <family val="2"/>
    </font>
    <font>
      <sz val="12"/>
      <color theme="1"/>
      <name val="Arial"/>
      <family val="2"/>
    </font>
    <font>
      <b/>
      <sz val="12"/>
      <color rgb="FF000000"/>
      <name val="Arial"/>
      <family val="2"/>
    </font>
    <font>
      <sz val="12"/>
      <color theme="1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name val="Calibri"/>
      <family val="3"/>
      <charset val="136"/>
      <scheme val="minor"/>
    </font>
    <font>
      <b/>
      <sz val="12"/>
      <color rgb="FFFF0000"/>
      <name val="Arial"/>
      <family val="2"/>
    </font>
    <font>
      <sz val="12"/>
      <color rgb="FFFF0000"/>
      <name val="Arial"/>
      <family val="2"/>
    </font>
    <font>
      <sz val="12"/>
      <color rgb="FF7030A0"/>
      <name val="Arial"/>
      <family val="2"/>
    </font>
    <font>
      <sz val="12"/>
      <color theme="5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29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58">
    <xf numFmtId="0" fontId="0" fillId="0" borderId="0" xfId="0"/>
    <xf numFmtId="0" fontId="1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1" fontId="2" fillId="0" borderId="0" xfId="0" applyNumberFormat="1" applyFont="1" applyBorder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/>
    <xf numFmtId="0" fontId="3" fillId="0" borderId="0" xfId="0" applyFont="1"/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164" fontId="3" fillId="0" borderId="0" xfId="0" applyNumberFormat="1" applyFont="1" applyAlignment="1">
      <alignment horizontal="left"/>
    </xf>
    <xf numFmtId="0" fontId="0" fillId="0" borderId="0" xfId="0" applyFill="1"/>
    <xf numFmtId="0" fontId="3" fillId="0" borderId="0" xfId="0" applyFont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3" fillId="0" borderId="7" xfId="0" applyFont="1" applyFill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5" xfId="0" applyFont="1" applyFill="1" applyBorder="1" applyAlignment="1">
      <alignment horizontal="left"/>
    </xf>
    <xf numFmtId="0" fontId="3" fillId="0" borderId="8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8" fillId="0" borderId="0" xfId="0" applyFont="1"/>
    <xf numFmtId="164" fontId="2" fillId="0" borderId="0" xfId="0" applyNumberFormat="1" applyFont="1" applyAlignment="1">
      <alignment horizontal="left"/>
    </xf>
    <xf numFmtId="0" fontId="1" fillId="0" borderId="2" xfId="0" applyFont="1" applyFill="1" applyBorder="1" applyAlignment="1">
      <alignment horizontal="left"/>
    </xf>
    <xf numFmtId="0" fontId="1" fillId="0" borderId="3" xfId="0" applyFont="1" applyFill="1" applyBorder="1" applyAlignment="1">
      <alignment horizontal="left"/>
    </xf>
    <xf numFmtId="164" fontId="5" fillId="0" borderId="0" xfId="0" applyNumberFormat="1" applyFont="1" applyFill="1" applyBorder="1" applyAlignment="1">
      <alignment horizontal="left"/>
    </xf>
    <xf numFmtId="164" fontId="5" fillId="0" borderId="7" xfId="0" applyNumberFormat="1" applyFont="1" applyFill="1" applyBorder="1" applyAlignment="1">
      <alignment horizontal="left"/>
    </xf>
    <xf numFmtId="0" fontId="1" fillId="4" borderId="0" xfId="0" applyFont="1" applyFill="1"/>
    <xf numFmtId="0" fontId="3" fillId="4" borderId="0" xfId="0" applyFont="1" applyFill="1" applyAlignment="1">
      <alignment horizontal="left"/>
    </xf>
    <xf numFmtId="164" fontId="3" fillId="0" borderId="0" xfId="0" applyNumberFormat="1" applyFont="1" applyFill="1" applyAlignment="1">
      <alignment horizontal="left"/>
    </xf>
    <xf numFmtId="164" fontId="5" fillId="0" borderId="5" xfId="0" applyNumberFormat="1" applyFont="1" applyFill="1" applyBorder="1" applyAlignment="1">
      <alignment horizontal="left"/>
    </xf>
    <xf numFmtId="164" fontId="5" fillId="0" borderId="8" xfId="0" applyNumberFormat="1" applyFont="1" applyFill="1" applyBorder="1" applyAlignment="1">
      <alignment horizontal="left"/>
    </xf>
    <xf numFmtId="0" fontId="8" fillId="0" borderId="0" xfId="0" applyFont="1" applyAlignment="1">
      <alignment horizontal="left"/>
    </xf>
    <xf numFmtId="2" fontId="3" fillId="0" borderId="0" xfId="0" applyNumberFormat="1" applyFont="1" applyAlignment="1">
      <alignment horizontal="left"/>
    </xf>
    <xf numFmtId="0" fontId="0" fillId="0" borderId="0" xfId="0" applyBorder="1"/>
    <xf numFmtId="164" fontId="3" fillId="5" borderId="4" xfId="0" applyNumberFormat="1" applyFont="1" applyFill="1" applyBorder="1" applyAlignment="1">
      <alignment horizontal="left"/>
    </xf>
    <xf numFmtId="164" fontId="3" fillId="0" borderId="4" xfId="0" applyNumberFormat="1" applyFont="1" applyFill="1" applyBorder="1" applyAlignment="1">
      <alignment horizontal="left"/>
    </xf>
    <xf numFmtId="0" fontId="3" fillId="5" borderId="5" xfId="0" applyFont="1" applyFill="1" applyBorder="1" applyAlignment="1">
      <alignment horizontal="left"/>
    </xf>
    <xf numFmtId="164" fontId="3" fillId="5" borderId="6" xfId="0" applyNumberFormat="1" applyFont="1" applyFill="1" applyBorder="1" applyAlignment="1">
      <alignment horizontal="left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1" fillId="2" borderId="1" xfId="0" applyFont="1" applyFill="1" applyBorder="1" applyAlignment="1">
      <alignment horizontal="left"/>
    </xf>
    <xf numFmtId="164" fontId="5" fillId="2" borderId="4" xfId="0" applyNumberFormat="1" applyFont="1" applyFill="1" applyBorder="1" applyAlignment="1">
      <alignment horizontal="left"/>
    </xf>
    <xf numFmtId="0" fontId="1" fillId="2" borderId="0" xfId="0" applyFont="1" applyFill="1" applyBorder="1"/>
    <xf numFmtId="0" fontId="1" fillId="0" borderId="0" xfId="0" applyFont="1" applyFill="1"/>
    <xf numFmtId="2" fontId="3" fillId="0" borderId="0" xfId="0" applyNumberFormat="1" applyFont="1" applyFill="1" applyAlignment="1">
      <alignment horizontal="left"/>
    </xf>
    <xf numFmtId="0" fontId="10" fillId="0" borderId="0" xfId="0" applyFont="1"/>
    <xf numFmtId="164" fontId="3" fillId="4" borderId="0" xfId="0" applyNumberFormat="1" applyFont="1" applyFill="1" applyAlignment="1">
      <alignment horizontal="left"/>
    </xf>
    <xf numFmtId="164" fontId="11" fillId="0" borderId="0" xfId="0" applyNumberFormat="1" applyFont="1" applyFill="1" applyAlignment="1">
      <alignment horizontal="left"/>
    </xf>
    <xf numFmtId="2" fontId="12" fillId="0" borderId="0" xfId="0" applyNumberFormat="1" applyFont="1" applyAlignment="1">
      <alignment horizontal="left"/>
    </xf>
    <xf numFmtId="2" fontId="8" fillId="0" borderId="0" xfId="0" applyNumberFormat="1" applyFont="1" applyAlignment="1">
      <alignment horizontal="left"/>
    </xf>
    <xf numFmtId="0" fontId="10" fillId="0" borderId="0" xfId="0" applyFont="1" applyAlignment="1">
      <alignment horizontal="left"/>
    </xf>
    <xf numFmtId="164" fontId="5" fillId="3" borderId="0" xfId="0" applyNumberFormat="1" applyFont="1" applyFill="1" applyBorder="1" applyAlignment="1">
      <alignment horizontal="left"/>
    </xf>
    <xf numFmtId="0" fontId="1" fillId="3" borderId="0" xfId="0" applyFont="1" applyFill="1" applyBorder="1" applyAlignment="1">
      <alignment horizontal="left"/>
    </xf>
    <xf numFmtId="0" fontId="1" fillId="2" borderId="0" xfId="0" applyFont="1" applyFill="1" applyAlignment="1">
      <alignment horizontal="left"/>
    </xf>
    <xf numFmtId="164" fontId="13" fillId="0" borderId="0" xfId="0" applyNumberFormat="1" applyFont="1" applyAlignment="1">
      <alignment horizontal="left"/>
    </xf>
    <xf numFmtId="0" fontId="4" fillId="0" borderId="0" xfId="0" applyFont="1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</cellXfs>
  <cellStyles count="2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ont>
        <color auto="1"/>
      </font>
      <fill>
        <patternFill>
          <bgColor theme="2" tint="-9.9948118533890809E-2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noFill/>
            <a:ln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Water_Total_Calculation!$Z$2:$Z$11</c:f>
                <c:numCache>
                  <c:formatCode>General</c:formatCode>
                  <c:ptCount val="10"/>
                  <c:pt idx="0">
                    <c:v>8.9174142988748567E-2</c:v>
                  </c:pt>
                  <c:pt idx="1">
                    <c:v>4.8880270389323091E-2</c:v>
                  </c:pt>
                  <c:pt idx="2">
                    <c:v>0</c:v>
                  </c:pt>
                  <c:pt idx="3">
                    <c:v>4.544830702139642E-2</c:v>
                  </c:pt>
                  <c:pt idx="4">
                    <c:v>0.13078154495187766</c:v>
                  </c:pt>
                  <c:pt idx="5">
                    <c:v>3.2339531192918963E-2</c:v>
                  </c:pt>
                  <c:pt idx="6">
                    <c:v>5.558558216340314E-2</c:v>
                  </c:pt>
                  <c:pt idx="7">
                    <c:v>4.1823508142351397E-2</c:v>
                  </c:pt>
                  <c:pt idx="8">
                    <c:v>3.3497715510829126E-2</c:v>
                  </c:pt>
                  <c:pt idx="9">
                    <c:v>0.19465116733388585</c:v>
                  </c:pt>
                </c:numCache>
              </c:numRef>
            </c:plus>
            <c:minus>
              <c:numRef>
                <c:f>Water_Total_Calculation!$Z$2:$Z$11</c:f>
                <c:numCache>
                  <c:formatCode>General</c:formatCode>
                  <c:ptCount val="10"/>
                  <c:pt idx="0">
                    <c:v>8.9174142988748567E-2</c:v>
                  </c:pt>
                  <c:pt idx="1">
                    <c:v>4.8880270389323091E-2</c:v>
                  </c:pt>
                  <c:pt idx="2">
                    <c:v>0</c:v>
                  </c:pt>
                  <c:pt idx="3">
                    <c:v>4.544830702139642E-2</c:v>
                  </c:pt>
                  <c:pt idx="4">
                    <c:v>0.13078154495187766</c:v>
                  </c:pt>
                  <c:pt idx="5">
                    <c:v>3.2339531192918963E-2</c:v>
                  </c:pt>
                  <c:pt idx="6">
                    <c:v>5.558558216340314E-2</c:v>
                  </c:pt>
                  <c:pt idx="7">
                    <c:v>4.1823508142351397E-2</c:v>
                  </c:pt>
                  <c:pt idx="8">
                    <c:v>3.3497715510829126E-2</c:v>
                  </c:pt>
                  <c:pt idx="9">
                    <c:v>0.19465116733388585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Water_Total_Calculation!$X$2:$X$11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Water_Total_Calculation!$Y$2:$Y$11</c:f>
              <c:numCache>
                <c:formatCode>0.000</c:formatCode>
                <c:ptCount val="10"/>
                <c:pt idx="0">
                  <c:v>0.18833333333333335</c:v>
                </c:pt>
                <c:pt idx="1">
                  <c:v>0.18189999999999998</c:v>
                </c:pt>
                <c:pt idx="2">
                  <c:v>0</c:v>
                </c:pt>
                <c:pt idx="3">
                  <c:v>8.8916666666666658E-2</c:v>
                </c:pt>
                <c:pt idx="4">
                  <c:v>0.34349999999999997</c:v>
                </c:pt>
                <c:pt idx="5">
                  <c:v>7.5783333333333328E-2</c:v>
                </c:pt>
                <c:pt idx="6">
                  <c:v>0.16316666666666665</c:v>
                </c:pt>
                <c:pt idx="7">
                  <c:v>9.3650000000000011E-2</c:v>
                </c:pt>
                <c:pt idx="8">
                  <c:v>0.19171666666666667</c:v>
                </c:pt>
                <c:pt idx="9">
                  <c:v>0.42658333333333331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D9-D143-B47A-F235704AD4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7"/>
        <c:axId val="545321583"/>
        <c:axId val="545887103"/>
      </c:barChart>
      <c:catAx>
        <c:axId val="54532158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 b="1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Water control zone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45887103"/>
        <c:crosses val="autoZero"/>
        <c:auto val="1"/>
        <c:lblAlgn val="ctr"/>
        <c:lblOffset val="100"/>
        <c:noMultiLvlLbl val="0"/>
      </c:catAx>
      <c:valAx>
        <c:axId val="545887103"/>
        <c:scaling>
          <c:orientation val="minMax"/>
          <c:max val="1.4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 b="1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Concentration of RAs</a:t>
                </a:r>
                <a:r>
                  <a:rPr lang="en-GB" sz="1800" b="1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(ng/L)</a:t>
                </a:r>
                <a:endParaRPr lang="en-GB" sz="1800" b="1">
                  <a:solidFill>
                    <a:schemeClr val="tx1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45321583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Water_Total_Individual!$Y$30</c:f>
              <c:strCache>
                <c:ptCount val="1"/>
                <c:pt idx="0">
                  <c:v>at-RA 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tx1"/>
              </a:solidFill>
            </a:ln>
            <a:effectLst/>
          </c:spPr>
          <c:invertIfNegative val="0"/>
          <c:val>
            <c:numRef>
              <c:f>Water_Total_Individual!$Y$17:$Y$26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A1-8F4F-B063-05237C54D1F5}"/>
            </c:ext>
          </c:extLst>
        </c:ser>
        <c:ser>
          <c:idx val="1"/>
          <c:order val="1"/>
          <c:tx>
            <c:strRef>
              <c:f>Water_Total_Individual!$Z$30</c:f>
              <c:strCache>
                <c:ptCount val="1"/>
                <c:pt idx="0">
                  <c:v>9c-RA 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val>
            <c:numRef>
              <c:f>Water_Total_Individual!$Z$17:$Z$26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8A1-8F4F-B063-05237C54D1F5}"/>
            </c:ext>
          </c:extLst>
        </c:ser>
        <c:ser>
          <c:idx val="2"/>
          <c:order val="2"/>
          <c:tx>
            <c:strRef>
              <c:f>Water_Total_Individual!$AA$30</c:f>
              <c:strCache>
                <c:ptCount val="1"/>
                <c:pt idx="0">
                  <c:v>13c-RA 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tx1"/>
              </a:solidFill>
            </a:ln>
            <a:effectLst/>
          </c:spPr>
          <c:invertIfNegative val="0"/>
          <c:val>
            <c:numRef>
              <c:f>Water_Total_Individual!$AA$17:$AA$26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8A1-8F4F-B063-05237C54D1F5}"/>
            </c:ext>
          </c:extLst>
        </c:ser>
        <c:ser>
          <c:idx val="3"/>
          <c:order val="3"/>
          <c:tx>
            <c:strRef>
              <c:f>Water_Total_Individual!$AB$30</c:f>
              <c:strCache>
                <c:ptCount val="1"/>
                <c:pt idx="0">
                  <c:v>at-4-oxo-RA 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  <a:effectLst/>
          </c:spPr>
          <c:invertIfNegative val="0"/>
          <c:val>
            <c:numRef>
              <c:f>Water_Total_Individual!$AB$17:$AB$26</c:f>
              <c:numCache>
                <c:formatCode>0.00</c:formatCode>
                <c:ptCount val="10"/>
                <c:pt idx="0">
                  <c:v>28.67256637168142</c:v>
                </c:pt>
                <c:pt idx="1">
                  <c:v>26.021623602712111</c:v>
                </c:pt>
                <c:pt idx="2">
                  <c:v>0</c:v>
                </c:pt>
                <c:pt idx="3">
                  <c:v>0</c:v>
                </c:pt>
                <c:pt idx="4">
                  <c:v>72.489082969432317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49.204555333391284</c:v>
                </c:pt>
                <c:pt idx="9">
                  <c:v>54.502832584489155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8A1-8F4F-B063-05237C54D1F5}"/>
            </c:ext>
          </c:extLst>
        </c:ser>
        <c:ser>
          <c:idx val="4"/>
          <c:order val="4"/>
          <c:tx>
            <c:strRef>
              <c:f>Water_Total_Individual!$AC$30</c:f>
              <c:strCache>
                <c:ptCount val="1"/>
                <c:pt idx="0">
                  <c:v>9c-4-oxo-RA </c:v>
                </c:pt>
              </c:strCache>
            </c:strRef>
          </c:tx>
          <c:spPr>
            <a:solidFill>
              <a:schemeClr val="accent5"/>
            </a:solidFill>
            <a:ln>
              <a:solidFill>
                <a:schemeClr val="tx1"/>
              </a:solidFill>
            </a:ln>
            <a:effectLst/>
          </c:spPr>
          <c:invertIfNegative val="0"/>
          <c:val>
            <c:numRef>
              <c:f>Water_Total_Individual!$AC$17:$AC$26</c:f>
              <c:numCache>
                <c:formatCode>0.00</c:formatCode>
                <c:ptCount val="10"/>
                <c:pt idx="0">
                  <c:v>71.327433628318587</c:v>
                </c:pt>
                <c:pt idx="1">
                  <c:v>73.978376397287889</c:v>
                </c:pt>
                <c:pt idx="2">
                  <c:v>0</c:v>
                </c:pt>
                <c:pt idx="3">
                  <c:v>100</c:v>
                </c:pt>
                <c:pt idx="4">
                  <c:v>27.510917030567679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50.795444666608716</c:v>
                </c:pt>
                <c:pt idx="9">
                  <c:v>45.49716741551083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8A1-8F4F-B063-05237C54D1F5}"/>
            </c:ext>
          </c:extLst>
        </c:ser>
        <c:ser>
          <c:idx val="5"/>
          <c:order val="5"/>
          <c:tx>
            <c:strRef>
              <c:f>Water_Total_Individual!$AD$30</c:f>
              <c:strCache>
                <c:ptCount val="1"/>
                <c:pt idx="0">
                  <c:v>13c-4-oxo-RA 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tx1"/>
              </a:solidFill>
            </a:ln>
            <a:effectLst/>
          </c:spPr>
          <c:invertIfNegative val="0"/>
          <c:val>
            <c:numRef>
              <c:f>Water_Total_Individual!$AD$17:$AD$26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8A1-8F4F-B063-05237C54D1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1681577888"/>
        <c:axId val="-1681574768"/>
      </c:barChart>
      <c:catAx>
        <c:axId val="-16815778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000" b="1">
                    <a:solidFill>
                      <a:schemeClr val="tx1"/>
                    </a:solidFill>
                    <a:latin typeface="Arial" charset="0"/>
                    <a:ea typeface="Arial" charset="0"/>
                    <a:cs typeface="Arial" charset="0"/>
                  </a:rPr>
                  <a:t>Water control</a:t>
                </a:r>
                <a:r>
                  <a:rPr lang="en-US" sz="2000" b="1" baseline="0">
                    <a:solidFill>
                      <a:schemeClr val="tx1"/>
                    </a:solidFill>
                    <a:latin typeface="Arial" charset="0"/>
                    <a:ea typeface="Arial" charset="0"/>
                    <a:cs typeface="Arial" charset="0"/>
                  </a:rPr>
                  <a:t> zone</a:t>
                </a:r>
                <a:endParaRPr lang="en-US" sz="2000" b="1">
                  <a:solidFill>
                    <a:schemeClr val="tx1"/>
                  </a:solidFill>
                  <a:latin typeface="Arial" charset="0"/>
                  <a:ea typeface="Arial" charset="0"/>
                  <a:cs typeface="Arial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/>
                </a:solidFill>
                <a:latin typeface="Arial" charset="0"/>
                <a:ea typeface="Arial" charset="0"/>
                <a:cs typeface="Arial" charset="0"/>
              </a:defRPr>
            </a:pPr>
            <a:endParaRPr lang="en-US"/>
          </a:p>
        </c:txPr>
        <c:crossAx val="-1681574768"/>
        <c:crosses val="autoZero"/>
        <c:auto val="1"/>
        <c:lblAlgn val="ctr"/>
        <c:lblOffset val="100"/>
        <c:noMultiLvlLbl val="0"/>
      </c:catAx>
      <c:valAx>
        <c:axId val="-1681574768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000" b="1">
                    <a:solidFill>
                      <a:schemeClr val="tx1"/>
                    </a:solidFill>
                    <a:latin typeface="Arial" charset="0"/>
                    <a:ea typeface="Arial" charset="0"/>
                    <a:cs typeface="Arial" charset="0"/>
                  </a:rPr>
                  <a:t>Relative</a:t>
                </a:r>
                <a:r>
                  <a:rPr lang="en-US" sz="2000" b="1" baseline="0">
                    <a:solidFill>
                      <a:schemeClr val="tx1"/>
                    </a:solidFill>
                    <a:latin typeface="Arial" charset="0"/>
                    <a:ea typeface="Arial" charset="0"/>
                    <a:cs typeface="Arial" charset="0"/>
                  </a:rPr>
                  <a:t> concentration (%)</a:t>
                </a:r>
                <a:endParaRPr lang="en-US" sz="2000" b="1">
                  <a:solidFill>
                    <a:schemeClr val="tx1"/>
                  </a:solidFill>
                  <a:latin typeface="Arial" charset="0"/>
                  <a:ea typeface="Arial" charset="0"/>
                  <a:cs typeface="Arial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/>
                </a:solidFill>
                <a:latin typeface="Arial" charset="0"/>
                <a:ea typeface="Arial" charset="0"/>
                <a:cs typeface="Arial" charset="0"/>
              </a:defRPr>
            </a:pPr>
            <a:endParaRPr lang="en-US"/>
          </a:p>
        </c:txPr>
        <c:crossAx val="-1681577888"/>
        <c:crosses val="autoZero"/>
        <c:crossBetween val="between"/>
        <c:majorUnit val="20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/>
              </a:solidFill>
              <a:latin typeface="Arial" charset="0"/>
              <a:ea typeface="Arial" charset="0"/>
              <a:cs typeface="Arial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330324</xdr:colOff>
      <xdr:row>15</xdr:row>
      <xdr:rowOff>96377</xdr:rowOff>
    </xdr:from>
    <xdr:to>
      <xdr:col>34</xdr:col>
      <xdr:colOff>215450</xdr:colOff>
      <xdr:row>44</xdr:row>
      <xdr:rowOff>74642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2A6E703-47C7-D44B-9A03-46FBCC31346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216398</xdr:colOff>
      <xdr:row>32</xdr:row>
      <xdr:rowOff>106229</xdr:rowOff>
    </xdr:from>
    <xdr:to>
      <xdr:col>32</xdr:col>
      <xdr:colOff>4232</xdr:colOff>
      <xdr:row>63</xdr:row>
      <xdr:rowOff>198967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61"/>
  <sheetViews>
    <sheetView tabSelected="1" zoomScale="112" workbookViewId="0">
      <selection activeCell="H7" sqref="H7"/>
    </sheetView>
  </sheetViews>
  <sheetFormatPr baseColWidth="10" defaultColWidth="11" defaultRowHeight="16" x14ac:dyDescent="0.2"/>
  <sheetData>
    <row r="1" spans="1:3" x14ac:dyDescent="0.2">
      <c r="A1" s="1" t="s">
        <v>0</v>
      </c>
      <c r="B1" s="1" t="s">
        <v>1</v>
      </c>
      <c r="C1" s="2"/>
    </row>
    <row r="2" spans="1:3" x14ac:dyDescent="0.2">
      <c r="A2" s="1">
        <v>1</v>
      </c>
      <c r="B2" s="1">
        <v>3</v>
      </c>
      <c r="C2" s="3" t="s">
        <v>2</v>
      </c>
    </row>
    <row r="3" spans="1:3" x14ac:dyDescent="0.2">
      <c r="A3" s="1">
        <v>1</v>
      </c>
      <c r="B3" s="1">
        <v>4</v>
      </c>
      <c r="C3" s="3" t="s">
        <v>3</v>
      </c>
    </row>
    <row r="4" spans="1:3" x14ac:dyDescent="0.2">
      <c r="A4" s="1">
        <v>1</v>
      </c>
      <c r="B4" s="1">
        <v>5</v>
      </c>
      <c r="C4" s="3" t="s">
        <v>4</v>
      </c>
    </row>
    <row r="5" spans="1:3" x14ac:dyDescent="0.2">
      <c r="A5" s="1">
        <v>1</v>
      </c>
      <c r="B5" s="1">
        <v>6</v>
      </c>
      <c r="C5" s="3" t="s">
        <v>5</v>
      </c>
    </row>
    <row r="6" spans="1:3" x14ac:dyDescent="0.2">
      <c r="A6" s="1">
        <v>1</v>
      </c>
      <c r="B6" s="1">
        <v>7</v>
      </c>
      <c r="C6" s="3" t="s">
        <v>6</v>
      </c>
    </row>
    <row r="7" spans="1:3" x14ac:dyDescent="0.2">
      <c r="A7" s="1">
        <v>1</v>
      </c>
      <c r="B7" s="1">
        <v>8</v>
      </c>
      <c r="C7" s="3" t="s">
        <v>7</v>
      </c>
    </row>
    <row r="8" spans="1:3" x14ac:dyDescent="0.2">
      <c r="A8" s="1">
        <v>2</v>
      </c>
      <c r="B8" s="1">
        <v>9</v>
      </c>
      <c r="C8" s="3" t="s">
        <v>8</v>
      </c>
    </row>
    <row r="9" spans="1:3" x14ac:dyDescent="0.2">
      <c r="A9" s="1">
        <v>2</v>
      </c>
      <c r="B9" s="1">
        <v>10</v>
      </c>
      <c r="C9" s="3" t="s">
        <v>9</v>
      </c>
    </row>
    <row r="10" spans="1:3" x14ac:dyDescent="0.2">
      <c r="A10" s="1">
        <v>2</v>
      </c>
      <c r="B10" s="1">
        <v>11</v>
      </c>
      <c r="C10" s="3" t="s">
        <v>10</v>
      </c>
    </row>
    <row r="11" spans="1:3" x14ac:dyDescent="0.2">
      <c r="A11" s="1">
        <v>2</v>
      </c>
      <c r="B11" s="1">
        <v>12</v>
      </c>
      <c r="C11" s="3" t="s">
        <v>11</v>
      </c>
    </row>
    <row r="12" spans="1:3" x14ac:dyDescent="0.2">
      <c r="A12" s="1">
        <v>2</v>
      </c>
      <c r="B12" s="1">
        <v>13</v>
      </c>
      <c r="C12" s="3" t="s">
        <v>12</v>
      </c>
    </row>
    <row r="13" spans="1:3" x14ac:dyDescent="0.2">
      <c r="A13" s="1">
        <v>2</v>
      </c>
      <c r="B13" s="1">
        <v>14</v>
      </c>
      <c r="C13" s="3" t="s">
        <v>13</v>
      </c>
    </row>
    <row r="14" spans="1:3" x14ac:dyDescent="0.2">
      <c r="A14" s="1">
        <v>3</v>
      </c>
      <c r="B14" s="1">
        <v>15</v>
      </c>
      <c r="C14" s="3" t="s">
        <v>14</v>
      </c>
    </row>
    <row r="15" spans="1:3" x14ac:dyDescent="0.2">
      <c r="A15" s="1">
        <v>3</v>
      </c>
      <c r="B15" s="1">
        <v>16</v>
      </c>
      <c r="C15" s="3" t="s">
        <v>15</v>
      </c>
    </row>
    <row r="16" spans="1:3" x14ac:dyDescent="0.2">
      <c r="A16" s="1">
        <v>3</v>
      </c>
      <c r="B16" s="1">
        <v>17</v>
      </c>
      <c r="C16" s="3" t="s">
        <v>16</v>
      </c>
    </row>
    <row r="17" spans="1:3" x14ac:dyDescent="0.2">
      <c r="A17" s="1">
        <v>3</v>
      </c>
      <c r="B17" s="1">
        <v>18</v>
      </c>
      <c r="C17" s="3" t="s">
        <v>17</v>
      </c>
    </row>
    <row r="18" spans="1:3" x14ac:dyDescent="0.2">
      <c r="A18" s="1">
        <v>3</v>
      </c>
      <c r="B18" s="1">
        <v>19</v>
      </c>
      <c r="C18" s="3" t="s">
        <v>18</v>
      </c>
    </row>
    <row r="19" spans="1:3" x14ac:dyDescent="0.2">
      <c r="A19" s="1">
        <v>3</v>
      </c>
      <c r="B19" s="1">
        <v>20</v>
      </c>
      <c r="C19" s="3" t="s">
        <v>19</v>
      </c>
    </row>
    <row r="20" spans="1:3" x14ac:dyDescent="0.2">
      <c r="A20" s="1">
        <v>4</v>
      </c>
      <c r="B20" s="1">
        <v>21</v>
      </c>
      <c r="C20" s="3" t="s">
        <v>20</v>
      </c>
    </row>
    <row r="21" spans="1:3" x14ac:dyDescent="0.2">
      <c r="A21" s="1">
        <v>4</v>
      </c>
      <c r="B21" s="1">
        <v>22</v>
      </c>
      <c r="C21" s="3" t="s">
        <v>21</v>
      </c>
    </row>
    <row r="22" spans="1:3" x14ac:dyDescent="0.2">
      <c r="A22" s="1">
        <v>4</v>
      </c>
      <c r="B22" s="1">
        <v>23</v>
      </c>
      <c r="C22" s="3" t="s">
        <v>22</v>
      </c>
    </row>
    <row r="23" spans="1:3" x14ac:dyDescent="0.2">
      <c r="A23" s="1">
        <v>4</v>
      </c>
      <c r="B23" s="1">
        <v>24</v>
      </c>
      <c r="C23" s="3" t="s">
        <v>23</v>
      </c>
    </row>
    <row r="24" spans="1:3" x14ac:dyDescent="0.2">
      <c r="A24" s="1">
        <v>4</v>
      </c>
      <c r="B24" s="1">
        <v>25</v>
      </c>
      <c r="C24" s="3" t="s">
        <v>24</v>
      </c>
    </row>
    <row r="25" spans="1:3" x14ac:dyDescent="0.2">
      <c r="A25" s="1">
        <v>4</v>
      </c>
      <c r="B25" s="1">
        <v>26</v>
      </c>
      <c r="C25" s="3" t="s">
        <v>25</v>
      </c>
    </row>
    <row r="26" spans="1:3" x14ac:dyDescent="0.2">
      <c r="A26" s="1">
        <v>5</v>
      </c>
      <c r="B26" s="1">
        <v>27</v>
      </c>
      <c r="C26" s="3" t="s">
        <v>26</v>
      </c>
    </row>
    <row r="27" spans="1:3" x14ac:dyDescent="0.2">
      <c r="A27" s="1">
        <v>5</v>
      </c>
      <c r="B27" s="1">
        <v>28</v>
      </c>
      <c r="C27" s="3" t="s">
        <v>27</v>
      </c>
    </row>
    <row r="28" spans="1:3" x14ac:dyDescent="0.2">
      <c r="A28" s="1">
        <v>5</v>
      </c>
      <c r="B28" s="1">
        <v>29</v>
      </c>
      <c r="C28" s="3" t="s">
        <v>28</v>
      </c>
    </row>
    <row r="29" spans="1:3" x14ac:dyDescent="0.2">
      <c r="A29" s="1">
        <v>5</v>
      </c>
      <c r="B29" s="1">
        <v>30</v>
      </c>
      <c r="C29" s="3" t="s">
        <v>29</v>
      </c>
    </row>
    <row r="30" spans="1:3" x14ac:dyDescent="0.2">
      <c r="A30" s="1">
        <v>5</v>
      </c>
      <c r="B30" s="1">
        <v>31</v>
      </c>
      <c r="C30" s="3" t="s">
        <v>30</v>
      </c>
    </row>
    <row r="31" spans="1:3" x14ac:dyDescent="0.2">
      <c r="A31" s="1">
        <v>5</v>
      </c>
      <c r="B31" s="1">
        <v>32</v>
      </c>
      <c r="C31" s="3" t="s">
        <v>31</v>
      </c>
    </row>
    <row r="32" spans="1:3" x14ac:dyDescent="0.2">
      <c r="A32" s="1">
        <v>6</v>
      </c>
      <c r="B32" s="1">
        <v>33</v>
      </c>
      <c r="C32" s="3" t="s">
        <v>32</v>
      </c>
    </row>
    <row r="33" spans="1:3" x14ac:dyDescent="0.2">
      <c r="A33" s="1">
        <v>6</v>
      </c>
      <c r="B33" s="1">
        <v>34</v>
      </c>
      <c r="C33" s="3" t="s">
        <v>33</v>
      </c>
    </row>
    <row r="34" spans="1:3" x14ac:dyDescent="0.2">
      <c r="A34" s="1">
        <v>6</v>
      </c>
      <c r="B34" s="1">
        <v>35</v>
      </c>
      <c r="C34" s="3" t="s">
        <v>34</v>
      </c>
    </row>
    <row r="35" spans="1:3" x14ac:dyDescent="0.2">
      <c r="A35" s="1">
        <v>6</v>
      </c>
      <c r="B35" s="1">
        <v>36</v>
      </c>
      <c r="C35" s="3" t="s">
        <v>35</v>
      </c>
    </row>
    <row r="36" spans="1:3" x14ac:dyDescent="0.2">
      <c r="A36" s="1">
        <v>6</v>
      </c>
      <c r="B36" s="1">
        <v>37</v>
      </c>
      <c r="C36" s="3" t="s">
        <v>36</v>
      </c>
    </row>
    <row r="37" spans="1:3" x14ac:dyDescent="0.2">
      <c r="A37" s="1">
        <v>6</v>
      </c>
      <c r="B37" s="1">
        <v>38</v>
      </c>
      <c r="C37" s="3" t="s">
        <v>37</v>
      </c>
    </row>
    <row r="38" spans="1:3" x14ac:dyDescent="0.2">
      <c r="A38" s="1">
        <v>7</v>
      </c>
      <c r="B38" s="1">
        <v>39</v>
      </c>
      <c r="C38" s="3" t="s">
        <v>38</v>
      </c>
    </row>
    <row r="39" spans="1:3" x14ac:dyDescent="0.2">
      <c r="A39" s="1">
        <v>7</v>
      </c>
      <c r="B39" s="1">
        <v>40</v>
      </c>
      <c r="C39" s="3" t="s">
        <v>39</v>
      </c>
    </row>
    <row r="40" spans="1:3" x14ac:dyDescent="0.2">
      <c r="A40" s="1">
        <v>7</v>
      </c>
      <c r="B40" s="1">
        <v>41</v>
      </c>
      <c r="C40" s="3" t="s">
        <v>40</v>
      </c>
    </row>
    <row r="41" spans="1:3" x14ac:dyDescent="0.2">
      <c r="A41" s="1">
        <v>7</v>
      </c>
      <c r="B41" s="1">
        <v>42</v>
      </c>
      <c r="C41" s="3" t="s">
        <v>41</v>
      </c>
    </row>
    <row r="42" spans="1:3" x14ac:dyDescent="0.2">
      <c r="A42" s="1">
        <v>7</v>
      </c>
      <c r="B42" s="1">
        <v>43</v>
      </c>
      <c r="C42" s="3" t="s">
        <v>42</v>
      </c>
    </row>
    <row r="43" spans="1:3" x14ac:dyDescent="0.2">
      <c r="A43" s="1">
        <v>7</v>
      </c>
      <c r="B43" s="1">
        <v>44</v>
      </c>
      <c r="C43" s="3" t="s">
        <v>43</v>
      </c>
    </row>
    <row r="44" spans="1:3" x14ac:dyDescent="0.2">
      <c r="A44" s="1">
        <v>8</v>
      </c>
      <c r="B44" s="1">
        <v>45</v>
      </c>
      <c r="C44" s="3" t="s">
        <v>44</v>
      </c>
    </row>
    <row r="45" spans="1:3" x14ac:dyDescent="0.2">
      <c r="A45" s="1">
        <v>8</v>
      </c>
      <c r="B45" s="1">
        <v>46</v>
      </c>
      <c r="C45" s="3" t="s">
        <v>45</v>
      </c>
    </row>
    <row r="46" spans="1:3" x14ac:dyDescent="0.2">
      <c r="A46" s="1">
        <v>8</v>
      </c>
      <c r="B46" s="1">
        <v>47</v>
      </c>
      <c r="C46" s="3" t="s">
        <v>46</v>
      </c>
    </row>
    <row r="47" spans="1:3" x14ac:dyDescent="0.2">
      <c r="A47" s="1">
        <v>8</v>
      </c>
      <c r="B47" s="1">
        <v>48</v>
      </c>
      <c r="C47" s="3" t="s">
        <v>47</v>
      </c>
    </row>
    <row r="48" spans="1:3" x14ac:dyDescent="0.2">
      <c r="A48" s="1">
        <v>8</v>
      </c>
      <c r="B48" s="1">
        <v>49</v>
      </c>
      <c r="C48" s="3" t="s">
        <v>48</v>
      </c>
    </row>
    <row r="49" spans="1:3" x14ac:dyDescent="0.2">
      <c r="A49" s="1">
        <v>8</v>
      </c>
      <c r="B49" s="1">
        <v>50</v>
      </c>
      <c r="C49" s="3" t="s">
        <v>49</v>
      </c>
    </row>
    <row r="50" spans="1:3" x14ac:dyDescent="0.2">
      <c r="A50" s="1">
        <v>9</v>
      </c>
      <c r="B50" s="1">
        <v>51</v>
      </c>
      <c r="C50" s="3" t="s">
        <v>50</v>
      </c>
    </row>
    <row r="51" spans="1:3" x14ac:dyDescent="0.2">
      <c r="A51" s="1">
        <v>9</v>
      </c>
      <c r="B51" s="1">
        <v>52</v>
      </c>
      <c r="C51" s="3" t="s">
        <v>51</v>
      </c>
    </row>
    <row r="52" spans="1:3" x14ac:dyDescent="0.2">
      <c r="A52" s="1">
        <v>9</v>
      </c>
      <c r="B52" s="1">
        <v>53</v>
      </c>
      <c r="C52" s="3" t="s">
        <v>52</v>
      </c>
    </row>
    <row r="53" spans="1:3" x14ac:dyDescent="0.2">
      <c r="A53" s="1">
        <v>9</v>
      </c>
      <c r="B53" s="1">
        <v>54</v>
      </c>
      <c r="C53" s="3" t="s">
        <v>53</v>
      </c>
    </row>
    <row r="54" spans="1:3" x14ac:dyDescent="0.2">
      <c r="A54" s="1">
        <v>9</v>
      </c>
      <c r="B54" s="1">
        <v>55</v>
      </c>
      <c r="C54" s="3" t="s">
        <v>54</v>
      </c>
    </row>
    <row r="55" spans="1:3" x14ac:dyDescent="0.2">
      <c r="A55" s="1">
        <v>9</v>
      </c>
      <c r="B55" s="1">
        <v>56</v>
      </c>
      <c r="C55" s="3" t="s">
        <v>55</v>
      </c>
    </row>
    <row r="56" spans="1:3" x14ac:dyDescent="0.2">
      <c r="A56" s="1">
        <v>10</v>
      </c>
      <c r="B56" s="1">
        <v>57</v>
      </c>
      <c r="C56" s="3" t="s">
        <v>56</v>
      </c>
    </row>
    <row r="57" spans="1:3" x14ac:dyDescent="0.2">
      <c r="A57" s="1">
        <v>10</v>
      </c>
      <c r="B57" s="1">
        <v>58</v>
      </c>
      <c r="C57" s="3" t="s">
        <v>57</v>
      </c>
    </row>
    <row r="58" spans="1:3" x14ac:dyDescent="0.2">
      <c r="A58" s="1">
        <v>10</v>
      </c>
      <c r="B58" s="1">
        <v>59</v>
      </c>
      <c r="C58" s="3" t="s">
        <v>58</v>
      </c>
    </row>
    <row r="59" spans="1:3" x14ac:dyDescent="0.2">
      <c r="A59" s="1">
        <v>10</v>
      </c>
      <c r="B59" s="1">
        <v>60</v>
      </c>
      <c r="C59" s="3" t="s">
        <v>59</v>
      </c>
    </row>
    <row r="60" spans="1:3" x14ac:dyDescent="0.2">
      <c r="A60" s="1">
        <v>10</v>
      </c>
      <c r="B60" s="1">
        <v>61</v>
      </c>
      <c r="C60" s="3" t="s">
        <v>60</v>
      </c>
    </row>
    <row r="61" spans="1:3" x14ac:dyDescent="0.2">
      <c r="A61" s="1">
        <v>10</v>
      </c>
      <c r="B61" s="1">
        <v>62</v>
      </c>
      <c r="C61" s="3" t="s">
        <v>61</v>
      </c>
    </row>
  </sheetData>
  <phoneticPr fontId="9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0000"/>
  </sheetPr>
  <dimension ref="A1:W62"/>
  <sheetViews>
    <sheetView zoomScale="85" workbookViewId="0">
      <selection activeCell="T33" sqref="T33"/>
    </sheetView>
  </sheetViews>
  <sheetFormatPr baseColWidth="10" defaultColWidth="10.83203125" defaultRowHeight="16" x14ac:dyDescent="0.2"/>
  <cols>
    <col min="1" max="1" width="10.83203125" style="8"/>
    <col min="2" max="2" width="15.83203125" style="8" bestFit="1" customWidth="1"/>
    <col min="3" max="3" width="10.83203125" style="8"/>
    <col min="4" max="4" width="22.83203125" style="8" bestFit="1" customWidth="1"/>
    <col min="5" max="5" width="23.33203125" style="8" bestFit="1" customWidth="1"/>
    <col min="6" max="6" width="24.5" style="8" bestFit="1" customWidth="1"/>
    <col min="7" max="7" width="29" style="8" bestFit="1" customWidth="1"/>
    <col min="8" max="8" width="29.5" style="8" bestFit="1" customWidth="1"/>
    <col min="9" max="9" width="30.6640625" style="8" bestFit="1" customWidth="1"/>
    <col min="10" max="10" width="10.83203125" style="8"/>
    <col min="11" max="11" width="12.5" style="8" bestFit="1" customWidth="1"/>
    <col min="12" max="12" width="13" style="8" bestFit="1" customWidth="1"/>
    <col min="13" max="13" width="14.1640625" style="8" bestFit="1" customWidth="1"/>
    <col min="14" max="14" width="18.5" style="8" bestFit="1" customWidth="1"/>
    <col min="15" max="15" width="19" style="8" bestFit="1" customWidth="1"/>
    <col min="16" max="16" width="20.1640625" style="8" bestFit="1" customWidth="1"/>
    <col min="17" max="17" width="10.83203125" style="8"/>
    <col min="18" max="18" width="12.5" style="8" bestFit="1" customWidth="1"/>
    <col min="19" max="19" width="13" style="8" bestFit="1" customWidth="1"/>
    <col min="20" max="20" width="14.1640625" style="8" bestFit="1" customWidth="1"/>
    <col min="21" max="21" width="18.5" style="8" bestFit="1" customWidth="1"/>
    <col min="22" max="22" width="19" style="8" bestFit="1" customWidth="1"/>
    <col min="23" max="23" width="20.1640625" style="8" bestFit="1" customWidth="1"/>
    <col min="24" max="16384" width="10.83203125" style="8"/>
  </cols>
  <sheetData>
    <row r="1" spans="1:23" ht="17" thickBot="1" x14ac:dyDescent="0.25">
      <c r="D1" s="4" t="s">
        <v>75</v>
      </c>
      <c r="E1" s="4"/>
      <c r="F1" s="4"/>
      <c r="G1" s="4"/>
      <c r="H1" s="4"/>
      <c r="I1" s="4"/>
      <c r="J1" s="4"/>
      <c r="K1" s="4" t="s">
        <v>76</v>
      </c>
      <c r="L1" s="4"/>
      <c r="M1" s="4"/>
      <c r="N1" s="4"/>
      <c r="O1" s="4"/>
      <c r="P1" s="4"/>
      <c r="R1" s="4" t="s">
        <v>69</v>
      </c>
    </row>
    <row r="2" spans="1:23" x14ac:dyDescent="0.2">
      <c r="A2" s="4" t="s">
        <v>0</v>
      </c>
      <c r="B2" s="4" t="s">
        <v>62</v>
      </c>
      <c r="C2" s="4" t="s">
        <v>1</v>
      </c>
      <c r="D2" s="37" t="s">
        <v>83</v>
      </c>
      <c r="E2" s="38" t="s">
        <v>84</v>
      </c>
      <c r="F2" s="38" t="s">
        <v>85</v>
      </c>
      <c r="G2" s="38" t="s">
        <v>86</v>
      </c>
      <c r="H2" s="38" t="s">
        <v>87</v>
      </c>
      <c r="I2" s="39" t="s">
        <v>88</v>
      </c>
      <c r="J2" s="4"/>
      <c r="K2" s="42" t="s">
        <v>83</v>
      </c>
      <c r="L2" s="42" t="s">
        <v>84</v>
      </c>
      <c r="M2" s="42" t="s">
        <v>85</v>
      </c>
      <c r="N2" s="42" t="s">
        <v>86</v>
      </c>
      <c r="O2" s="42" t="s">
        <v>87</v>
      </c>
      <c r="P2" s="42" t="s">
        <v>88</v>
      </c>
      <c r="R2" s="4" t="s">
        <v>63</v>
      </c>
      <c r="S2" s="4" t="s">
        <v>64</v>
      </c>
      <c r="T2" s="4" t="s">
        <v>65</v>
      </c>
      <c r="U2" s="4" t="s">
        <v>66</v>
      </c>
      <c r="V2" s="4" t="s">
        <v>67</v>
      </c>
      <c r="W2" s="4" t="s">
        <v>68</v>
      </c>
    </row>
    <row r="3" spans="1:23" x14ac:dyDescent="0.2">
      <c r="A3" s="4">
        <v>1</v>
      </c>
      <c r="B3" s="4">
        <v>1</v>
      </c>
      <c r="C3" s="4">
        <v>3</v>
      </c>
      <c r="D3" s="33">
        <f>0.11/2</f>
        <v>5.5E-2</v>
      </c>
      <c r="E3" s="12">
        <f>0.21/2</f>
        <v>0.105</v>
      </c>
      <c r="F3" s="13">
        <f>0.08/2</f>
        <v>0.04</v>
      </c>
      <c r="G3" s="13">
        <v>0.13800000000000001</v>
      </c>
      <c r="H3" s="13">
        <f>0.07/2</f>
        <v>3.5000000000000003E-2</v>
      </c>
      <c r="I3" s="16">
        <v>0</v>
      </c>
      <c r="K3" s="13">
        <f>0.11/2</f>
        <v>5.5E-2</v>
      </c>
      <c r="L3" s="13">
        <v>0</v>
      </c>
      <c r="M3" s="13">
        <f>0.08/2</f>
        <v>0.04</v>
      </c>
      <c r="N3" s="13">
        <v>0</v>
      </c>
      <c r="O3" s="18">
        <f>0.07/2</f>
        <v>3.5000000000000003E-2</v>
      </c>
      <c r="P3" s="13">
        <v>0</v>
      </c>
      <c r="R3" s="10">
        <f>D3+K3</f>
        <v>0.11</v>
      </c>
      <c r="S3" s="10">
        <f t="shared" ref="S3:W18" si="0">E3+L3</f>
        <v>0.105</v>
      </c>
      <c r="T3" s="10">
        <f t="shared" si="0"/>
        <v>0.08</v>
      </c>
      <c r="U3" s="10">
        <f t="shared" si="0"/>
        <v>0.13800000000000001</v>
      </c>
      <c r="V3" s="10">
        <f t="shared" si="0"/>
        <v>7.0000000000000007E-2</v>
      </c>
      <c r="W3" s="10">
        <f t="shared" si="0"/>
        <v>0</v>
      </c>
    </row>
    <row r="4" spans="1:23" x14ac:dyDescent="0.2">
      <c r="A4" s="4">
        <v>1</v>
      </c>
      <c r="B4" s="4">
        <v>1</v>
      </c>
      <c r="C4" s="4">
        <v>4</v>
      </c>
      <c r="D4" s="33">
        <f t="shared" ref="D4:D9" si="1">0.11/2</f>
        <v>5.5E-2</v>
      </c>
      <c r="E4" s="12">
        <f t="shared" ref="E4:E62" si="2">0.21/2</f>
        <v>0.105</v>
      </c>
      <c r="F4" s="13">
        <f t="shared" ref="F4:F46" si="3">0.08/2</f>
        <v>0.04</v>
      </c>
      <c r="G4" s="13">
        <v>0.126</v>
      </c>
      <c r="H4" s="13">
        <f>0.07/2</f>
        <v>3.5000000000000003E-2</v>
      </c>
      <c r="I4" s="16">
        <v>0</v>
      </c>
      <c r="K4" s="13">
        <f>0.11/2</f>
        <v>5.5E-2</v>
      </c>
      <c r="L4" s="13">
        <v>0</v>
      </c>
      <c r="M4" s="13">
        <v>0</v>
      </c>
      <c r="N4" s="13">
        <v>0</v>
      </c>
      <c r="O4" s="18">
        <f>0.07/2</f>
        <v>3.5000000000000003E-2</v>
      </c>
      <c r="P4" s="13">
        <v>0</v>
      </c>
      <c r="R4" s="10">
        <f>D4+K4</f>
        <v>0.11</v>
      </c>
      <c r="S4" s="10">
        <f>E4+L4</f>
        <v>0.105</v>
      </c>
      <c r="T4" s="10">
        <f t="shared" si="0"/>
        <v>0.04</v>
      </c>
      <c r="U4" s="10">
        <f t="shared" si="0"/>
        <v>0.126</v>
      </c>
      <c r="V4" s="10">
        <f t="shared" si="0"/>
        <v>7.0000000000000007E-2</v>
      </c>
      <c r="W4" s="10">
        <f t="shared" si="0"/>
        <v>0</v>
      </c>
    </row>
    <row r="5" spans="1:23" x14ac:dyDescent="0.2">
      <c r="A5" s="4">
        <v>1</v>
      </c>
      <c r="B5" s="4">
        <v>2</v>
      </c>
      <c r="C5" s="4">
        <v>5</v>
      </c>
      <c r="D5" s="33">
        <f t="shared" si="1"/>
        <v>5.5E-2</v>
      </c>
      <c r="E5" s="12">
        <f t="shared" si="2"/>
        <v>0.105</v>
      </c>
      <c r="F5" s="13">
        <f t="shared" si="3"/>
        <v>0.04</v>
      </c>
      <c r="G5" s="13">
        <f>0.04/2</f>
        <v>0.02</v>
      </c>
      <c r="H5" s="13">
        <v>0</v>
      </c>
      <c r="I5" s="16">
        <v>0</v>
      </c>
      <c r="K5" s="13">
        <v>0</v>
      </c>
      <c r="L5" s="13">
        <v>0</v>
      </c>
      <c r="M5" s="13">
        <v>0</v>
      </c>
      <c r="N5" s="13">
        <v>0</v>
      </c>
      <c r="O5" s="18">
        <f>0.07/2</f>
        <v>3.5000000000000003E-2</v>
      </c>
      <c r="P5" s="13">
        <v>0</v>
      </c>
      <c r="R5" s="10">
        <f t="shared" ref="R5:W59" si="4">D5+K5</f>
        <v>5.5E-2</v>
      </c>
      <c r="S5" s="10">
        <f t="shared" si="0"/>
        <v>0.105</v>
      </c>
      <c r="T5" s="10">
        <f t="shared" si="0"/>
        <v>0.04</v>
      </c>
      <c r="U5" s="10">
        <f t="shared" si="0"/>
        <v>0.02</v>
      </c>
      <c r="V5" s="10">
        <f t="shared" si="0"/>
        <v>3.5000000000000003E-2</v>
      </c>
      <c r="W5" s="10">
        <f t="shared" si="0"/>
        <v>0</v>
      </c>
    </row>
    <row r="6" spans="1:23" x14ac:dyDescent="0.2">
      <c r="A6" s="4">
        <v>1</v>
      </c>
      <c r="B6" s="4">
        <v>2</v>
      </c>
      <c r="C6" s="4">
        <v>6</v>
      </c>
      <c r="D6" s="33">
        <f t="shared" si="1"/>
        <v>5.5E-2</v>
      </c>
      <c r="E6" s="12">
        <f t="shared" si="2"/>
        <v>0.105</v>
      </c>
      <c r="F6" s="13">
        <f t="shared" si="3"/>
        <v>0.04</v>
      </c>
      <c r="G6" s="13">
        <v>0</v>
      </c>
      <c r="H6" s="13">
        <v>0</v>
      </c>
      <c r="I6" s="16">
        <v>0</v>
      </c>
      <c r="K6" s="13">
        <v>0</v>
      </c>
      <c r="L6" s="13">
        <v>0</v>
      </c>
      <c r="M6" s="13">
        <v>0</v>
      </c>
      <c r="N6" s="13">
        <v>0</v>
      </c>
      <c r="O6" s="18">
        <v>0</v>
      </c>
      <c r="P6" s="13">
        <v>0</v>
      </c>
      <c r="R6" s="10">
        <f t="shared" si="4"/>
        <v>5.5E-2</v>
      </c>
      <c r="S6" s="10">
        <f t="shared" si="0"/>
        <v>0.105</v>
      </c>
      <c r="T6" s="10">
        <f t="shared" si="0"/>
        <v>0.04</v>
      </c>
      <c r="U6" s="10">
        <f t="shared" si="0"/>
        <v>0</v>
      </c>
      <c r="V6" s="10">
        <f t="shared" si="0"/>
        <v>0</v>
      </c>
      <c r="W6" s="10">
        <f t="shared" si="0"/>
        <v>0</v>
      </c>
    </row>
    <row r="7" spans="1:23" x14ac:dyDescent="0.2">
      <c r="A7" s="4">
        <v>1</v>
      </c>
      <c r="B7" s="4">
        <v>3</v>
      </c>
      <c r="C7" s="4">
        <v>7</v>
      </c>
      <c r="D7" s="33">
        <f t="shared" si="1"/>
        <v>5.5E-2</v>
      </c>
      <c r="E7" s="12">
        <f t="shared" si="2"/>
        <v>0.105</v>
      </c>
      <c r="F7" s="13">
        <f t="shared" si="3"/>
        <v>0.04</v>
      </c>
      <c r="G7" s="13">
        <f>0.04/2</f>
        <v>0.02</v>
      </c>
      <c r="H7" s="13">
        <v>0</v>
      </c>
      <c r="I7" s="16">
        <v>0</v>
      </c>
      <c r="K7" s="13">
        <v>0</v>
      </c>
      <c r="L7" s="13">
        <v>0</v>
      </c>
      <c r="M7" s="13">
        <v>0</v>
      </c>
      <c r="N7" s="13">
        <v>0</v>
      </c>
      <c r="O7" s="18">
        <v>0.40799999999999997</v>
      </c>
      <c r="P7" s="13">
        <v>0</v>
      </c>
      <c r="R7" s="10">
        <f t="shared" si="4"/>
        <v>5.5E-2</v>
      </c>
      <c r="S7" s="10">
        <f t="shared" si="0"/>
        <v>0.105</v>
      </c>
      <c r="T7" s="10">
        <f t="shared" si="0"/>
        <v>0.04</v>
      </c>
      <c r="U7" s="10">
        <f t="shared" si="0"/>
        <v>0.02</v>
      </c>
      <c r="V7" s="10">
        <f t="shared" si="0"/>
        <v>0.40799999999999997</v>
      </c>
      <c r="W7" s="10">
        <f t="shared" si="0"/>
        <v>0</v>
      </c>
    </row>
    <row r="8" spans="1:23" x14ac:dyDescent="0.2">
      <c r="A8" s="4">
        <v>1</v>
      </c>
      <c r="B8" s="4">
        <v>3</v>
      </c>
      <c r="C8" s="4">
        <v>8</v>
      </c>
      <c r="D8" s="33">
        <f t="shared" si="1"/>
        <v>5.5E-2</v>
      </c>
      <c r="E8" s="12">
        <f t="shared" si="2"/>
        <v>0.105</v>
      </c>
      <c r="F8" s="13">
        <f t="shared" si="3"/>
        <v>0.04</v>
      </c>
      <c r="G8" s="13">
        <f>0.04/2</f>
        <v>0.02</v>
      </c>
      <c r="H8" s="13">
        <v>0</v>
      </c>
      <c r="I8" s="16">
        <v>0</v>
      </c>
      <c r="K8" s="13">
        <v>0</v>
      </c>
      <c r="L8" s="13">
        <v>0</v>
      </c>
      <c r="M8" s="13">
        <v>0</v>
      </c>
      <c r="N8" s="13">
        <v>0</v>
      </c>
      <c r="O8" s="18">
        <v>0.223</v>
      </c>
      <c r="P8" s="13">
        <v>0</v>
      </c>
      <c r="R8" s="10">
        <f t="shared" si="4"/>
        <v>5.5E-2</v>
      </c>
      <c r="S8" s="10">
        <f t="shared" si="0"/>
        <v>0.105</v>
      </c>
      <c r="T8" s="10">
        <f t="shared" si="0"/>
        <v>0.04</v>
      </c>
      <c r="U8" s="10">
        <f t="shared" si="0"/>
        <v>0.02</v>
      </c>
      <c r="V8" s="10">
        <f t="shared" si="0"/>
        <v>0.223</v>
      </c>
      <c r="W8" s="10">
        <f t="shared" si="0"/>
        <v>0</v>
      </c>
    </row>
    <row r="9" spans="1:23" x14ac:dyDescent="0.2">
      <c r="A9" s="4">
        <v>2</v>
      </c>
      <c r="B9" s="4">
        <v>4</v>
      </c>
      <c r="C9" s="4">
        <v>9</v>
      </c>
      <c r="D9" s="33">
        <f t="shared" si="1"/>
        <v>5.5E-2</v>
      </c>
      <c r="E9" s="12">
        <f t="shared" si="2"/>
        <v>0.105</v>
      </c>
      <c r="F9" s="13">
        <f t="shared" si="3"/>
        <v>0.04</v>
      </c>
      <c r="G9" s="13">
        <v>0</v>
      </c>
      <c r="H9" s="13">
        <v>0</v>
      </c>
      <c r="I9" s="16">
        <v>0</v>
      </c>
      <c r="K9" s="13">
        <f>0.11/2</f>
        <v>5.5E-2</v>
      </c>
      <c r="L9" s="13">
        <v>0</v>
      </c>
      <c r="M9" s="13">
        <v>0</v>
      </c>
      <c r="N9" s="13">
        <v>0</v>
      </c>
      <c r="O9" s="18">
        <f>0.07/2</f>
        <v>3.5000000000000003E-2</v>
      </c>
      <c r="P9" s="13">
        <v>0</v>
      </c>
      <c r="R9" s="10">
        <f t="shared" si="4"/>
        <v>0.11</v>
      </c>
      <c r="S9" s="10">
        <f t="shared" si="0"/>
        <v>0.105</v>
      </c>
      <c r="T9" s="10">
        <f t="shared" si="0"/>
        <v>0.04</v>
      </c>
      <c r="U9" s="10">
        <f t="shared" si="0"/>
        <v>0</v>
      </c>
      <c r="V9" s="10">
        <f t="shared" si="0"/>
        <v>3.5000000000000003E-2</v>
      </c>
      <c r="W9" s="10">
        <f t="shared" si="0"/>
        <v>0</v>
      </c>
    </row>
    <row r="10" spans="1:23" x14ac:dyDescent="0.2">
      <c r="A10" s="4">
        <v>2</v>
      </c>
      <c r="B10" s="4">
        <v>4</v>
      </c>
      <c r="C10" s="4">
        <v>10</v>
      </c>
      <c r="D10" s="34">
        <v>0</v>
      </c>
      <c r="E10" s="12">
        <f t="shared" si="2"/>
        <v>0.105</v>
      </c>
      <c r="F10" s="13">
        <f t="shared" si="3"/>
        <v>0.04</v>
      </c>
      <c r="G10" s="13">
        <v>0</v>
      </c>
      <c r="H10" s="13">
        <v>0.10049999999999999</v>
      </c>
      <c r="I10" s="16">
        <v>0</v>
      </c>
      <c r="K10" s="13">
        <f>0.11/2</f>
        <v>5.5E-2</v>
      </c>
      <c r="L10" s="13">
        <v>0</v>
      </c>
      <c r="M10" s="13">
        <v>0</v>
      </c>
      <c r="N10" s="13">
        <v>0</v>
      </c>
      <c r="O10" s="18">
        <f>0.07/2</f>
        <v>3.5000000000000003E-2</v>
      </c>
      <c r="P10" s="13">
        <v>0</v>
      </c>
      <c r="R10" s="10">
        <f t="shared" si="4"/>
        <v>5.5E-2</v>
      </c>
      <c r="S10" s="10">
        <f t="shared" si="0"/>
        <v>0.105</v>
      </c>
      <c r="T10" s="10">
        <f t="shared" si="0"/>
        <v>0.04</v>
      </c>
      <c r="U10" s="10">
        <f t="shared" si="0"/>
        <v>0</v>
      </c>
      <c r="V10" s="10">
        <f t="shared" si="0"/>
        <v>0.13550000000000001</v>
      </c>
      <c r="W10" s="10">
        <f t="shared" si="0"/>
        <v>0</v>
      </c>
    </row>
    <row r="11" spans="1:23" x14ac:dyDescent="0.2">
      <c r="A11" s="4">
        <v>2</v>
      </c>
      <c r="B11" s="4">
        <v>5</v>
      </c>
      <c r="C11" s="4">
        <v>11</v>
      </c>
      <c r="D11" s="33">
        <f>0.11/2</f>
        <v>5.5E-2</v>
      </c>
      <c r="E11" s="12">
        <f t="shared" si="2"/>
        <v>0.105</v>
      </c>
      <c r="F11" s="13">
        <f t="shared" si="3"/>
        <v>0.04</v>
      </c>
      <c r="G11" s="13">
        <v>0</v>
      </c>
      <c r="H11" s="13">
        <f>0.07/2</f>
        <v>3.5000000000000003E-2</v>
      </c>
      <c r="I11" s="16">
        <v>0</v>
      </c>
      <c r="K11" s="13">
        <v>0</v>
      </c>
      <c r="L11" s="13">
        <v>0</v>
      </c>
      <c r="M11" s="13">
        <v>0</v>
      </c>
      <c r="N11" s="13">
        <v>0</v>
      </c>
      <c r="O11" s="18">
        <v>0.23400000000000001</v>
      </c>
      <c r="P11" s="13">
        <v>0</v>
      </c>
      <c r="R11" s="10">
        <f t="shared" si="4"/>
        <v>5.5E-2</v>
      </c>
      <c r="S11" s="10">
        <f t="shared" si="0"/>
        <v>0.105</v>
      </c>
      <c r="T11" s="10">
        <f t="shared" si="0"/>
        <v>0.04</v>
      </c>
      <c r="U11" s="10">
        <f t="shared" si="0"/>
        <v>0</v>
      </c>
      <c r="V11" s="10">
        <f t="shared" si="0"/>
        <v>0.26900000000000002</v>
      </c>
      <c r="W11" s="10">
        <f t="shared" si="0"/>
        <v>0</v>
      </c>
    </row>
    <row r="12" spans="1:23" x14ac:dyDescent="0.2">
      <c r="A12" s="4">
        <v>2</v>
      </c>
      <c r="B12" s="4">
        <v>5</v>
      </c>
      <c r="C12" s="4">
        <v>12</v>
      </c>
      <c r="D12" s="34">
        <v>0</v>
      </c>
      <c r="E12" s="12">
        <f t="shared" si="2"/>
        <v>0.105</v>
      </c>
      <c r="F12" s="13">
        <f t="shared" si="3"/>
        <v>0.04</v>
      </c>
      <c r="G12" s="13">
        <v>0</v>
      </c>
      <c r="H12" s="13">
        <f>0.07/2</f>
        <v>3.5000000000000003E-2</v>
      </c>
      <c r="I12" s="16">
        <v>0</v>
      </c>
      <c r="K12" s="13">
        <f>0.11/2</f>
        <v>5.5E-2</v>
      </c>
      <c r="L12" s="13">
        <f>0.21/2</f>
        <v>0.105</v>
      </c>
      <c r="M12" s="13">
        <v>0</v>
      </c>
      <c r="N12" s="13">
        <v>0</v>
      </c>
      <c r="O12" s="18">
        <v>0.13100000000000001</v>
      </c>
      <c r="P12" s="13">
        <v>0</v>
      </c>
      <c r="R12" s="10">
        <f t="shared" si="4"/>
        <v>5.5E-2</v>
      </c>
      <c r="S12" s="10">
        <f t="shared" si="0"/>
        <v>0.21</v>
      </c>
      <c r="T12" s="10">
        <f t="shared" si="0"/>
        <v>0.04</v>
      </c>
      <c r="U12" s="10">
        <f t="shared" si="0"/>
        <v>0</v>
      </c>
      <c r="V12" s="10">
        <f t="shared" si="0"/>
        <v>0.16600000000000001</v>
      </c>
      <c r="W12" s="10">
        <f t="shared" si="0"/>
        <v>0</v>
      </c>
    </row>
    <row r="13" spans="1:23" x14ac:dyDescent="0.2">
      <c r="A13" s="4">
        <v>2</v>
      </c>
      <c r="B13" s="4">
        <v>6</v>
      </c>
      <c r="C13" s="4">
        <v>13</v>
      </c>
      <c r="D13" s="33">
        <f>0.11/2</f>
        <v>5.5E-2</v>
      </c>
      <c r="E13" s="12">
        <f t="shared" si="2"/>
        <v>0.105</v>
      </c>
      <c r="F13" s="13">
        <f t="shared" si="3"/>
        <v>0.04</v>
      </c>
      <c r="G13" s="13">
        <v>0</v>
      </c>
      <c r="H13" s="13">
        <v>0</v>
      </c>
      <c r="I13" s="16">
        <v>0</v>
      </c>
      <c r="K13" s="13">
        <f>0.11/2</f>
        <v>5.5E-2</v>
      </c>
      <c r="L13" s="13">
        <v>0</v>
      </c>
      <c r="M13" s="13">
        <v>0</v>
      </c>
      <c r="N13" s="13">
        <v>0</v>
      </c>
      <c r="O13" s="18">
        <v>9.5899999999999999E-2</v>
      </c>
      <c r="P13" s="13">
        <v>0</v>
      </c>
      <c r="R13" s="10">
        <f t="shared" si="4"/>
        <v>0.11</v>
      </c>
      <c r="S13" s="10">
        <f t="shared" si="0"/>
        <v>0.105</v>
      </c>
      <c r="T13" s="10">
        <f t="shared" si="0"/>
        <v>0.04</v>
      </c>
      <c r="U13" s="10">
        <f t="shared" si="0"/>
        <v>0</v>
      </c>
      <c r="V13" s="10">
        <f t="shared" si="0"/>
        <v>9.5899999999999999E-2</v>
      </c>
      <c r="W13" s="10">
        <f t="shared" si="0"/>
        <v>0</v>
      </c>
    </row>
    <row r="14" spans="1:23" x14ac:dyDescent="0.2">
      <c r="A14" s="4">
        <v>2</v>
      </c>
      <c r="B14" s="4">
        <v>6</v>
      </c>
      <c r="C14" s="4">
        <v>14</v>
      </c>
      <c r="D14" s="34">
        <v>0</v>
      </c>
      <c r="E14" s="12">
        <f t="shared" si="2"/>
        <v>0.105</v>
      </c>
      <c r="F14" s="13">
        <f t="shared" si="3"/>
        <v>0.04</v>
      </c>
      <c r="G14" s="13">
        <f>0.04/2</f>
        <v>0.02</v>
      </c>
      <c r="H14" s="13">
        <v>0</v>
      </c>
      <c r="I14" s="16">
        <v>0</v>
      </c>
      <c r="K14" s="13">
        <v>0</v>
      </c>
      <c r="L14" s="13">
        <v>0</v>
      </c>
      <c r="M14" s="13">
        <v>0</v>
      </c>
      <c r="N14" s="13">
        <v>0.26399999999999996</v>
      </c>
      <c r="O14" s="18">
        <v>0.106</v>
      </c>
      <c r="P14" s="13">
        <v>0</v>
      </c>
      <c r="R14" s="10">
        <f t="shared" si="4"/>
        <v>0</v>
      </c>
      <c r="S14" s="10">
        <f t="shared" si="0"/>
        <v>0.105</v>
      </c>
      <c r="T14" s="10">
        <f t="shared" si="0"/>
        <v>0.04</v>
      </c>
      <c r="U14" s="10">
        <f t="shared" si="0"/>
        <v>0.28399999999999997</v>
      </c>
      <c r="V14" s="10">
        <f t="shared" si="0"/>
        <v>0.106</v>
      </c>
      <c r="W14" s="10">
        <f t="shared" si="0"/>
        <v>0</v>
      </c>
    </row>
    <row r="15" spans="1:23" x14ac:dyDescent="0.2">
      <c r="A15" s="4">
        <v>3</v>
      </c>
      <c r="B15" s="4">
        <v>7</v>
      </c>
      <c r="C15" s="4">
        <v>15</v>
      </c>
      <c r="D15" s="33">
        <f>0.11/2</f>
        <v>5.5E-2</v>
      </c>
      <c r="E15" s="12">
        <f t="shared" si="2"/>
        <v>0.105</v>
      </c>
      <c r="F15" s="13">
        <f t="shared" si="3"/>
        <v>0.04</v>
      </c>
      <c r="G15" s="13">
        <f>0.04/2</f>
        <v>0.02</v>
      </c>
      <c r="H15" s="13">
        <v>0</v>
      </c>
      <c r="I15" s="16">
        <f>0.08/2</f>
        <v>0.04</v>
      </c>
      <c r="K15" s="13">
        <v>0</v>
      </c>
      <c r="L15" s="13">
        <v>0</v>
      </c>
      <c r="M15" s="13">
        <v>0</v>
      </c>
      <c r="N15" s="13">
        <v>0</v>
      </c>
      <c r="O15" s="18">
        <f>0.07/2</f>
        <v>3.5000000000000003E-2</v>
      </c>
      <c r="P15" s="13">
        <v>0</v>
      </c>
      <c r="R15" s="10">
        <f t="shared" si="4"/>
        <v>5.5E-2</v>
      </c>
      <c r="S15" s="10">
        <f t="shared" si="0"/>
        <v>0.105</v>
      </c>
      <c r="T15" s="10">
        <f t="shared" si="0"/>
        <v>0.04</v>
      </c>
      <c r="U15" s="10">
        <f t="shared" si="0"/>
        <v>0.02</v>
      </c>
      <c r="V15" s="10">
        <f t="shared" si="0"/>
        <v>3.5000000000000003E-2</v>
      </c>
      <c r="W15" s="10">
        <f t="shared" si="0"/>
        <v>0.04</v>
      </c>
    </row>
    <row r="16" spans="1:23" x14ac:dyDescent="0.2">
      <c r="A16" s="4">
        <v>3</v>
      </c>
      <c r="B16" s="4">
        <v>7</v>
      </c>
      <c r="C16" s="4">
        <v>16</v>
      </c>
      <c r="D16" s="34">
        <v>0</v>
      </c>
      <c r="E16" s="12">
        <f t="shared" si="2"/>
        <v>0.105</v>
      </c>
      <c r="F16" s="13">
        <f t="shared" si="3"/>
        <v>0.04</v>
      </c>
      <c r="G16" s="13">
        <v>0</v>
      </c>
      <c r="H16" s="13">
        <v>0</v>
      </c>
      <c r="I16" s="16">
        <v>0</v>
      </c>
      <c r="K16" s="13">
        <v>0</v>
      </c>
      <c r="L16" s="13">
        <v>0</v>
      </c>
      <c r="M16" s="13">
        <v>0</v>
      </c>
      <c r="N16" s="13">
        <v>0</v>
      </c>
      <c r="O16" s="18">
        <v>0.125</v>
      </c>
      <c r="P16" s="13">
        <v>0</v>
      </c>
      <c r="R16" s="10">
        <f t="shared" si="4"/>
        <v>0</v>
      </c>
      <c r="S16" s="10">
        <f t="shared" si="0"/>
        <v>0.105</v>
      </c>
      <c r="T16" s="10">
        <f>F16+M16</f>
        <v>0.04</v>
      </c>
      <c r="U16" s="10">
        <f t="shared" si="0"/>
        <v>0</v>
      </c>
      <c r="V16" s="10">
        <f t="shared" si="0"/>
        <v>0.125</v>
      </c>
      <c r="W16" s="10">
        <f t="shared" si="0"/>
        <v>0</v>
      </c>
    </row>
    <row r="17" spans="1:23" x14ac:dyDescent="0.2">
      <c r="A17" s="4">
        <v>3</v>
      </c>
      <c r="B17" s="4">
        <v>8</v>
      </c>
      <c r="C17" s="4">
        <v>17</v>
      </c>
      <c r="D17" s="33">
        <f>0.11/2</f>
        <v>5.5E-2</v>
      </c>
      <c r="E17" s="12">
        <f t="shared" si="2"/>
        <v>0.105</v>
      </c>
      <c r="F17" s="13">
        <f t="shared" si="3"/>
        <v>0.04</v>
      </c>
      <c r="G17" s="13">
        <v>0</v>
      </c>
      <c r="H17" s="13">
        <v>0</v>
      </c>
      <c r="I17" s="16">
        <v>0</v>
      </c>
      <c r="K17" s="13">
        <f t="shared" ref="K17:K24" si="5">0.11/2</f>
        <v>5.5E-2</v>
      </c>
      <c r="L17" s="13">
        <f>0.21/2</f>
        <v>0.105</v>
      </c>
      <c r="M17" s="13">
        <v>0</v>
      </c>
      <c r="N17" s="13">
        <v>0</v>
      </c>
      <c r="O17" s="18">
        <f>0.07/2</f>
        <v>3.5000000000000003E-2</v>
      </c>
      <c r="P17" s="13">
        <v>0</v>
      </c>
      <c r="R17" s="10">
        <f t="shared" si="4"/>
        <v>0.11</v>
      </c>
      <c r="S17" s="10">
        <f t="shared" si="0"/>
        <v>0.21</v>
      </c>
      <c r="T17" s="10">
        <f t="shared" si="0"/>
        <v>0.04</v>
      </c>
      <c r="U17" s="10">
        <f t="shared" si="0"/>
        <v>0</v>
      </c>
      <c r="V17" s="10">
        <f t="shared" si="0"/>
        <v>3.5000000000000003E-2</v>
      </c>
      <c r="W17" s="10">
        <f t="shared" si="0"/>
        <v>0</v>
      </c>
    </row>
    <row r="18" spans="1:23" x14ac:dyDescent="0.2">
      <c r="A18" s="4">
        <v>3</v>
      </c>
      <c r="B18" s="4">
        <v>8</v>
      </c>
      <c r="C18" s="4">
        <v>18</v>
      </c>
      <c r="D18" s="33">
        <f>0.11/2</f>
        <v>5.5E-2</v>
      </c>
      <c r="E18" s="12">
        <f t="shared" si="2"/>
        <v>0.105</v>
      </c>
      <c r="F18" s="13">
        <f t="shared" si="3"/>
        <v>0.04</v>
      </c>
      <c r="G18" s="13">
        <f>0.04/2</f>
        <v>0.02</v>
      </c>
      <c r="H18" s="13">
        <v>0</v>
      </c>
      <c r="I18" s="16">
        <v>0</v>
      </c>
      <c r="K18" s="13">
        <f t="shared" si="5"/>
        <v>5.5E-2</v>
      </c>
      <c r="L18" s="13">
        <f>0.21/2</f>
        <v>0.105</v>
      </c>
      <c r="M18" s="13">
        <v>0</v>
      </c>
      <c r="N18" s="13">
        <v>0</v>
      </c>
      <c r="O18" s="18">
        <f>0.07/2</f>
        <v>3.5000000000000003E-2</v>
      </c>
      <c r="P18" s="13">
        <v>0</v>
      </c>
      <c r="R18" s="10">
        <f t="shared" si="4"/>
        <v>0.11</v>
      </c>
      <c r="S18" s="10">
        <f t="shared" si="0"/>
        <v>0.21</v>
      </c>
      <c r="T18" s="10">
        <f t="shared" si="0"/>
        <v>0.04</v>
      </c>
      <c r="U18" s="10">
        <f t="shared" si="0"/>
        <v>0.02</v>
      </c>
      <c r="V18" s="10">
        <f t="shared" si="0"/>
        <v>3.5000000000000003E-2</v>
      </c>
      <c r="W18" s="10">
        <f t="shared" si="0"/>
        <v>0</v>
      </c>
    </row>
    <row r="19" spans="1:23" x14ac:dyDescent="0.2">
      <c r="A19" s="4">
        <v>3</v>
      </c>
      <c r="B19" s="4">
        <v>9</v>
      </c>
      <c r="C19" s="4">
        <v>19</v>
      </c>
      <c r="D19" s="33">
        <f>0.11/2</f>
        <v>5.5E-2</v>
      </c>
      <c r="E19" s="12">
        <f t="shared" si="2"/>
        <v>0.105</v>
      </c>
      <c r="F19" s="13">
        <f t="shared" si="3"/>
        <v>0.04</v>
      </c>
      <c r="G19" s="13">
        <v>0</v>
      </c>
      <c r="H19" s="13">
        <v>0</v>
      </c>
      <c r="I19" s="16">
        <v>0</v>
      </c>
      <c r="K19" s="13">
        <f t="shared" si="5"/>
        <v>5.5E-2</v>
      </c>
      <c r="L19" s="13">
        <v>0</v>
      </c>
      <c r="M19" s="13">
        <v>0</v>
      </c>
      <c r="N19" s="13">
        <v>0</v>
      </c>
      <c r="O19" s="18">
        <v>7.0900000000000005E-2</v>
      </c>
      <c r="P19" s="13">
        <v>0</v>
      </c>
      <c r="R19" s="10">
        <f t="shared" si="4"/>
        <v>0.11</v>
      </c>
      <c r="S19" s="10">
        <f t="shared" si="4"/>
        <v>0.105</v>
      </c>
      <c r="T19" s="10">
        <f t="shared" si="4"/>
        <v>0.04</v>
      </c>
      <c r="U19" s="10">
        <f t="shared" si="4"/>
        <v>0</v>
      </c>
      <c r="V19" s="10">
        <f t="shared" si="4"/>
        <v>7.0900000000000005E-2</v>
      </c>
      <c r="W19" s="10">
        <f t="shared" si="4"/>
        <v>0</v>
      </c>
    </row>
    <row r="20" spans="1:23" x14ac:dyDescent="0.2">
      <c r="A20" s="4">
        <v>3</v>
      </c>
      <c r="B20" s="4">
        <v>9</v>
      </c>
      <c r="C20" s="4">
        <v>20</v>
      </c>
      <c r="D20" s="33">
        <f>0.11/2</f>
        <v>5.5E-2</v>
      </c>
      <c r="E20" s="12">
        <f t="shared" si="2"/>
        <v>0.105</v>
      </c>
      <c r="F20" s="13">
        <f t="shared" si="3"/>
        <v>0.04</v>
      </c>
      <c r="G20" s="13">
        <v>0</v>
      </c>
      <c r="H20" s="13">
        <v>0</v>
      </c>
      <c r="I20" s="16">
        <v>0</v>
      </c>
      <c r="K20" s="13">
        <f t="shared" si="5"/>
        <v>5.5E-2</v>
      </c>
      <c r="L20" s="13">
        <v>0</v>
      </c>
      <c r="M20" s="13">
        <v>0</v>
      </c>
      <c r="N20" s="13">
        <v>0</v>
      </c>
      <c r="O20" s="18">
        <v>8.3599999999999994E-2</v>
      </c>
      <c r="P20" s="13">
        <v>0</v>
      </c>
      <c r="R20" s="10">
        <f t="shared" si="4"/>
        <v>0.11</v>
      </c>
      <c r="S20" s="10">
        <f t="shared" si="4"/>
        <v>0.105</v>
      </c>
      <c r="T20" s="10">
        <f t="shared" si="4"/>
        <v>0.04</v>
      </c>
      <c r="U20" s="10">
        <f t="shared" si="4"/>
        <v>0</v>
      </c>
      <c r="V20" s="10">
        <f t="shared" si="4"/>
        <v>8.3599999999999994E-2</v>
      </c>
      <c r="W20" s="10">
        <f t="shared" si="4"/>
        <v>0</v>
      </c>
    </row>
    <row r="21" spans="1:23" x14ac:dyDescent="0.2">
      <c r="A21" s="4">
        <v>4</v>
      </c>
      <c r="B21" s="4">
        <v>10</v>
      </c>
      <c r="C21" s="4">
        <v>21</v>
      </c>
      <c r="D21" s="34">
        <v>0</v>
      </c>
      <c r="E21" s="12">
        <f t="shared" si="2"/>
        <v>0.105</v>
      </c>
      <c r="F21" s="13">
        <f t="shared" si="3"/>
        <v>0.04</v>
      </c>
      <c r="G21" s="13">
        <v>0</v>
      </c>
      <c r="H21" s="13">
        <f>0.07/2</f>
        <v>3.5000000000000003E-2</v>
      </c>
      <c r="I21" s="16">
        <v>0</v>
      </c>
      <c r="K21" s="13">
        <f t="shared" si="5"/>
        <v>5.5E-2</v>
      </c>
      <c r="L21" s="13">
        <v>0</v>
      </c>
      <c r="M21" s="13">
        <v>0</v>
      </c>
      <c r="N21" s="13">
        <v>0</v>
      </c>
      <c r="O21" s="18">
        <f t="shared" ref="O21:O26" si="6">0.07/2</f>
        <v>3.5000000000000003E-2</v>
      </c>
      <c r="P21" s="13">
        <v>0</v>
      </c>
      <c r="R21" s="10">
        <f t="shared" si="4"/>
        <v>5.5E-2</v>
      </c>
      <c r="S21" s="10">
        <f t="shared" si="4"/>
        <v>0.105</v>
      </c>
      <c r="T21" s="10">
        <f t="shared" si="4"/>
        <v>0.04</v>
      </c>
      <c r="U21" s="10">
        <f t="shared" si="4"/>
        <v>0</v>
      </c>
      <c r="V21" s="10">
        <f t="shared" si="4"/>
        <v>7.0000000000000007E-2</v>
      </c>
      <c r="W21" s="10">
        <f t="shared" si="4"/>
        <v>0</v>
      </c>
    </row>
    <row r="22" spans="1:23" x14ac:dyDescent="0.2">
      <c r="A22" s="4">
        <v>4</v>
      </c>
      <c r="B22" s="4">
        <v>10</v>
      </c>
      <c r="C22" s="4">
        <v>22</v>
      </c>
      <c r="D22" s="33">
        <f>0.11/2</f>
        <v>5.5E-2</v>
      </c>
      <c r="E22" s="12">
        <f>0.21/2</f>
        <v>0.105</v>
      </c>
      <c r="F22" s="13">
        <f>0.08/2</f>
        <v>0.04</v>
      </c>
      <c r="G22" s="13">
        <v>0</v>
      </c>
      <c r="H22" s="13">
        <v>0</v>
      </c>
      <c r="I22" s="16">
        <v>0</v>
      </c>
      <c r="K22" s="13">
        <f t="shared" si="5"/>
        <v>5.5E-2</v>
      </c>
      <c r="L22" s="13">
        <v>0</v>
      </c>
      <c r="M22" s="13">
        <v>0</v>
      </c>
      <c r="N22" s="13">
        <v>0</v>
      </c>
      <c r="O22" s="18">
        <f t="shared" si="6"/>
        <v>3.5000000000000003E-2</v>
      </c>
      <c r="P22" s="13">
        <v>0</v>
      </c>
      <c r="R22" s="10">
        <f t="shared" si="4"/>
        <v>0.11</v>
      </c>
      <c r="S22" s="10">
        <f t="shared" si="4"/>
        <v>0.105</v>
      </c>
      <c r="T22" s="10">
        <f t="shared" si="4"/>
        <v>0.04</v>
      </c>
      <c r="U22" s="10">
        <f t="shared" si="4"/>
        <v>0</v>
      </c>
      <c r="V22" s="10">
        <f t="shared" si="4"/>
        <v>3.5000000000000003E-2</v>
      </c>
      <c r="W22" s="10">
        <f t="shared" si="4"/>
        <v>0</v>
      </c>
    </row>
    <row r="23" spans="1:23" x14ac:dyDescent="0.2">
      <c r="A23" s="4">
        <v>4</v>
      </c>
      <c r="B23" s="4">
        <v>11</v>
      </c>
      <c r="C23" s="4">
        <v>23</v>
      </c>
      <c r="D23" s="34">
        <v>0</v>
      </c>
      <c r="E23" s="12">
        <f t="shared" si="2"/>
        <v>0.105</v>
      </c>
      <c r="F23" s="13">
        <f t="shared" si="3"/>
        <v>0.04</v>
      </c>
      <c r="G23" s="13">
        <v>0</v>
      </c>
      <c r="H23" s="13">
        <v>0</v>
      </c>
      <c r="I23" s="16">
        <v>0</v>
      </c>
      <c r="K23" s="13">
        <f t="shared" si="5"/>
        <v>5.5E-2</v>
      </c>
      <c r="L23" s="13">
        <v>0</v>
      </c>
      <c r="M23" s="13">
        <f>0.08/2</f>
        <v>0.04</v>
      </c>
      <c r="N23" s="13">
        <v>0</v>
      </c>
      <c r="O23" s="18">
        <f t="shared" si="6"/>
        <v>3.5000000000000003E-2</v>
      </c>
      <c r="P23" s="13">
        <v>0</v>
      </c>
      <c r="R23" s="10">
        <f t="shared" si="4"/>
        <v>5.5E-2</v>
      </c>
      <c r="S23" s="10">
        <f t="shared" si="4"/>
        <v>0.105</v>
      </c>
      <c r="T23" s="10">
        <f t="shared" si="4"/>
        <v>0.08</v>
      </c>
      <c r="U23" s="10">
        <f t="shared" si="4"/>
        <v>0</v>
      </c>
      <c r="V23" s="10">
        <f t="shared" si="4"/>
        <v>3.5000000000000003E-2</v>
      </c>
      <c r="W23" s="10">
        <f t="shared" si="4"/>
        <v>0</v>
      </c>
    </row>
    <row r="24" spans="1:23" x14ac:dyDescent="0.2">
      <c r="A24" s="4">
        <v>4</v>
      </c>
      <c r="B24" s="4">
        <v>11</v>
      </c>
      <c r="C24" s="4">
        <v>24</v>
      </c>
      <c r="D24" s="34">
        <v>0</v>
      </c>
      <c r="E24" s="12">
        <f t="shared" si="2"/>
        <v>0.105</v>
      </c>
      <c r="F24" s="13">
        <f t="shared" si="3"/>
        <v>0.04</v>
      </c>
      <c r="G24" s="13">
        <v>0</v>
      </c>
      <c r="H24" s="13">
        <v>0</v>
      </c>
      <c r="I24" s="16">
        <v>0</v>
      </c>
      <c r="K24" s="13">
        <f t="shared" si="5"/>
        <v>5.5E-2</v>
      </c>
      <c r="L24" s="13">
        <v>0</v>
      </c>
      <c r="M24" s="13">
        <v>0</v>
      </c>
      <c r="N24" s="13">
        <v>0</v>
      </c>
      <c r="O24" s="18">
        <f t="shared" si="6"/>
        <v>3.5000000000000003E-2</v>
      </c>
      <c r="P24" s="13">
        <v>0</v>
      </c>
      <c r="R24" s="10">
        <f t="shared" si="4"/>
        <v>5.5E-2</v>
      </c>
      <c r="S24" s="10">
        <f t="shared" si="4"/>
        <v>0.105</v>
      </c>
      <c r="T24" s="10">
        <f t="shared" si="4"/>
        <v>0.04</v>
      </c>
      <c r="U24" s="10">
        <f t="shared" si="4"/>
        <v>0</v>
      </c>
      <c r="V24" s="10">
        <f t="shared" si="4"/>
        <v>3.5000000000000003E-2</v>
      </c>
      <c r="W24" s="10">
        <f t="shared" si="4"/>
        <v>0</v>
      </c>
    </row>
    <row r="25" spans="1:23" x14ac:dyDescent="0.2">
      <c r="A25" s="4">
        <v>4</v>
      </c>
      <c r="B25" s="4">
        <v>12</v>
      </c>
      <c r="C25" s="4">
        <v>25</v>
      </c>
      <c r="D25" s="34">
        <v>0</v>
      </c>
      <c r="E25" s="12">
        <f t="shared" si="2"/>
        <v>0.105</v>
      </c>
      <c r="F25" s="13">
        <f t="shared" si="3"/>
        <v>0.04</v>
      </c>
      <c r="G25" s="13">
        <v>4.7E-2</v>
      </c>
      <c r="H25" s="13">
        <v>0.2535</v>
      </c>
      <c r="I25" s="16">
        <v>0</v>
      </c>
      <c r="K25" s="13">
        <v>0</v>
      </c>
      <c r="L25" s="13">
        <v>0</v>
      </c>
      <c r="M25" s="13">
        <v>0</v>
      </c>
      <c r="N25" s="13">
        <v>0</v>
      </c>
      <c r="O25" s="18">
        <f t="shared" si="6"/>
        <v>3.5000000000000003E-2</v>
      </c>
      <c r="P25" s="13">
        <v>0</v>
      </c>
      <c r="R25" s="10">
        <f t="shared" si="4"/>
        <v>0</v>
      </c>
      <c r="S25" s="10">
        <f t="shared" si="4"/>
        <v>0.105</v>
      </c>
      <c r="T25" s="10">
        <f t="shared" si="4"/>
        <v>0.04</v>
      </c>
      <c r="U25" s="10">
        <f t="shared" si="4"/>
        <v>4.7E-2</v>
      </c>
      <c r="V25" s="10">
        <f t="shared" si="4"/>
        <v>0.28849999999999998</v>
      </c>
      <c r="W25" s="10">
        <f t="shared" si="4"/>
        <v>0</v>
      </c>
    </row>
    <row r="26" spans="1:23" x14ac:dyDescent="0.2">
      <c r="A26" s="4">
        <v>4</v>
      </c>
      <c r="B26" s="4">
        <v>12</v>
      </c>
      <c r="C26" s="4">
        <v>26</v>
      </c>
      <c r="D26" s="33">
        <f>0.11/2</f>
        <v>5.5E-2</v>
      </c>
      <c r="E26" s="12">
        <f t="shared" si="2"/>
        <v>0.105</v>
      </c>
      <c r="F26" s="13">
        <f t="shared" si="3"/>
        <v>0.04</v>
      </c>
      <c r="G26" s="13">
        <v>4.9000000000000002E-2</v>
      </c>
      <c r="H26" s="13">
        <f>0.07/2</f>
        <v>3.5000000000000003E-2</v>
      </c>
      <c r="I26" s="16">
        <f>0.08/2</f>
        <v>0.04</v>
      </c>
      <c r="K26" s="13">
        <f>0.11/2</f>
        <v>5.5E-2</v>
      </c>
      <c r="L26" s="13">
        <v>0</v>
      </c>
      <c r="M26" s="13">
        <v>0</v>
      </c>
      <c r="N26" s="13">
        <v>0</v>
      </c>
      <c r="O26" s="18">
        <f t="shared" si="6"/>
        <v>3.5000000000000003E-2</v>
      </c>
      <c r="P26" s="13">
        <v>0</v>
      </c>
      <c r="R26" s="10">
        <f t="shared" si="4"/>
        <v>0.11</v>
      </c>
      <c r="S26" s="10">
        <f t="shared" si="4"/>
        <v>0.105</v>
      </c>
      <c r="T26" s="10">
        <f t="shared" si="4"/>
        <v>0.04</v>
      </c>
      <c r="U26" s="10">
        <f t="shared" si="4"/>
        <v>4.9000000000000002E-2</v>
      </c>
      <c r="V26" s="10">
        <f t="shared" si="4"/>
        <v>7.0000000000000007E-2</v>
      </c>
      <c r="W26" s="10">
        <f t="shared" si="4"/>
        <v>0.04</v>
      </c>
    </row>
    <row r="27" spans="1:23" x14ac:dyDescent="0.2">
      <c r="A27" s="4">
        <v>5</v>
      </c>
      <c r="B27" s="4">
        <v>13</v>
      </c>
      <c r="C27" s="4">
        <v>27</v>
      </c>
      <c r="D27" s="34">
        <v>0</v>
      </c>
      <c r="E27" s="12">
        <f t="shared" si="2"/>
        <v>0.105</v>
      </c>
      <c r="F27" s="13">
        <f t="shared" si="3"/>
        <v>0.04</v>
      </c>
      <c r="G27" s="13">
        <v>0.51899999999999991</v>
      </c>
      <c r="H27" s="13">
        <v>0.17049999999999996</v>
      </c>
      <c r="I27" s="16">
        <f>0.08/2</f>
        <v>0.04</v>
      </c>
      <c r="K27" s="13">
        <f>0.11/2</f>
        <v>5.5E-2</v>
      </c>
      <c r="L27" s="13">
        <f>0.21/2</f>
        <v>0.105</v>
      </c>
      <c r="M27" s="13">
        <v>0</v>
      </c>
      <c r="N27" s="13">
        <v>0</v>
      </c>
      <c r="O27" s="18">
        <v>0</v>
      </c>
      <c r="P27" s="13">
        <v>0</v>
      </c>
      <c r="R27" s="10">
        <f>D27+K27</f>
        <v>5.5E-2</v>
      </c>
      <c r="S27" s="10">
        <f t="shared" si="4"/>
        <v>0.21</v>
      </c>
      <c r="T27" s="10">
        <f t="shared" si="4"/>
        <v>0.04</v>
      </c>
      <c r="U27" s="10">
        <f t="shared" si="4"/>
        <v>0.51899999999999991</v>
      </c>
      <c r="V27" s="10">
        <f t="shared" si="4"/>
        <v>0.17049999999999996</v>
      </c>
      <c r="W27" s="10">
        <f t="shared" si="4"/>
        <v>0.04</v>
      </c>
    </row>
    <row r="28" spans="1:23" x14ac:dyDescent="0.2">
      <c r="A28" s="4">
        <v>5</v>
      </c>
      <c r="B28" s="4">
        <v>13</v>
      </c>
      <c r="C28" s="4">
        <v>28</v>
      </c>
      <c r="D28" s="34">
        <v>0</v>
      </c>
      <c r="E28" s="12">
        <f t="shared" si="2"/>
        <v>0.105</v>
      </c>
      <c r="F28" s="13">
        <f t="shared" si="3"/>
        <v>0.04</v>
      </c>
      <c r="G28" s="13">
        <v>0.44700000000000001</v>
      </c>
      <c r="H28" s="13">
        <f>0.07/2</f>
        <v>3.5000000000000003E-2</v>
      </c>
      <c r="I28" s="16">
        <f>0.08/2</f>
        <v>0.04</v>
      </c>
      <c r="K28" s="13">
        <f>0.11/2</f>
        <v>5.5E-2</v>
      </c>
      <c r="L28" s="13">
        <f>0.21/2</f>
        <v>0.105</v>
      </c>
      <c r="M28" s="13">
        <v>0</v>
      </c>
      <c r="N28" s="13">
        <v>0</v>
      </c>
      <c r="O28" s="18">
        <f>0.07/2</f>
        <v>3.5000000000000003E-2</v>
      </c>
      <c r="P28" s="13">
        <v>0</v>
      </c>
      <c r="R28" s="10">
        <f t="shared" si="4"/>
        <v>5.5E-2</v>
      </c>
      <c r="S28" s="10">
        <f t="shared" si="4"/>
        <v>0.21</v>
      </c>
      <c r="T28" s="10">
        <f t="shared" si="4"/>
        <v>0.04</v>
      </c>
      <c r="U28" s="10">
        <f t="shared" si="4"/>
        <v>0.44700000000000001</v>
      </c>
      <c r="V28" s="10">
        <f t="shared" si="4"/>
        <v>7.0000000000000007E-2</v>
      </c>
      <c r="W28" s="10">
        <f t="shared" si="4"/>
        <v>0.04</v>
      </c>
    </row>
    <row r="29" spans="1:23" x14ac:dyDescent="0.2">
      <c r="A29" s="4">
        <v>5</v>
      </c>
      <c r="B29" s="4">
        <v>14</v>
      </c>
      <c r="C29" s="4">
        <v>29</v>
      </c>
      <c r="D29" s="34">
        <v>0</v>
      </c>
      <c r="E29" s="12">
        <f t="shared" si="2"/>
        <v>0.105</v>
      </c>
      <c r="F29" s="13">
        <f t="shared" si="3"/>
        <v>0.04</v>
      </c>
      <c r="G29" s="13">
        <v>4.0999999999999995E-2</v>
      </c>
      <c r="H29" s="13">
        <v>0.15149999999999997</v>
      </c>
      <c r="I29" s="16">
        <f>0.08/2</f>
        <v>0.04</v>
      </c>
      <c r="K29" s="13">
        <f>0.11/2</f>
        <v>5.5E-2</v>
      </c>
      <c r="L29" s="13">
        <v>0</v>
      </c>
      <c r="M29" s="13">
        <v>0</v>
      </c>
      <c r="N29" s="13">
        <v>0</v>
      </c>
      <c r="O29" s="18">
        <f>0.07/2</f>
        <v>3.5000000000000003E-2</v>
      </c>
      <c r="P29" s="13">
        <v>0</v>
      </c>
      <c r="R29" s="10">
        <f t="shared" si="4"/>
        <v>5.5E-2</v>
      </c>
      <c r="S29" s="10">
        <f t="shared" si="4"/>
        <v>0.105</v>
      </c>
      <c r="T29" s="10">
        <f t="shared" si="4"/>
        <v>0.04</v>
      </c>
      <c r="U29" s="10">
        <f t="shared" si="4"/>
        <v>4.0999999999999995E-2</v>
      </c>
      <c r="V29" s="10">
        <f t="shared" si="4"/>
        <v>0.18649999999999997</v>
      </c>
      <c r="W29" s="10">
        <f t="shared" si="4"/>
        <v>0.04</v>
      </c>
    </row>
    <row r="30" spans="1:23" x14ac:dyDescent="0.2">
      <c r="A30" s="4">
        <v>5</v>
      </c>
      <c r="B30" s="4">
        <v>14</v>
      </c>
      <c r="C30" s="4">
        <v>30</v>
      </c>
      <c r="D30" s="34">
        <v>0</v>
      </c>
      <c r="E30" s="12">
        <f t="shared" si="2"/>
        <v>0.105</v>
      </c>
      <c r="F30" s="13">
        <f t="shared" si="3"/>
        <v>0.04</v>
      </c>
      <c r="G30" s="13">
        <v>0.25300000000000006</v>
      </c>
      <c r="H30" s="13">
        <v>0</v>
      </c>
      <c r="I30" s="16">
        <v>8.1500000000000003E-2</v>
      </c>
      <c r="K30" s="13">
        <v>0</v>
      </c>
      <c r="L30" s="13">
        <v>0</v>
      </c>
      <c r="M30" s="13">
        <v>0</v>
      </c>
      <c r="N30" s="13">
        <v>0</v>
      </c>
      <c r="O30" s="18">
        <v>0</v>
      </c>
      <c r="P30" s="13">
        <v>0</v>
      </c>
      <c r="R30" s="10">
        <f t="shared" si="4"/>
        <v>0</v>
      </c>
      <c r="S30" s="10">
        <f t="shared" si="4"/>
        <v>0.105</v>
      </c>
      <c r="T30" s="10">
        <f t="shared" si="4"/>
        <v>0.04</v>
      </c>
      <c r="U30" s="10">
        <f t="shared" si="4"/>
        <v>0.25300000000000006</v>
      </c>
      <c r="V30" s="10">
        <f t="shared" si="4"/>
        <v>0</v>
      </c>
      <c r="W30" s="10">
        <f t="shared" si="4"/>
        <v>8.1500000000000003E-2</v>
      </c>
    </row>
    <row r="31" spans="1:23" x14ac:dyDescent="0.2">
      <c r="A31" s="4">
        <v>5</v>
      </c>
      <c r="B31" s="4">
        <v>15</v>
      </c>
      <c r="C31" s="4">
        <v>31</v>
      </c>
      <c r="D31" s="33">
        <f t="shared" ref="D31:D36" si="7">0.11/2</f>
        <v>5.5E-2</v>
      </c>
      <c r="E31" s="12">
        <f t="shared" si="2"/>
        <v>0.105</v>
      </c>
      <c r="F31" s="13">
        <f t="shared" si="3"/>
        <v>0.04</v>
      </c>
      <c r="G31" s="13">
        <v>0.14200000000000002</v>
      </c>
      <c r="H31" s="13">
        <f>0.07/2</f>
        <v>3.5000000000000003E-2</v>
      </c>
      <c r="I31" s="16">
        <f>0.08/2</f>
        <v>0.04</v>
      </c>
      <c r="K31" s="13">
        <f>0.11/2</f>
        <v>5.5E-2</v>
      </c>
      <c r="L31" s="13">
        <v>0</v>
      </c>
      <c r="M31" s="13">
        <v>0</v>
      </c>
      <c r="N31" s="13">
        <v>0</v>
      </c>
      <c r="O31" s="18">
        <f>0.07/2</f>
        <v>3.5000000000000003E-2</v>
      </c>
      <c r="P31" s="13">
        <v>0</v>
      </c>
      <c r="R31" s="10">
        <f t="shared" si="4"/>
        <v>0.11</v>
      </c>
      <c r="S31" s="10">
        <f t="shared" si="4"/>
        <v>0.105</v>
      </c>
      <c r="T31" s="10">
        <f t="shared" si="4"/>
        <v>0.04</v>
      </c>
      <c r="U31" s="10">
        <f t="shared" si="4"/>
        <v>0.14200000000000002</v>
      </c>
      <c r="V31" s="10">
        <f t="shared" si="4"/>
        <v>7.0000000000000007E-2</v>
      </c>
      <c r="W31" s="10">
        <f t="shared" si="4"/>
        <v>0.04</v>
      </c>
    </row>
    <row r="32" spans="1:23" x14ac:dyDescent="0.2">
      <c r="A32" s="4">
        <v>5</v>
      </c>
      <c r="B32" s="4">
        <v>15</v>
      </c>
      <c r="C32" s="4">
        <v>32</v>
      </c>
      <c r="D32" s="33">
        <f t="shared" si="7"/>
        <v>5.5E-2</v>
      </c>
      <c r="E32" s="12">
        <f t="shared" si="2"/>
        <v>0.105</v>
      </c>
      <c r="F32" s="13">
        <f t="shared" si="3"/>
        <v>0.04</v>
      </c>
      <c r="G32" s="13">
        <v>9.2000000000000012E-2</v>
      </c>
      <c r="H32" s="13">
        <f>0.07/2</f>
        <v>3.5000000000000003E-2</v>
      </c>
      <c r="I32" s="16">
        <v>9.4499999999999987E-2</v>
      </c>
      <c r="K32" s="13">
        <v>0</v>
      </c>
      <c r="L32" s="13">
        <v>0</v>
      </c>
      <c r="M32" s="13">
        <v>0</v>
      </c>
      <c r="N32" s="13">
        <v>0</v>
      </c>
      <c r="O32" s="18">
        <f>0.07/2</f>
        <v>3.5000000000000003E-2</v>
      </c>
      <c r="P32" s="13">
        <v>0</v>
      </c>
      <c r="R32" s="10">
        <f t="shared" si="4"/>
        <v>5.5E-2</v>
      </c>
      <c r="S32" s="10">
        <f t="shared" si="4"/>
        <v>0.105</v>
      </c>
      <c r="T32" s="10">
        <f t="shared" si="4"/>
        <v>0.04</v>
      </c>
      <c r="U32" s="10">
        <f t="shared" si="4"/>
        <v>9.2000000000000012E-2</v>
      </c>
      <c r="V32" s="10">
        <f t="shared" si="4"/>
        <v>7.0000000000000007E-2</v>
      </c>
      <c r="W32" s="10">
        <f t="shared" si="4"/>
        <v>9.4499999999999987E-2</v>
      </c>
    </row>
    <row r="33" spans="1:23" x14ac:dyDescent="0.2">
      <c r="A33" s="4">
        <v>6</v>
      </c>
      <c r="B33" s="4">
        <v>16</v>
      </c>
      <c r="C33" s="4">
        <v>33</v>
      </c>
      <c r="D33" s="33">
        <f t="shared" si="7"/>
        <v>5.5E-2</v>
      </c>
      <c r="E33" s="12">
        <f t="shared" si="2"/>
        <v>0.105</v>
      </c>
      <c r="F33" s="13">
        <f t="shared" si="3"/>
        <v>0.04</v>
      </c>
      <c r="G33" s="13">
        <f>0.04/2</f>
        <v>0.02</v>
      </c>
      <c r="H33" s="13">
        <v>0</v>
      </c>
      <c r="I33" s="16">
        <v>0</v>
      </c>
      <c r="K33" s="13">
        <v>0</v>
      </c>
      <c r="L33" s="13">
        <f>0.21/2</f>
        <v>0.105</v>
      </c>
      <c r="M33" s="13">
        <v>0</v>
      </c>
      <c r="N33" s="13">
        <v>0</v>
      </c>
      <c r="O33" s="18">
        <f>0.07/2</f>
        <v>3.5000000000000003E-2</v>
      </c>
      <c r="P33" s="13">
        <v>0</v>
      </c>
      <c r="R33" s="10">
        <f t="shared" si="4"/>
        <v>5.5E-2</v>
      </c>
      <c r="S33" s="10">
        <f t="shared" si="4"/>
        <v>0.21</v>
      </c>
      <c r="T33" s="10">
        <f t="shared" si="4"/>
        <v>0.04</v>
      </c>
      <c r="U33" s="10">
        <f t="shared" si="4"/>
        <v>0.02</v>
      </c>
      <c r="V33" s="10">
        <f t="shared" si="4"/>
        <v>3.5000000000000003E-2</v>
      </c>
      <c r="W33" s="10">
        <f t="shared" si="4"/>
        <v>0</v>
      </c>
    </row>
    <row r="34" spans="1:23" x14ac:dyDescent="0.2">
      <c r="A34" s="4">
        <v>6</v>
      </c>
      <c r="B34" s="4">
        <v>16</v>
      </c>
      <c r="C34" s="4">
        <v>34</v>
      </c>
      <c r="D34" s="33">
        <f t="shared" si="7"/>
        <v>5.5E-2</v>
      </c>
      <c r="E34" s="12">
        <f t="shared" si="2"/>
        <v>0.105</v>
      </c>
      <c r="F34" s="13">
        <f t="shared" si="3"/>
        <v>0.04</v>
      </c>
      <c r="G34" s="13">
        <v>0</v>
      </c>
      <c r="H34" s="13">
        <v>0</v>
      </c>
      <c r="I34" s="16">
        <v>0</v>
      </c>
      <c r="K34" s="13">
        <v>0</v>
      </c>
      <c r="L34" s="13">
        <v>0</v>
      </c>
      <c r="M34" s="13">
        <v>0</v>
      </c>
      <c r="N34" s="13">
        <v>0</v>
      </c>
      <c r="O34" s="18">
        <f>0.07/2</f>
        <v>3.5000000000000003E-2</v>
      </c>
      <c r="P34" s="13">
        <v>0</v>
      </c>
      <c r="R34" s="10">
        <f t="shared" si="4"/>
        <v>5.5E-2</v>
      </c>
      <c r="S34" s="10">
        <f t="shared" si="4"/>
        <v>0.105</v>
      </c>
      <c r="T34" s="10">
        <f t="shared" si="4"/>
        <v>0.04</v>
      </c>
      <c r="U34" s="10">
        <f t="shared" si="4"/>
        <v>0</v>
      </c>
      <c r="V34" s="10">
        <f t="shared" si="4"/>
        <v>3.5000000000000003E-2</v>
      </c>
      <c r="W34" s="10">
        <f t="shared" si="4"/>
        <v>0</v>
      </c>
    </row>
    <row r="35" spans="1:23" x14ac:dyDescent="0.2">
      <c r="A35" s="4">
        <v>6</v>
      </c>
      <c r="B35" s="4">
        <v>17</v>
      </c>
      <c r="C35" s="4">
        <v>35</v>
      </c>
      <c r="D35" s="33">
        <f t="shared" si="7"/>
        <v>5.5E-2</v>
      </c>
      <c r="E35" s="12">
        <f t="shared" si="2"/>
        <v>0.105</v>
      </c>
      <c r="F35" s="13">
        <f t="shared" si="3"/>
        <v>0.04</v>
      </c>
      <c r="G35" s="13">
        <v>0</v>
      </c>
      <c r="H35" s="13">
        <v>0</v>
      </c>
      <c r="I35" s="16">
        <v>0</v>
      </c>
      <c r="K35" s="13">
        <f>0.11/2</f>
        <v>5.5E-2</v>
      </c>
      <c r="L35" s="13">
        <v>0</v>
      </c>
      <c r="M35" s="13">
        <v>0</v>
      </c>
      <c r="N35" s="13">
        <v>0</v>
      </c>
      <c r="O35" s="18">
        <v>0.16500000000000001</v>
      </c>
      <c r="P35" s="13">
        <v>0</v>
      </c>
      <c r="R35" s="10">
        <f t="shared" si="4"/>
        <v>0.11</v>
      </c>
      <c r="S35" s="10">
        <f t="shared" si="4"/>
        <v>0.105</v>
      </c>
      <c r="T35" s="10">
        <f t="shared" si="4"/>
        <v>0.04</v>
      </c>
      <c r="U35" s="10">
        <f t="shared" si="4"/>
        <v>0</v>
      </c>
      <c r="V35" s="10">
        <f t="shared" si="4"/>
        <v>0.16500000000000001</v>
      </c>
      <c r="W35" s="10">
        <f t="shared" si="4"/>
        <v>0</v>
      </c>
    </row>
    <row r="36" spans="1:23" x14ac:dyDescent="0.2">
      <c r="A36" s="4">
        <v>6</v>
      </c>
      <c r="B36" s="4">
        <v>17</v>
      </c>
      <c r="C36" s="4">
        <v>36</v>
      </c>
      <c r="D36" s="33">
        <f t="shared" si="7"/>
        <v>5.5E-2</v>
      </c>
      <c r="E36" s="12">
        <f t="shared" si="2"/>
        <v>0.105</v>
      </c>
      <c r="F36" s="13">
        <f t="shared" si="3"/>
        <v>0.04</v>
      </c>
      <c r="G36" s="13">
        <v>0</v>
      </c>
      <c r="H36" s="13">
        <f>0.07/2</f>
        <v>3.5000000000000003E-2</v>
      </c>
      <c r="I36" s="16">
        <f>0.08/2</f>
        <v>0.04</v>
      </c>
      <c r="K36" s="13">
        <v>0</v>
      </c>
      <c r="L36" s="13">
        <v>0</v>
      </c>
      <c r="M36" s="13">
        <v>0</v>
      </c>
      <c r="N36" s="13">
        <v>0</v>
      </c>
      <c r="O36" s="18">
        <v>7.9299999999999995E-2</v>
      </c>
      <c r="P36" s="13">
        <v>0</v>
      </c>
      <c r="R36" s="10">
        <f t="shared" si="4"/>
        <v>5.5E-2</v>
      </c>
      <c r="S36" s="10">
        <f t="shared" si="4"/>
        <v>0.105</v>
      </c>
      <c r="T36" s="10">
        <f t="shared" si="4"/>
        <v>0.04</v>
      </c>
      <c r="U36" s="10">
        <f t="shared" si="4"/>
        <v>0</v>
      </c>
      <c r="V36" s="10">
        <f t="shared" si="4"/>
        <v>0.1143</v>
      </c>
      <c r="W36" s="10">
        <f t="shared" si="4"/>
        <v>0.04</v>
      </c>
    </row>
    <row r="37" spans="1:23" x14ac:dyDescent="0.2">
      <c r="A37" s="4">
        <v>6</v>
      </c>
      <c r="B37" s="4">
        <v>18</v>
      </c>
      <c r="C37" s="4">
        <v>37</v>
      </c>
      <c r="D37" s="34">
        <v>0</v>
      </c>
      <c r="E37" s="12">
        <f>0.21/2</f>
        <v>0.105</v>
      </c>
      <c r="F37" s="13">
        <f>0.08/2</f>
        <v>0.04</v>
      </c>
      <c r="G37" s="13">
        <f>0.04/2</f>
        <v>0.02</v>
      </c>
      <c r="H37" s="13">
        <v>0</v>
      </c>
      <c r="I37" s="16">
        <v>0.10749999999999997</v>
      </c>
      <c r="K37" s="13">
        <v>0</v>
      </c>
      <c r="L37" s="13">
        <v>0</v>
      </c>
      <c r="M37" s="13">
        <v>0</v>
      </c>
      <c r="N37" s="13">
        <v>0</v>
      </c>
      <c r="O37" s="18">
        <v>7.0400000000000004E-2</v>
      </c>
      <c r="P37" s="13">
        <v>0</v>
      </c>
      <c r="R37" s="10">
        <f t="shared" si="4"/>
        <v>0</v>
      </c>
      <c r="S37" s="10">
        <f t="shared" si="4"/>
        <v>0.105</v>
      </c>
      <c r="T37" s="10">
        <f t="shared" si="4"/>
        <v>0.04</v>
      </c>
      <c r="U37" s="10">
        <f t="shared" si="4"/>
        <v>0.02</v>
      </c>
      <c r="V37" s="10">
        <f t="shared" si="4"/>
        <v>7.0400000000000004E-2</v>
      </c>
      <c r="W37" s="10">
        <f t="shared" si="4"/>
        <v>0.10749999999999997</v>
      </c>
    </row>
    <row r="38" spans="1:23" x14ac:dyDescent="0.2">
      <c r="A38" s="4">
        <v>6</v>
      </c>
      <c r="B38" s="4">
        <v>18</v>
      </c>
      <c r="C38" s="4">
        <v>38</v>
      </c>
      <c r="D38" s="34">
        <v>0</v>
      </c>
      <c r="E38" s="12">
        <f t="shared" si="2"/>
        <v>0.105</v>
      </c>
      <c r="F38" s="13">
        <f t="shared" si="3"/>
        <v>0.04</v>
      </c>
      <c r="G38" s="13">
        <v>9.2000000000000012E-2</v>
      </c>
      <c r="H38" s="13">
        <v>0</v>
      </c>
      <c r="I38" s="16">
        <v>0</v>
      </c>
      <c r="K38" s="13">
        <v>0</v>
      </c>
      <c r="L38" s="13">
        <v>0</v>
      </c>
      <c r="M38" s="13">
        <v>0</v>
      </c>
      <c r="N38" s="13">
        <v>0</v>
      </c>
      <c r="O38" s="18">
        <f t="shared" ref="O38:O44" si="8">0.07/2</f>
        <v>3.5000000000000003E-2</v>
      </c>
      <c r="P38" s="13">
        <v>0</v>
      </c>
      <c r="R38" s="10">
        <f t="shared" si="4"/>
        <v>0</v>
      </c>
      <c r="S38" s="10">
        <f t="shared" si="4"/>
        <v>0.105</v>
      </c>
      <c r="T38" s="10">
        <f t="shared" si="4"/>
        <v>0.04</v>
      </c>
      <c r="U38" s="10">
        <f t="shared" si="4"/>
        <v>9.2000000000000012E-2</v>
      </c>
      <c r="V38" s="10">
        <f t="shared" si="4"/>
        <v>3.5000000000000003E-2</v>
      </c>
      <c r="W38" s="10">
        <f t="shared" si="4"/>
        <v>0</v>
      </c>
    </row>
    <row r="39" spans="1:23" x14ac:dyDescent="0.2">
      <c r="A39" s="4">
        <v>7</v>
      </c>
      <c r="B39" s="4">
        <v>19</v>
      </c>
      <c r="C39" s="4">
        <v>39</v>
      </c>
      <c r="D39" s="33">
        <f>0.11/2</f>
        <v>5.5E-2</v>
      </c>
      <c r="E39" s="12">
        <f t="shared" si="2"/>
        <v>0.105</v>
      </c>
      <c r="F39" s="13">
        <f t="shared" si="3"/>
        <v>0.04</v>
      </c>
      <c r="G39" s="13">
        <v>4.9000000000000002E-2</v>
      </c>
      <c r="H39" s="13">
        <v>0.11249999999999996</v>
      </c>
      <c r="I39" s="16">
        <v>0</v>
      </c>
      <c r="K39" s="13">
        <v>0</v>
      </c>
      <c r="L39" s="13">
        <v>0</v>
      </c>
      <c r="M39" s="13">
        <v>0</v>
      </c>
      <c r="N39" s="13">
        <v>0</v>
      </c>
      <c r="O39" s="18">
        <f t="shared" si="8"/>
        <v>3.5000000000000003E-2</v>
      </c>
      <c r="P39" s="13">
        <v>0</v>
      </c>
      <c r="R39" s="10">
        <f t="shared" si="4"/>
        <v>5.5E-2</v>
      </c>
      <c r="S39" s="10">
        <f t="shared" si="4"/>
        <v>0.105</v>
      </c>
      <c r="T39" s="10">
        <f t="shared" si="4"/>
        <v>0.04</v>
      </c>
      <c r="U39" s="10">
        <f t="shared" si="4"/>
        <v>4.9000000000000002E-2</v>
      </c>
      <c r="V39" s="10">
        <f t="shared" si="4"/>
        <v>0.14749999999999996</v>
      </c>
      <c r="W39" s="10">
        <f t="shared" si="4"/>
        <v>0</v>
      </c>
    </row>
    <row r="40" spans="1:23" x14ac:dyDescent="0.2">
      <c r="A40" s="4">
        <v>7</v>
      </c>
      <c r="B40" s="4">
        <v>19</v>
      </c>
      <c r="C40" s="4">
        <v>40</v>
      </c>
      <c r="D40" s="33">
        <f>0.11/2</f>
        <v>5.5E-2</v>
      </c>
      <c r="E40" s="12">
        <f t="shared" si="2"/>
        <v>0.105</v>
      </c>
      <c r="F40" s="13">
        <f t="shared" si="3"/>
        <v>0.04</v>
      </c>
      <c r="G40" s="13">
        <f>0.04/2</f>
        <v>0.02</v>
      </c>
      <c r="H40" s="13">
        <v>0.36549999999999994</v>
      </c>
      <c r="I40" s="16">
        <v>0</v>
      </c>
      <c r="K40" s="13">
        <v>0</v>
      </c>
      <c r="L40" s="13">
        <v>0</v>
      </c>
      <c r="M40" s="13">
        <v>0</v>
      </c>
      <c r="N40" s="13">
        <v>0</v>
      </c>
      <c r="O40" s="18">
        <f t="shared" si="8"/>
        <v>3.5000000000000003E-2</v>
      </c>
      <c r="P40" s="13">
        <v>0</v>
      </c>
      <c r="R40" s="10">
        <f t="shared" si="4"/>
        <v>5.5E-2</v>
      </c>
      <c r="S40" s="10">
        <f t="shared" si="4"/>
        <v>0.105</v>
      </c>
      <c r="T40" s="10">
        <f t="shared" si="4"/>
        <v>0.04</v>
      </c>
      <c r="U40" s="10">
        <f t="shared" si="4"/>
        <v>0.02</v>
      </c>
      <c r="V40" s="10">
        <f t="shared" si="4"/>
        <v>0.40049999999999997</v>
      </c>
      <c r="W40" s="10">
        <f t="shared" si="4"/>
        <v>0</v>
      </c>
    </row>
    <row r="41" spans="1:23" x14ac:dyDescent="0.2">
      <c r="A41" s="4">
        <v>7</v>
      </c>
      <c r="B41" s="4">
        <v>20</v>
      </c>
      <c r="C41" s="4">
        <v>41</v>
      </c>
      <c r="D41" s="34">
        <v>0</v>
      </c>
      <c r="E41" s="12">
        <f t="shared" si="2"/>
        <v>0.105</v>
      </c>
      <c r="F41" s="13">
        <f t="shared" si="3"/>
        <v>0.04</v>
      </c>
      <c r="G41" s="13">
        <f>0.04/2</f>
        <v>0.02</v>
      </c>
      <c r="H41" s="13">
        <v>9.549999999999996E-2</v>
      </c>
      <c r="I41" s="16">
        <f>0.08/2</f>
        <v>0.04</v>
      </c>
      <c r="K41" s="13">
        <v>0</v>
      </c>
      <c r="L41" s="13">
        <v>0</v>
      </c>
      <c r="M41" s="13">
        <v>0</v>
      </c>
      <c r="N41" s="13">
        <v>0</v>
      </c>
      <c r="O41" s="18">
        <f t="shared" si="8"/>
        <v>3.5000000000000003E-2</v>
      </c>
      <c r="P41" s="13">
        <v>0</v>
      </c>
      <c r="R41" s="10">
        <f t="shared" si="4"/>
        <v>0</v>
      </c>
      <c r="S41" s="10">
        <f t="shared" si="4"/>
        <v>0.105</v>
      </c>
      <c r="T41" s="10">
        <f t="shared" si="4"/>
        <v>0.04</v>
      </c>
      <c r="U41" s="10">
        <f t="shared" si="4"/>
        <v>0.02</v>
      </c>
      <c r="V41" s="10">
        <f t="shared" si="4"/>
        <v>0.13049999999999995</v>
      </c>
      <c r="W41" s="10">
        <f t="shared" si="4"/>
        <v>0.04</v>
      </c>
    </row>
    <row r="42" spans="1:23" x14ac:dyDescent="0.2">
      <c r="A42" s="4">
        <v>7</v>
      </c>
      <c r="B42" s="4">
        <v>20</v>
      </c>
      <c r="C42" s="4">
        <v>42</v>
      </c>
      <c r="D42" s="34">
        <v>0</v>
      </c>
      <c r="E42" s="12">
        <f t="shared" si="2"/>
        <v>0.105</v>
      </c>
      <c r="F42" s="13">
        <f t="shared" si="3"/>
        <v>0.04</v>
      </c>
      <c r="G42" s="13">
        <f>0.04/2</f>
        <v>0.02</v>
      </c>
      <c r="H42" s="13">
        <f>0.07/2</f>
        <v>3.5000000000000003E-2</v>
      </c>
      <c r="I42" s="16">
        <f>0.08/2</f>
        <v>0.04</v>
      </c>
      <c r="K42" s="13">
        <v>0</v>
      </c>
      <c r="L42" s="13">
        <v>0</v>
      </c>
      <c r="M42" s="13">
        <v>0</v>
      </c>
      <c r="N42" s="13">
        <v>0</v>
      </c>
      <c r="O42" s="18">
        <f t="shared" si="8"/>
        <v>3.5000000000000003E-2</v>
      </c>
      <c r="P42" s="13">
        <v>0</v>
      </c>
      <c r="R42" s="10">
        <f t="shared" si="4"/>
        <v>0</v>
      </c>
      <c r="S42" s="10">
        <f t="shared" si="4"/>
        <v>0.105</v>
      </c>
      <c r="T42" s="10">
        <f t="shared" si="4"/>
        <v>0.04</v>
      </c>
      <c r="U42" s="10">
        <f t="shared" si="4"/>
        <v>0.02</v>
      </c>
      <c r="V42" s="10">
        <f t="shared" si="4"/>
        <v>7.0000000000000007E-2</v>
      </c>
      <c r="W42" s="10">
        <f t="shared" si="4"/>
        <v>0.04</v>
      </c>
    </row>
    <row r="43" spans="1:23" x14ac:dyDescent="0.2">
      <c r="A43" s="4">
        <v>7</v>
      </c>
      <c r="B43" s="4">
        <v>21</v>
      </c>
      <c r="C43" s="4">
        <v>43</v>
      </c>
      <c r="D43" s="34">
        <v>0</v>
      </c>
      <c r="E43" s="12">
        <f t="shared" si="2"/>
        <v>0.105</v>
      </c>
      <c r="F43" s="13">
        <f t="shared" si="3"/>
        <v>0.04</v>
      </c>
      <c r="G43" s="13">
        <v>7.7000000000000027E-2</v>
      </c>
      <c r="H43" s="13">
        <v>0.1255</v>
      </c>
      <c r="I43" s="35">
        <v>0</v>
      </c>
      <c r="K43" s="13">
        <v>0</v>
      </c>
      <c r="L43" s="13">
        <v>0</v>
      </c>
      <c r="M43" s="13">
        <v>0</v>
      </c>
      <c r="N43" s="13">
        <v>0</v>
      </c>
      <c r="O43" s="18">
        <f t="shared" si="8"/>
        <v>3.5000000000000003E-2</v>
      </c>
      <c r="P43" s="13">
        <v>0</v>
      </c>
      <c r="R43" s="10">
        <f t="shared" si="4"/>
        <v>0</v>
      </c>
      <c r="S43" s="10">
        <f t="shared" si="4"/>
        <v>0.105</v>
      </c>
      <c r="T43" s="10">
        <f t="shared" si="4"/>
        <v>0.04</v>
      </c>
      <c r="U43" s="10">
        <f t="shared" si="4"/>
        <v>7.7000000000000027E-2</v>
      </c>
      <c r="V43" s="10">
        <f t="shared" si="4"/>
        <v>0.1605</v>
      </c>
      <c r="W43" s="10">
        <f t="shared" si="4"/>
        <v>0</v>
      </c>
    </row>
    <row r="44" spans="1:23" x14ac:dyDescent="0.2">
      <c r="A44" s="4">
        <v>7</v>
      </c>
      <c r="B44" s="4">
        <v>21</v>
      </c>
      <c r="C44" s="4">
        <v>44</v>
      </c>
      <c r="D44" s="33">
        <f>0.11/2</f>
        <v>5.5E-2</v>
      </c>
      <c r="E44" s="12">
        <f t="shared" si="2"/>
        <v>0.105</v>
      </c>
      <c r="F44" s="13">
        <f t="shared" si="3"/>
        <v>0.04</v>
      </c>
      <c r="G44" s="13">
        <f>0.04/2</f>
        <v>0.02</v>
      </c>
      <c r="H44" s="13">
        <f>0.07/2</f>
        <v>3.5000000000000003E-2</v>
      </c>
      <c r="I44" s="16">
        <f>0.08/2</f>
        <v>0.04</v>
      </c>
      <c r="K44" s="13">
        <f>0.11/2</f>
        <v>5.5E-2</v>
      </c>
      <c r="L44" s="13">
        <v>0</v>
      </c>
      <c r="M44" s="13">
        <v>0</v>
      </c>
      <c r="N44" s="13">
        <v>0</v>
      </c>
      <c r="O44" s="18">
        <f t="shared" si="8"/>
        <v>3.5000000000000003E-2</v>
      </c>
      <c r="P44" s="13">
        <v>0</v>
      </c>
      <c r="R44" s="10">
        <f t="shared" si="4"/>
        <v>0.11</v>
      </c>
      <c r="S44" s="10">
        <f t="shared" si="4"/>
        <v>0.105</v>
      </c>
      <c r="T44" s="10">
        <f t="shared" si="4"/>
        <v>0.04</v>
      </c>
      <c r="U44" s="10">
        <f t="shared" si="4"/>
        <v>0.02</v>
      </c>
      <c r="V44" s="10">
        <f t="shared" si="4"/>
        <v>7.0000000000000007E-2</v>
      </c>
      <c r="W44" s="10">
        <f t="shared" si="4"/>
        <v>0.04</v>
      </c>
    </row>
    <row r="45" spans="1:23" x14ac:dyDescent="0.2">
      <c r="A45" s="4">
        <v>8</v>
      </c>
      <c r="B45" s="4">
        <v>22</v>
      </c>
      <c r="C45" s="4">
        <v>45</v>
      </c>
      <c r="D45" s="34">
        <v>0</v>
      </c>
      <c r="E45" s="12">
        <f t="shared" si="2"/>
        <v>0.105</v>
      </c>
      <c r="F45" s="13">
        <f t="shared" si="3"/>
        <v>0.04</v>
      </c>
      <c r="G45" s="13">
        <f>0.04/2</f>
        <v>0.02</v>
      </c>
      <c r="H45" s="13">
        <f>0.07/2</f>
        <v>3.5000000000000003E-2</v>
      </c>
      <c r="I45" s="16">
        <f>0.08/2</f>
        <v>0.04</v>
      </c>
      <c r="K45" s="13">
        <v>0</v>
      </c>
      <c r="L45" s="13">
        <v>0</v>
      </c>
      <c r="M45" s="13">
        <v>0</v>
      </c>
      <c r="N45" s="13">
        <v>0</v>
      </c>
      <c r="O45" s="18">
        <v>8.0399999999999999E-2</v>
      </c>
      <c r="P45" s="13">
        <v>0</v>
      </c>
      <c r="R45" s="10">
        <f t="shared" si="4"/>
        <v>0</v>
      </c>
      <c r="S45" s="10">
        <f t="shared" si="4"/>
        <v>0.105</v>
      </c>
      <c r="T45" s="10">
        <f t="shared" si="4"/>
        <v>0.04</v>
      </c>
      <c r="U45" s="10">
        <f t="shared" si="4"/>
        <v>0.02</v>
      </c>
      <c r="V45" s="10">
        <f t="shared" si="4"/>
        <v>0.1154</v>
      </c>
      <c r="W45" s="10">
        <f t="shared" si="4"/>
        <v>0.04</v>
      </c>
    </row>
    <row r="46" spans="1:23" x14ac:dyDescent="0.2">
      <c r="A46" s="4">
        <v>8</v>
      </c>
      <c r="B46" s="4">
        <v>22</v>
      </c>
      <c r="C46" s="4">
        <v>46</v>
      </c>
      <c r="D46" s="33">
        <f>0.11/2</f>
        <v>5.5E-2</v>
      </c>
      <c r="E46" s="12">
        <f t="shared" si="2"/>
        <v>0.105</v>
      </c>
      <c r="F46" s="13">
        <f t="shared" si="3"/>
        <v>0.04</v>
      </c>
      <c r="G46" s="13">
        <f>0.04/2</f>
        <v>0.02</v>
      </c>
      <c r="H46" s="13">
        <f>0.07/2</f>
        <v>3.5000000000000003E-2</v>
      </c>
      <c r="I46" s="16">
        <f>0.08/2</f>
        <v>0.04</v>
      </c>
      <c r="K46" s="13">
        <v>0</v>
      </c>
      <c r="L46" s="13">
        <v>0</v>
      </c>
      <c r="M46" s="13">
        <v>0</v>
      </c>
      <c r="N46" s="13">
        <v>0</v>
      </c>
      <c r="O46" s="18">
        <v>0.17299999999999999</v>
      </c>
      <c r="P46" s="13">
        <v>0</v>
      </c>
      <c r="R46" s="10">
        <f t="shared" si="4"/>
        <v>5.5E-2</v>
      </c>
      <c r="S46" s="10">
        <f t="shared" si="4"/>
        <v>0.105</v>
      </c>
      <c r="T46" s="10">
        <f t="shared" si="4"/>
        <v>0.04</v>
      </c>
      <c r="U46" s="10">
        <f t="shared" si="4"/>
        <v>0.02</v>
      </c>
      <c r="V46" s="10">
        <f t="shared" si="4"/>
        <v>0.20799999999999999</v>
      </c>
      <c r="W46" s="10">
        <f t="shared" si="4"/>
        <v>0.04</v>
      </c>
    </row>
    <row r="47" spans="1:23" x14ac:dyDescent="0.2">
      <c r="A47" s="4">
        <v>8</v>
      </c>
      <c r="B47" s="4">
        <v>23</v>
      </c>
      <c r="C47" s="4">
        <v>47</v>
      </c>
      <c r="D47" s="34">
        <v>0</v>
      </c>
      <c r="E47" s="12">
        <f t="shared" si="2"/>
        <v>0.105</v>
      </c>
      <c r="F47" s="13">
        <v>0</v>
      </c>
      <c r="G47" s="13">
        <f>0.04/2</f>
        <v>0.02</v>
      </c>
      <c r="H47" s="13">
        <v>0</v>
      </c>
      <c r="I47" s="16">
        <v>0</v>
      </c>
      <c r="K47" s="13">
        <f>0.11/2</f>
        <v>5.5E-2</v>
      </c>
      <c r="L47" s="13">
        <v>0</v>
      </c>
      <c r="M47" s="13">
        <v>0</v>
      </c>
      <c r="N47" s="13">
        <v>0</v>
      </c>
      <c r="O47" s="18">
        <v>0</v>
      </c>
      <c r="P47" s="13">
        <v>0</v>
      </c>
      <c r="R47" s="10">
        <f t="shared" si="4"/>
        <v>5.5E-2</v>
      </c>
      <c r="S47" s="10">
        <f t="shared" si="4"/>
        <v>0.105</v>
      </c>
      <c r="T47" s="10">
        <f t="shared" si="4"/>
        <v>0</v>
      </c>
      <c r="U47" s="10">
        <f t="shared" si="4"/>
        <v>0.02</v>
      </c>
      <c r="V47" s="10">
        <f t="shared" si="4"/>
        <v>0</v>
      </c>
      <c r="W47" s="10">
        <f t="shared" si="4"/>
        <v>0</v>
      </c>
    </row>
    <row r="48" spans="1:23" x14ac:dyDescent="0.2">
      <c r="A48" s="4">
        <v>8</v>
      </c>
      <c r="B48" s="4">
        <v>23</v>
      </c>
      <c r="C48" s="4">
        <v>48</v>
      </c>
      <c r="D48" s="34">
        <v>0</v>
      </c>
      <c r="E48" s="12">
        <f t="shared" si="2"/>
        <v>0.105</v>
      </c>
      <c r="F48" s="13">
        <f>0.08/2</f>
        <v>0.04</v>
      </c>
      <c r="G48" s="13">
        <v>0</v>
      </c>
      <c r="H48" s="13">
        <v>0</v>
      </c>
      <c r="I48" s="16">
        <v>0</v>
      </c>
      <c r="K48" s="13">
        <v>0</v>
      </c>
      <c r="L48" s="13">
        <v>0</v>
      </c>
      <c r="M48" s="13">
        <v>0</v>
      </c>
      <c r="N48" s="13">
        <v>0</v>
      </c>
      <c r="O48" s="18">
        <f>0.07/2</f>
        <v>3.5000000000000003E-2</v>
      </c>
      <c r="P48" s="13">
        <v>0</v>
      </c>
      <c r="R48" s="10">
        <f t="shared" si="4"/>
        <v>0</v>
      </c>
      <c r="S48" s="10">
        <f t="shared" si="4"/>
        <v>0.105</v>
      </c>
      <c r="T48" s="10">
        <f t="shared" si="4"/>
        <v>0.04</v>
      </c>
      <c r="U48" s="10">
        <f t="shared" si="4"/>
        <v>0</v>
      </c>
      <c r="V48" s="10">
        <f t="shared" si="4"/>
        <v>3.5000000000000003E-2</v>
      </c>
      <c r="W48" s="10">
        <f t="shared" si="4"/>
        <v>0</v>
      </c>
    </row>
    <row r="49" spans="1:23" x14ac:dyDescent="0.2">
      <c r="A49" s="4">
        <v>8</v>
      </c>
      <c r="B49" s="4">
        <v>24</v>
      </c>
      <c r="C49" s="4">
        <v>49</v>
      </c>
      <c r="D49" s="33">
        <f>0.11/2</f>
        <v>5.5E-2</v>
      </c>
      <c r="E49" s="12">
        <f t="shared" si="2"/>
        <v>0.105</v>
      </c>
      <c r="F49" s="13">
        <f t="shared" ref="F49:F51" si="9">0.08/2</f>
        <v>0.04</v>
      </c>
      <c r="G49" s="13">
        <f>0.04/2</f>
        <v>0.02</v>
      </c>
      <c r="H49" s="13">
        <f>0.07/2</f>
        <v>3.5000000000000003E-2</v>
      </c>
      <c r="I49" s="16">
        <f>0.08/2</f>
        <v>0.04</v>
      </c>
      <c r="K49" s="13">
        <f>0.11/2</f>
        <v>5.5E-2</v>
      </c>
      <c r="L49" s="13">
        <v>0</v>
      </c>
      <c r="M49" s="13">
        <v>0</v>
      </c>
      <c r="N49" s="13">
        <v>0</v>
      </c>
      <c r="O49" s="18">
        <f>0.07/2</f>
        <v>3.5000000000000003E-2</v>
      </c>
      <c r="P49" s="13">
        <v>0</v>
      </c>
      <c r="R49" s="10">
        <f t="shared" si="4"/>
        <v>0.11</v>
      </c>
      <c r="S49" s="10">
        <f t="shared" si="4"/>
        <v>0.105</v>
      </c>
      <c r="T49" s="10">
        <f t="shared" si="4"/>
        <v>0.04</v>
      </c>
      <c r="U49" s="10">
        <f t="shared" si="4"/>
        <v>0.02</v>
      </c>
      <c r="V49" s="10">
        <f t="shared" si="4"/>
        <v>7.0000000000000007E-2</v>
      </c>
      <c r="W49" s="10">
        <f t="shared" si="4"/>
        <v>0.04</v>
      </c>
    </row>
    <row r="50" spans="1:23" x14ac:dyDescent="0.2">
      <c r="A50" s="4">
        <v>8</v>
      </c>
      <c r="B50" s="4">
        <v>24</v>
      </c>
      <c r="C50" s="4">
        <v>50</v>
      </c>
      <c r="D50" s="33">
        <f>0.11/2</f>
        <v>5.5E-2</v>
      </c>
      <c r="E50" s="12">
        <f t="shared" si="2"/>
        <v>0.105</v>
      </c>
      <c r="F50" s="13">
        <f t="shared" si="9"/>
        <v>0.04</v>
      </c>
      <c r="G50" s="13">
        <f>0.04/2</f>
        <v>0.02</v>
      </c>
      <c r="H50" s="13">
        <v>9.849999999999999E-2</v>
      </c>
      <c r="I50" s="16">
        <f>0.08/2</f>
        <v>0.04</v>
      </c>
      <c r="K50" s="13">
        <v>0</v>
      </c>
      <c r="L50" s="13">
        <v>0</v>
      </c>
      <c r="M50" s="13">
        <v>0</v>
      </c>
      <c r="N50" s="13">
        <v>0</v>
      </c>
      <c r="O50" s="18">
        <f>0.07/2</f>
        <v>3.5000000000000003E-2</v>
      </c>
      <c r="P50" s="13">
        <v>0</v>
      </c>
      <c r="R50" s="10">
        <f t="shared" si="4"/>
        <v>5.5E-2</v>
      </c>
      <c r="S50" s="10">
        <f t="shared" si="4"/>
        <v>0.105</v>
      </c>
      <c r="T50" s="10">
        <f t="shared" si="4"/>
        <v>0.04</v>
      </c>
      <c r="U50" s="10">
        <f t="shared" si="4"/>
        <v>0.02</v>
      </c>
      <c r="V50" s="10">
        <f t="shared" si="4"/>
        <v>0.13350000000000001</v>
      </c>
      <c r="W50" s="10">
        <f t="shared" si="4"/>
        <v>0.04</v>
      </c>
    </row>
    <row r="51" spans="1:23" x14ac:dyDescent="0.2">
      <c r="A51" s="4">
        <v>9</v>
      </c>
      <c r="B51" s="4">
        <v>25</v>
      </c>
      <c r="C51" s="4">
        <v>51</v>
      </c>
      <c r="D51" s="33">
        <f>0.11/2</f>
        <v>5.5E-2</v>
      </c>
      <c r="E51" s="12">
        <f t="shared" si="2"/>
        <v>0.105</v>
      </c>
      <c r="F51" s="13">
        <f t="shared" si="9"/>
        <v>0.04</v>
      </c>
      <c r="G51" s="13">
        <v>5.5E-2</v>
      </c>
      <c r="H51" s="13">
        <f>0.07/2</f>
        <v>3.5000000000000003E-2</v>
      </c>
      <c r="I51" s="16">
        <v>0</v>
      </c>
      <c r="K51" s="13">
        <v>0</v>
      </c>
      <c r="L51" s="13">
        <v>0</v>
      </c>
      <c r="M51" s="13">
        <v>0</v>
      </c>
      <c r="N51" s="13">
        <v>0</v>
      </c>
      <c r="O51" s="18">
        <v>0.122</v>
      </c>
      <c r="P51" s="13">
        <v>0</v>
      </c>
      <c r="R51" s="10">
        <f t="shared" si="4"/>
        <v>5.5E-2</v>
      </c>
      <c r="S51" s="10">
        <f t="shared" si="4"/>
        <v>0.105</v>
      </c>
      <c r="T51" s="10">
        <f t="shared" si="4"/>
        <v>0.04</v>
      </c>
      <c r="U51" s="10">
        <f t="shared" si="4"/>
        <v>5.5E-2</v>
      </c>
      <c r="V51" s="10">
        <f t="shared" si="4"/>
        <v>0.157</v>
      </c>
      <c r="W51" s="10">
        <f t="shared" si="4"/>
        <v>0</v>
      </c>
    </row>
    <row r="52" spans="1:23" x14ac:dyDescent="0.2">
      <c r="A52" s="4">
        <v>9</v>
      </c>
      <c r="B52" s="4">
        <v>25</v>
      </c>
      <c r="C52" s="4">
        <v>52</v>
      </c>
      <c r="D52" s="33">
        <f>0.11/2</f>
        <v>5.5E-2</v>
      </c>
      <c r="E52" s="12">
        <f t="shared" si="2"/>
        <v>0.105</v>
      </c>
      <c r="F52" s="13">
        <v>0</v>
      </c>
      <c r="G52" s="13">
        <f>0.04/2</f>
        <v>0.02</v>
      </c>
      <c r="H52" s="13">
        <f>0.07/2</f>
        <v>3.5000000000000003E-2</v>
      </c>
      <c r="I52" s="16">
        <v>0</v>
      </c>
      <c r="K52" s="13">
        <v>0</v>
      </c>
      <c r="L52" s="13">
        <v>0</v>
      </c>
      <c r="M52" s="13">
        <v>0</v>
      </c>
      <c r="N52" s="13">
        <v>0</v>
      </c>
      <c r="O52" s="18">
        <f>0.07/2</f>
        <v>3.5000000000000003E-2</v>
      </c>
      <c r="P52" s="13">
        <v>0</v>
      </c>
      <c r="R52" s="10">
        <f t="shared" si="4"/>
        <v>5.5E-2</v>
      </c>
      <c r="S52" s="10">
        <f t="shared" si="4"/>
        <v>0.105</v>
      </c>
      <c r="T52" s="10">
        <f t="shared" si="4"/>
        <v>0</v>
      </c>
      <c r="U52" s="10">
        <f t="shared" si="4"/>
        <v>0.02</v>
      </c>
      <c r="V52" s="10">
        <f t="shared" si="4"/>
        <v>7.0000000000000007E-2</v>
      </c>
      <c r="W52" s="10">
        <f t="shared" si="4"/>
        <v>0</v>
      </c>
    </row>
    <row r="53" spans="1:23" x14ac:dyDescent="0.2">
      <c r="A53" s="4">
        <v>9</v>
      </c>
      <c r="B53" s="4">
        <v>26</v>
      </c>
      <c r="C53" s="4">
        <v>53</v>
      </c>
      <c r="D53" s="33">
        <f>0.11/2</f>
        <v>5.5E-2</v>
      </c>
      <c r="E53" s="12">
        <f t="shared" si="2"/>
        <v>0.105</v>
      </c>
      <c r="F53" s="13">
        <f>0.08/2</f>
        <v>0.04</v>
      </c>
      <c r="G53" s="13">
        <v>0.13800000000000001</v>
      </c>
      <c r="H53" s="13">
        <f>0.07/2</f>
        <v>3.5000000000000003E-2</v>
      </c>
      <c r="I53" s="16">
        <v>0.17800000000000002</v>
      </c>
      <c r="K53" s="13">
        <v>0</v>
      </c>
      <c r="L53" s="13">
        <v>0</v>
      </c>
      <c r="M53" s="13">
        <v>0</v>
      </c>
      <c r="N53" s="13">
        <v>0</v>
      </c>
      <c r="O53" s="18">
        <v>9.1300000000000006E-2</v>
      </c>
      <c r="P53" s="13">
        <v>0</v>
      </c>
      <c r="R53" s="10">
        <f t="shared" si="4"/>
        <v>5.5E-2</v>
      </c>
      <c r="S53" s="10">
        <f t="shared" si="4"/>
        <v>0.105</v>
      </c>
      <c r="T53" s="10">
        <f t="shared" si="4"/>
        <v>0.04</v>
      </c>
      <c r="U53" s="10">
        <f t="shared" si="4"/>
        <v>0.13800000000000001</v>
      </c>
      <c r="V53" s="10">
        <f t="shared" si="4"/>
        <v>0.12630000000000002</v>
      </c>
      <c r="W53" s="10">
        <f t="shared" si="4"/>
        <v>0.17800000000000002</v>
      </c>
    </row>
    <row r="54" spans="1:23" x14ac:dyDescent="0.2">
      <c r="A54" s="4">
        <v>9</v>
      </c>
      <c r="B54" s="4">
        <v>26</v>
      </c>
      <c r="C54" s="4">
        <v>54</v>
      </c>
      <c r="D54" s="34">
        <v>0</v>
      </c>
      <c r="E54" s="12">
        <f>0.21/2</f>
        <v>0.105</v>
      </c>
      <c r="F54" s="13">
        <f t="shared" ref="F54:F62" si="10">0.08/2</f>
        <v>0.04</v>
      </c>
      <c r="G54" s="13">
        <v>9.1000000000000011E-2</v>
      </c>
      <c r="H54" s="13">
        <v>0.161</v>
      </c>
      <c r="I54" s="16">
        <v>0.15</v>
      </c>
      <c r="K54" s="13">
        <v>0</v>
      </c>
      <c r="L54" s="13">
        <v>0</v>
      </c>
      <c r="M54" s="13">
        <v>0</v>
      </c>
      <c r="N54" s="13">
        <v>0</v>
      </c>
      <c r="O54" s="18">
        <v>0</v>
      </c>
      <c r="P54" s="13">
        <v>0</v>
      </c>
      <c r="R54" s="10">
        <f t="shared" si="4"/>
        <v>0</v>
      </c>
      <c r="S54" s="10">
        <f t="shared" si="4"/>
        <v>0.105</v>
      </c>
      <c r="T54" s="10">
        <f t="shared" si="4"/>
        <v>0.04</v>
      </c>
      <c r="U54" s="10">
        <f t="shared" si="4"/>
        <v>9.1000000000000011E-2</v>
      </c>
      <c r="V54" s="10">
        <f t="shared" si="4"/>
        <v>0.161</v>
      </c>
      <c r="W54" s="10">
        <f t="shared" si="4"/>
        <v>0.15</v>
      </c>
    </row>
    <row r="55" spans="1:23" x14ac:dyDescent="0.2">
      <c r="A55" s="4">
        <v>9</v>
      </c>
      <c r="B55" s="4">
        <v>27</v>
      </c>
      <c r="C55" s="4">
        <v>55</v>
      </c>
      <c r="D55" s="34">
        <v>0</v>
      </c>
      <c r="E55" s="12">
        <f t="shared" si="2"/>
        <v>0.105</v>
      </c>
      <c r="F55" s="13">
        <f t="shared" si="10"/>
        <v>0.04</v>
      </c>
      <c r="G55" s="13">
        <v>0.26200000000000001</v>
      </c>
      <c r="H55" s="13">
        <v>0</v>
      </c>
      <c r="I55" s="16">
        <v>0</v>
      </c>
      <c r="K55" s="13">
        <f>0.11/2</f>
        <v>5.5E-2</v>
      </c>
      <c r="L55" s="13">
        <v>0</v>
      </c>
      <c r="M55" s="13">
        <v>0</v>
      </c>
      <c r="N55" s="13">
        <v>0</v>
      </c>
      <c r="O55" s="18">
        <f>0.07/2</f>
        <v>3.5000000000000003E-2</v>
      </c>
      <c r="P55" s="13">
        <v>0</v>
      </c>
      <c r="R55" s="10">
        <f t="shared" si="4"/>
        <v>5.5E-2</v>
      </c>
      <c r="S55" s="10">
        <f t="shared" si="4"/>
        <v>0.105</v>
      </c>
      <c r="T55" s="10">
        <f t="shared" si="4"/>
        <v>0.04</v>
      </c>
      <c r="U55" s="10">
        <f t="shared" si="4"/>
        <v>0.26200000000000001</v>
      </c>
      <c r="V55" s="10">
        <f t="shared" si="4"/>
        <v>3.5000000000000003E-2</v>
      </c>
      <c r="W55" s="10">
        <f t="shared" si="4"/>
        <v>0</v>
      </c>
    </row>
    <row r="56" spans="1:23" x14ac:dyDescent="0.2">
      <c r="A56" s="4">
        <v>9</v>
      </c>
      <c r="B56" s="4">
        <v>27</v>
      </c>
      <c r="C56" s="4">
        <v>56</v>
      </c>
      <c r="D56" s="33">
        <f>0.11/2</f>
        <v>5.5E-2</v>
      </c>
      <c r="E56" s="12">
        <f t="shared" si="2"/>
        <v>0.105</v>
      </c>
      <c r="F56" s="13">
        <f t="shared" si="10"/>
        <v>0.04</v>
      </c>
      <c r="G56" s="13">
        <v>0</v>
      </c>
      <c r="H56" s="13">
        <f>0.07/2</f>
        <v>3.5000000000000003E-2</v>
      </c>
      <c r="I56" s="16">
        <v>0</v>
      </c>
      <c r="K56" s="13">
        <f>0.11/2</f>
        <v>5.5E-2</v>
      </c>
      <c r="L56" s="13">
        <v>0</v>
      </c>
      <c r="M56" s="13">
        <v>0</v>
      </c>
      <c r="N56" s="13">
        <v>0</v>
      </c>
      <c r="O56" s="18">
        <v>0</v>
      </c>
      <c r="P56" s="13">
        <v>0</v>
      </c>
      <c r="R56" s="10">
        <f t="shared" si="4"/>
        <v>0.11</v>
      </c>
      <c r="S56" s="10">
        <f t="shared" si="4"/>
        <v>0.105</v>
      </c>
      <c r="T56" s="10">
        <f t="shared" si="4"/>
        <v>0.04</v>
      </c>
      <c r="U56" s="10">
        <f t="shared" si="4"/>
        <v>0</v>
      </c>
      <c r="V56" s="10">
        <f t="shared" si="4"/>
        <v>3.5000000000000003E-2</v>
      </c>
      <c r="W56" s="10">
        <f t="shared" si="4"/>
        <v>0</v>
      </c>
    </row>
    <row r="57" spans="1:23" x14ac:dyDescent="0.2">
      <c r="A57" s="4">
        <v>10</v>
      </c>
      <c r="B57" s="4">
        <v>28</v>
      </c>
      <c r="C57" s="4">
        <v>57</v>
      </c>
      <c r="D57" s="34">
        <v>0</v>
      </c>
      <c r="E57" s="12">
        <f t="shared" si="2"/>
        <v>0.105</v>
      </c>
      <c r="F57" s="13">
        <f t="shared" si="10"/>
        <v>0.04</v>
      </c>
      <c r="G57" s="13">
        <v>0</v>
      </c>
      <c r="H57" s="13">
        <v>0</v>
      </c>
      <c r="I57" s="16">
        <v>0</v>
      </c>
      <c r="K57" s="13">
        <v>0</v>
      </c>
      <c r="L57" s="13">
        <v>0</v>
      </c>
      <c r="M57" s="13">
        <v>0</v>
      </c>
      <c r="N57" s="13">
        <v>0</v>
      </c>
      <c r="O57" s="18">
        <v>8.7800000000000003E-2</v>
      </c>
      <c r="P57" s="13">
        <v>0</v>
      </c>
      <c r="R57" s="10">
        <f t="shared" si="4"/>
        <v>0</v>
      </c>
      <c r="S57" s="10">
        <f t="shared" si="4"/>
        <v>0.105</v>
      </c>
      <c r="T57" s="10">
        <f t="shared" si="4"/>
        <v>0.04</v>
      </c>
      <c r="U57" s="10">
        <f t="shared" si="4"/>
        <v>0</v>
      </c>
      <c r="V57" s="10">
        <f t="shared" si="4"/>
        <v>8.7800000000000003E-2</v>
      </c>
      <c r="W57" s="10">
        <f t="shared" si="4"/>
        <v>0</v>
      </c>
    </row>
    <row r="58" spans="1:23" x14ac:dyDescent="0.2">
      <c r="A58" s="4">
        <v>10</v>
      </c>
      <c r="B58" s="4">
        <v>28</v>
      </c>
      <c r="C58" s="4">
        <v>58</v>
      </c>
      <c r="D58" s="33">
        <f>0.11/2</f>
        <v>5.5E-2</v>
      </c>
      <c r="E58" s="12">
        <f t="shared" si="2"/>
        <v>0.105</v>
      </c>
      <c r="F58" s="13">
        <f t="shared" si="10"/>
        <v>0.04</v>
      </c>
      <c r="G58" s="13">
        <v>0</v>
      </c>
      <c r="H58" s="13">
        <v>0</v>
      </c>
      <c r="I58" s="16">
        <v>0</v>
      </c>
      <c r="K58" s="13">
        <v>0</v>
      </c>
      <c r="L58" s="13">
        <v>0</v>
      </c>
      <c r="M58" s="13">
        <v>0</v>
      </c>
      <c r="N58" s="13">
        <v>0</v>
      </c>
      <c r="O58" s="18">
        <f>0.07/2</f>
        <v>3.5000000000000003E-2</v>
      </c>
      <c r="P58" s="13">
        <v>0</v>
      </c>
      <c r="R58" s="10">
        <f t="shared" si="4"/>
        <v>5.5E-2</v>
      </c>
      <c r="S58" s="10">
        <f t="shared" si="4"/>
        <v>0.105</v>
      </c>
      <c r="T58" s="10">
        <f t="shared" si="4"/>
        <v>0.04</v>
      </c>
      <c r="U58" s="10">
        <f t="shared" si="4"/>
        <v>0</v>
      </c>
      <c r="V58" s="10">
        <f t="shared" si="4"/>
        <v>3.5000000000000003E-2</v>
      </c>
      <c r="W58" s="10">
        <f t="shared" si="4"/>
        <v>0</v>
      </c>
    </row>
    <row r="59" spans="1:23" x14ac:dyDescent="0.2">
      <c r="A59" s="4">
        <v>10</v>
      </c>
      <c r="B59" s="4">
        <v>29</v>
      </c>
      <c r="C59" s="4">
        <v>59</v>
      </c>
      <c r="D59" s="33">
        <f>0.11/2</f>
        <v>5.5E-2</v>
      </c>
      <c r="E59" s="12">
        <f t="shared" si="2"/>
        <v>0.105</v>
      </c>
      <c r="F59" s="13">
        <f t="shared" si="10"/>
        <v>0.04</v>
      </c>
      <c r="G59" s="13">
        <v>0</v>
      </c>
      <c r="H59" s="13">
        <v>0.4529999999999999</v>
      </c>
      <c r="I59" s="16">
        <f>0.08/2</f>
        <v>0.04</v>
      </c>
      <c r="K59" s="13">
        <f>0.11/2</f>
        <v>5.5E-2</v>
      </c>
      <c r="L59" s="13">
        <v>0</v>
      </c>
      <c r="M59" s="13">
        <v>0</v>
      </c>
      <c r="N59" s="13">
        <v>0</v>
      </c>
      <c r="O59" s="18">
        <f>0.07/2</f>
        <v>3.5000000000000003E-2</v>
      </c>
      <c r="P59" s="13">
        <v>0</v>
      </c>
      <c r="R59" s="10">
        <f t="shared" si="4"/>
        <v>0.11</v>
      </c>
      <c r="S59" s="10">
        <f t="shared" ref="S59:W62" si="11">E59+L59</f>
        <v>0.105</v>
      </c>
      <c r="T59" s="10">
        <f t="shared" si="11"/>
        <v>0.04</v>
      </c>
      <c r="U59" s="10">
        <f t="shared" si="11"/>
        <v>0</v>
      </c>
      <c r="V59" s="10">
        <f t="shared" si="11"/>
        <v>0.48799999999999988</v>
      </c>
      <c r="W59" s="10">
        <f t="shared" si="11"/>
        <v>0.04</v>
      </c>
    </row>
    <row r="60" spans="1:23" x14ac:dyDescent="0.2">
      <c r="A60" s="4">
        <v>10</v>
      </c>
      <c r="B60" s="4">
        <v>29</v>
      </c>
      <c r="C60" s="4">
        <v>60</v>
      </c>
      <c r="D60" s="33">
        <f>0.11/2</f>
        <v>5.5E-2</v>
      </c>
      <c r="E60" s="12">
        <f t="shared" si="2"/>
        <v>0.105</v>
      </c>
      <c r="F60" s="13">
        <f t="shared" si="10"/>
        <v>0.04</v>
      </c>
      <c r="G60" s="13">
        <v>0.56400000000000006</v>
      </c>
      <c r="H60" s="13">
        <v>0.36499999999999994</v>
      </c>
      <c r="I60" s="16">
        <v>0</v>
      </c>
      <c r="K60" s="13">
        <f>0.11/2</f>
        <v>5.5E-2</v>
      </c>
      <c r="L60" s="13">
        <v>0</v>
      </c>
      <c r="M60" s="13">
        <v>0</v>
      </c>
      <c r="N60" s="13">
        <v>0</v>
      </c>
      <c r="O60" s="18">
        <f>0.07/2</f>
        <v>3.5000000000000003E-2</v>
      </c>
      <c r="P60" s="13">
        <v>0</v>
      </c>
      <c r="R60" s="10">
        <f t="shared" ref="R60:R62" si="12">D60+K60</f>
        <v>0.11</v>
      </c>
      <c r="S60" s="10">
        <f t="shared" si="11"/>
        <v>0.105</v>
      </c>
      <c r="T60" s="10">
        <f t="shared" si="11"/>
        <v>0.04</v>
      </c>
      <c r="U60" s="10">
        <f t="shared" si="11"/>
        <v>0.56400000000000006</v>
      </c>
      <c r="V60" s="10">
        <f t="shared" si="11"/>
        <v>0.39999999999999991</v>
      </c>
      <c r="W60" s="10">
        <f t="shared" si="11"/>
        <v>0</v>
      </c>
    </row>
    <row r="61" spans="1:23" x14ac:dyDescent="0.2">
      <c r="A61" s="4">
        <v>10</v>
      </c>
      <c r="B61" s="4">
        <v>30</v>
      </c>
      <c r="C61" s="4">
        <v>61</v>
      </c>
      <c r="D61" s="34">
        <v>0</v>
      </c>
      <c r="E61" s="12">
        <f t="shared" si="2"/>
        <v>0.105</v>
      </c>
      <c r="F61" s="13">
        <f t="shared" si="10"/>
        <v>0.04</v>
      </c>
      <c r="G61" s="13">
        <v>0.83099999999999996</v>
      </c>
      <c r="H61" s="13">
        <f>0.07/2</f>
        <v>3.5000000000000003E-2</v>
      </c>
      <c r="I61" s="16">
        <f>0.08/2</f>
        <v>0.04</v>
      </c>
      <c r="K61" s="13">
        <v>0</v>
      </c>
      <c r="L61" s="13">
        <v>0</v>
      </c>
      <c r="M61" s="13">
        <v>0</v>
      </c>
      <c r="N61" s="13">
        <v>0</v>
      </c>
      <c r="O61" s="18">
        <v>8.3699999999999997E-2</v>
      </c>
      <c r="P61" s="13">
        <v>0</v>
      </c>
      <c r="R61" s="10">
        <f t="shared" si="12"/>
        <v>0</v>
      </c>
      <c r="S61" s="10">
        <f t="shared" si="11"/>
        <v>0.105</v>
      </c>
      <c r="T61" s="10">
        <f t="shared" si="11"/>
        <v>0.04</v>
      </c>
      <c r="U61" s="10">
        <f t="shared" si="11"/>
        <v>0.83099999999999996</v>
      </c>
      <c r="V61" s="10">
        <f t="shared" si="11"/>
        <v>0.1187</v>
      </c>
      <c r="W61" s="10">
        <f t="shared" si="11"/>
        <v>0.04</v>
      </c>
    </row>
    <row r="62" spans="1:23" ht="17" thickBot="1" x14ac:dyDescent="0.25">
      <c r="A62" s="4">
        <v>10</v>
      </c>
      <c r="B62" s="4">
        <v>30</v>
      </c>
      <c r="C62" s="4">
        <v>62</v>
      </c>
      <c r="D62" s="36">
        <f>0.11/2</f>
        <v>5.5E-2</v>
      </c>
      <c r="E62" s="15">
        <f t="shared" si="2"/>
        <v>0.105</v>
      </c>
      <c r="F62" s="14">
        <f t="shared" si="10"/>
        <v>0.04</v>
      </c>
      <c r="G62" s="14">
        <v>0</v>
      </c>
      <c r="H62" s="14">
        <f>0.07/2</f>
        <v>3.5000000000000003E-2</v>
      </c>
      <c r="I62" s="17">
        <v>0</v>
      </c>
      <c r="K62" s="13">
        <f>0.11/2</f>
        <v>5.5E-2</v>
      </c>
      <c r="L62" s="13">
        <v>0</v>
      </c>
      <c r="M62" s="13">
        <v>0</v>
      </c>
      <c r="N62" s="13">
        <v>0</v>
      </c>
      <c r="O62" s="18">
        <v>0</v>
      </c>
      <c r="P62" s="13">
        <v>0</v>
      </c>
      <c r="R62" s="10">
        <f t="shared" si="12"/>
        <v>0.11</v>
      </c>
      <c r="S62" s="10">
        <f t="shared" si="11"/>
        <v>0.105</v>
      </c>
      <c r="T62" s="10">
        <f t="shared" si="11"/>
        <v>0.04</v>
      </c>
      <c r="U62" s="10">
        <f t="shared" si="11"/>
        <v>0</v>
      </c>
      <c r="V62" s="10">
        <f t="shared" si="11"/>
        <v>3.5000000000000003E-2</v>
      </c>
      <c r="W62" s="10">
        <f t="shared" si="11"/>
        <v>0</v>
      </c>
    </row>
  </sheetData>
  <phoneticPr fontId="9" type="noConversion"/>
  <conditionalFormatting sqref="E3:E62">
    <cfRule type="cellIs" dxfId="16" priority="17" operator="lessThan">
      <formula>0.21</formula>
    </cfRule>
  </conditionalFormatting>
  <conditionalFormatting sqref="F3:F62">
    <cfRule type="cellIs" dxfId="15" priority="16" operator="lessThan">
      <formula>0.08</formula>
    </cfRule>
  </conditionalFormatting>
  <conditionalFormatting sqref="G3:G62">
    <cfRule type="cellIs" dxfId="14" priority="15" operator="lessThan">
      <formula>0.04</formula>
    </cfRule>
  </conditionalFormatting>
  <conditionalFormatting sqref="H3:H62">
    <cfRule type="cellIs" dxfId="13" priority="14" operator="lessThan">
      <formula>0.07</formula>
    </cfRule>
  </conditionalFormatting>
  <conditionalFormatting sqref="I3:I42 I44:I62">
    <cfRule type="cellIs" dxfId="12" priority="13" operator="lessThan">
      <formula>0.08</formula>
    </cfRule>
  </conditionalFormatting>
  <conditionalFormatting sqref="K3:K62">
    <cfRule type="cellIs" dxfId="11" priority="12" operator="lessThan">
      <formula>0.11</formula>
    </cfRule>
  </conditionalFormatting>
  <conditionalFormatting sqref="L3:L62">
    <cfRule type="cellIs" dxfId="10" priority="11" operator="lessThan">
      <formula>0.21</formula>
    </cfRule>
  </conditionalFormatting>
  <conditionalFormatting sqref="M3:M62">
    <cfRule type="cellIs" dxfId="9" priority="10" operator="lessThan">
      <formula>0.08</formula>
    </cfRule>
  </conditionalFormatting>
  <conditionalFormatting sqref="N3:N62">
    <cfRule type="cellIs" dxfId="8" priority="9" operator="lessThan">
      <formula>0.04</formula>
    </cfRule>
  </conditionalFormatting>
  <conditionalFormatting sqref="O3:O62">
    <cfRule type="cellIs" dxfId="7" priority="8" operator="lessThan">
      <formula>0.07</formula>
    </cfRule>
  </conditionalFormatting>
  <conditionalFormatting sqref="P3:P62">
    <cfRule type="cellIs" dxfId="6" priority="7" operator="lessThan">
      <formula>0.08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M61"/>
  <sheetViews>
    <sheetView topLeftCell="G1" zoomScale="84" workbookViewId="0">
      <selection activeCell="P2" sqref="P2:P61"/>
    </sheetView>
  </sheetViews>
  <sheetFormatPr baseColWidth="10" defaultColWidth="11" defaultRowHeight="16" x14ac:dyDescent="0.2"/>
  <cols>
    <col min="1" max="1" width="5.83203125" bestFit="1" customWidth="1"/>
    <col min="2" max="2" width="15.83203125" bestFit="1" customWidth="1"/>
    <col min="3" max="3" width="5.83203125" bestFit="1" customWidth="1"/>
    <col min="4" max="4" width="12.5" bestFit="1" customWidth="1"/>
    <col min="5" max="5" width="13" bestFit="1" customWidth="1"/>
    <col min="6" max="6" width="14.1640625" bestFit="1" customWidth="1"/>
    <col min="7" max="7" width="18.5" bestFit="1" customWidth="1"/>
    <col min="8" max="8" width="19" bestFit="1" customWidth="1"/>
    <col min="9" max="9" width="20.1640625" bestFit="1" customWidth="1"/>
    <col min="10" max="10" width="12" style="32" bestFit="1" customWidth="1"/>
    <col min="11" max="11" width="22.83203125" bestFit="1" customWidth="1"/>
    <col min="12" max="12" width="23.33203125" bestFit="1" customWidth="1"/>
    <col min="13" max="13" width="24.6640625" bestFit="1" customWidth="1"/>
    <col min="14" max="14" width="29" bestFit="1" customWidth="1"/>
    <col min="15" max="15" width="29.5" bestFit="1" customWidth="1"/>
    <col min="16" max="16" width="30.6640625" bestFit="1" customWidth="1"/>
    <col min="17" max="17" width="22.33203125" bestFit="1" customWidth="1"/>
    <col min="18" max="18" width="13.1640625" style="11" bestFit="1" customWidth="1"/>
    <col min="19" max="19" width="14.33203125" style="11" bestFit="1" customWidth="1"/>
    <col min="20" max="21" width="14" style="11" bestFit="1" customWidth="1"/>
    <col min="23" max="23" width="12.1640625" bestFit="1" customWidth="1"/>
    <col min="38" max="38" width="19.6640625" bestFit="1" customWidth="1"/>
    <col min="39" max="39" width="25.1640625" bestFit="1" customWidth="1"/>
  </cols>
  <sheetData>
    <row r="1" spans="1:39" x14ac:dyDescent="0.2">
      <c r="A1" s="7" t="s">
        <v>0</v>
      </c>
      <c r="B1" s="7" t="s">
        <v>62</v>
      </c>
      <c r="C1" s="7" t="s">
        <v>1</v>
      </c>
      <c r="D1" s="7" t="s">
        <v>63</v>
      </c>
      <c r="E1" s="7" t="s">
        <v>64</v>
      </c>
      <c r="F1" s="7" t="s">
        <v>65</v>
      </c>
      <c r="G1" s="7" t="s">
        <v>66</v>
      </c>
      <c r="H1" s="7" t="s">
        <v>67</v>
      </c>
      <c r="I1" s="7" t="s">
        <v>68</v>
      </c>
      <c r="J1" s="52" t="s">
        <v>69</v>
      </c>
      <c r="K1" s="53" t="s">
        <v>90</v>
      </c>
      <c r="L1" s="53" t="s">
        <v>91</v>
      </c>
      <c r="M1" s="53" t="s">
        <v>92</v>
      </c>
      <c r="N1" s="53" t="s">
        <v>93</v>
      </c>
      <c r="O1" s="53" t="s">
        <v>94</v>
      </c>
      <c r="P1" s="53" t="s">
        <v>95</v>
      </c>
      <c r="Q1" s="40" t="s">
        <v>96</v>
      </c>
      <c r="R1" s="21" t="s">
        <v>71</v>
      </c>
      <c r="S1" s="21" t="s">
        <v>72</v>
      </c>
      <c r="T1" s="21" t="s">
        <v>73</v>
      </c>
      <c r="U1" s="22" t="s">
        <v>74</v>
      </c>
      <c r="V1" s="7"/>
      <c r="W1" s="50" t="s">
        <v>89</v>
      </c>
      <c r="X1" s="7" t="s">
        <v>0</v>
      </c>
      <c r="Y1" s="7" t="s">
        <v>72</v>
      </c>
      <c r="Z1" s="7" t="s">
        <v>74</v>
      </c>
      <c r="AA1" s="19"/>
      <c r="AB1" s="19"/>
      <c r="AC1" s="19"/>
      <c r="AD1" s="7" t="s">
        <v>0</v>
      </c>
      <c r="AE1" s="7" t="s">
        <v>72</v>
      </c>
      <c r="AF1" s="7" t="s">
        <v>74</v>
      </c>
      <c r="AG1" s="19"/>
      <c r="AH1" s="19"/>
      <c r="AK1" s="7" t="s">
        <v>0</v>
      </c>
      <c r="AL1" s="55" t="s">
        <v>1</v>
      </c>
      <c r="AM1" s="4" t="s">
        <v>127</v>
      </c>
    </row>
    <row r="2" spans="1:39" x14ac:dyDescent="0.2">
      <c r="A2" s="7">
        <v>1</v>
      </c>
      <c r="B2" s="7">
        <v>1</v>
      </c>
      <c r="C2" s="7">
        <v>3</v>
      </c>
      <c r="D2" s="10">
        <v>0.11</v>
      </c>
      <c r="E2" s="10">
        <v>0.105</v>
      </c>
      <c r="F2" s="10">
        <v>0.08</v>
      </c>
      <c r="G2" s="10">
        <v>0.13800000000000001</v>
      </c>
      <c r="H2" s="10">
        <v>7.0000000000000007E-2</v>
      </c>
      <c r="I2" s="10">
        <v>0</v>
      </c>
      <c r="J2" s="51">
        <f>SUM(D2:I2)</f>
        <v>0.503</v>
      </c>
      <c r="K2" s="54">
        <v>0</v>
      </c>
      <c r="L2" s="54">
        <v>0</v>
      </c>
      <c r="M2" s="54">
        <v>0</v>
      </c>
      <c r="N2" s="10">
        <v>0.13800000000000001</v>
      </c>
      <c r="O2" s="10">
        <v>7.0000000000000007E-2</v>
      </c>
      <c r="P2" s="10">
        <v>0</v>
      </c>
      <c r="Q2" s="41">
        <f>SUM(K2:P2)</f>
        <v>0.20800000000000002</v>
      </c>
      <c r="R2" s="23"/>
      <c r="S2" s="23"/>
      <c r="T2" s="23"/>
      <c r="U2" s="28"/>
      <c r="V2" s="19"/>
      <c r="W2" s="19"/>
      <c r="X2" s="9">
        <v>1</v>
      </c>
      <c r="Y2" s="20">
        <v>0.18833333333333335</v>
      </c>
      <c r="Z2" s="20">
        <v>8.9174142988748567E-2</v>
      </c>
      <c r="AA2" s="19"/>
      <c r="AB2" s="19"/>
      <c r="AC2" s="19"/>
      <c r="AD2" s="9">
        <v>1</v>
      </c>
      <c r="AE2" s="20">
        <v>0.41333333333333333</v>
      </c>
      <c r="AF2" s="20">
        <v>9.4438839702976188E-2</v>
      </c>
      <c r="AG2" s="19"/>
      <c r="AH2" s="19"/>
      <c r="AK2" s="9">
        <v>1</v>
      </c>
      <c r="AL2" s="56" t="s">
        <v>97</v>
      </c>
      <c r="AM2" s="8">
        <v>0.20200000000000001</v>
      </c>
    </row>
    <row r="3" spans="1:39" x14ac:dyDescent="0.2">
      <c r="A3" s="7">
        <v>1</v>
      </c>
      <c r="B3" s="7">
        <v>1</v>
      </c>
      <c r="C3" s="7">
        <v>4</v>
      </c>
      <c r="D3" s="10">
        <v>0.11</v>
      </c>
      <c r="E3" s="10">
        <v>0.105</v>
      </c>
      <c r="F3" s="10">
        <v>0.04</v>
      </c>
      <c r="G3" s="10">
        <v>0.126</v>
      </c>
      <c r="H3" s="10">
        <v>7.0000000000000007E-2</v>
      </c>
      <c r="I3" s="10">
        <v>0</v>
      </c>
      <c r="J3" s="51">
        <f t="shared" ref="J3:J61" si="0">SUM(D3:I3)</f>
        <v>0.45100000000000001</v>
      </c>
      <c r="K3" s="54">
        <v>0</v>
      </c>
      <c r="L3" s="54">
        <v>0</v>
      </c>
      <c r="M3" s="54">
        <v>0</v>
      </c>
      <c r="N3" s="10">
        <v>0.126</v>
      </c>
      <c r="O3" s="10">
        <v>7.0000000000000007E-2</v>
      </c>
      <c r="P3" s="10">
        <v>0</v>
      </c>
      <c r="Q3" s="41">
        <f t="shared" ref="Q3:Q61" si="1">SUM(K3:P3)</f>
        <v>0.19600000000000001</v>
      </c>
      <c r="R3" s="23">
        <f>AVERAGE(Q2:Q3)</f>
        <v>0.20200000000000001</v>
      </c>
      <c r="S3" s="23"/>
      <c r="T3" s="23"/>
      <c r="U3" s="28"/>
      <c r="V3" s="19"/>
      <c r="W3" s="19"/>
      <c r="X3" s="9">
        <v>2</v>
      </c>
      <c r="Y3" s="20">
        <v>0.18189999999999998</v>
      </c>
      <c r="Z3" s="20">
        <v>4.8880270389323091E-2</v>
      </c>
      <c r="AA3" s="19"/>
      <c r="AB3" s="19"/>
      <c r="AC3" s="19"/>
      <c r="AD3" s="9">
        <v>2</v>
      </c>
      <c r="AE3" s="20">
        <v>0.40856666666666669</v>
      </c>
      <c r="AF3" s="20">
        <v>4.8540535752205079E-2</v>
      </c>
      <c r="AG3" s="19"/>
      <c r="AH3" s="19"/>
      <c r="AK3" s="9">
        <v>1</v>
      </c>
      <c r="AL3" s="56" t="s">
        <v>98</v>
      </c>
      <c r="AM3" s="8">
        <v>2.7500000000000004E-2</v>
      </c>
    </row>
    <row r="4" spans="1:39" x14ac:dyDescent="0.2">
      <c r="A4" s="7">
        <v>1</v>
      </c>
      <c r="B4" s="7">
        <v>2</v>
      </c>
      <c r="C4" s="7">
        <v>5</v>
      </c>
      <c r="D4" s="10">
        <v>5.5E-2</v>
      </c>
      <c r="E4" s="10">
        <v>0.105</v>
      </c>
      <c r="F4" s="10">
        <v>0.04</v>
      </c>
      <c r="G4" s="10">
        <v>0.02</v>
      </c>
      <c r="H4" s="10">
        <v>3.5000000000000003E-2</v>
      </c>
      <c r="I4" s="10">
        <v>0</v>
      </c>
      <c r="J4" s="51">
        <f t="shared" si="0"/>
        <v>0.255</v>
      </c>
      <c r="K4" s="54">
        <v>0</v>
      </c>
      <c r="L4" s="54">
        <v>0</v>
      </c>
      <c r="M4" s="54">
        <v>0</v>
      </c>
      <c r="N4" s="10">
        <v>0.02</v>
      </c>
      <c r="O4" s="10">
        <v>3.5000000000000003E-2</v>
      </c>
      <c r="P4" s="10">
        <v>0</v>
      </c>
      <c r="Q4" s="41">
        <f t="shared" si="1"/>
        <v>5.5000000000000007E-2</v>
      </c>
      <c r="R4" s="23"/>
      <c r="S4" s="23"/>
      <c r="T4" s="23"/>
      <c r="U4" s="28"/>
      <c r="V4" s="19"/>
      <c r="W4" s="19"/>
      <c r="X4" s="9">
        <v>3</v>
      </c>
      <c r="Y4" s="20">
        <v>0</v>
      </c>
      <c r="Z4" s="20">
        <v>0</v>
      </c>
      <c r="AA4" s="19"/>
      <c r="AB4" s="19"/>
      <c r="AC4" s="19"/>
      <c r="AD4" s="9">
        <v>3</v>
      </c>
      <c r="AE4" s="20">
        <v>0.3399166666666667</v>
      </c>
      <c r="AF4" s="20">
        <v>3.5569864742190961E-2</v>
      </c>
      <c r="AG4" s="19"/>
      <c r="AH4" s="19"/>
      <c r="AK4" s="9">
        <v>1</v>
      </c>
      <c r="AL4" s="56" t="s">
        <v>99</v>
      </c>
      <c r="AM4" s="8">
        <v>0.33550000000000002</v>
      </c>
    </row>
    <row r="5" spans="1:39" x14ac:dyDescent="0.2">
      <c r="A5" s="7">
        <v>1</v>
      </c>
      <c r="B5" s="7">
        <v>2</v>
      </c>
      <c r="C5" s="7">
        <v>6</v>
      </c>
      <c r="D5" s="10">
        <v>5.5E-2</v>
      </c>
      <c r="E5" s="10">
        <v>0.105</v>
      </c>
      <c r="F5" s="10">
        <v>0.04</v>
      </c>
      <c r="G5" s="10">
        <v>0</v>
      </c>
      <c r="H5" s="10">
        <v>0</v>
      </c>
      <c r="I5" s="10">
        <v>0</v>
      </c>
      <c r="J5" s="51">
        <f t="shared" si="0"/>
        <v>0.2</v>
      </c>
      <c r="K5" s="54">
        <v>0</v>
      </c>
      <c r="L5" s="54">
        <v>0</v>
      </c>
      <c r="M5" s="54">
        <v>0</v>
      </c>
      <c r="N5" s="10">
        <v>0</v>
      </c>
      <c r="O5" s="10">
        <v>0</v>
      </c>
      <c r="P5" s="10">
        <v>0</v>
      </c>
      <c r="Q5" s="41">
        <f t="shared" si="1"/>
        <v>0</v>
      </c>
      <c r="R5" s="23">
        <f>AVERAGE(Q4:Q5)</f>
        <v>2.7500000000000004E-2</v>
      </c>
      <c r="S5" s="23"/>
      <c r="T5" s="23"/>
      <c r="U5" s="28"/>
      <c r="V5" s="19"/>
      <c r="W5" s="19"/>
      <c r="X5" s="9">
        <v>4</v>
      </c>
      <c r="Y5" s="20">
        <v>8.8916666666666658E-2</v>
      </c>
      <c r="Z5" s="20">
        <v>4.544830702139642E-2</v>
      </c>
      <c r="AA5" s="19"/>
      <c r="AB5" s="19"/>
      <c r="AC5" s="19"/>
      <c r="AD5" s="9">
        <v>4</v>
      </c>
      <c r="AE5" s="20">
        <v>0.32741666666666669</v>
      </c>
      <c r="AF5" s="20">
        <v>6.034973303816496E-2</v>
      </c>
      <c r="AG5" s="19"/>
      <c r="AH5" s="19"/>
      <c r="AK5" s="9">
        <v>2</v>
      </c>
      <c r="AL5" s="56" t="s">
        <v>100</v>
      </c>
      <c r="AM5" s="8">
        <v>8.5250000000000006E-2</v>
      </c>
    </row>
    <row r="6" spans="1:39" x14ac:dyDescent="0.2">
      <c r="A6" s="7">
        <v>1</v>
      </c>
      <c r="B6" s="7">
        <v>3</v>
      </c>
      <c r="C6" s="7">
        <v>7</v>
      </c>
      <c r="D6" s="10">
        <v>5.5E-2</v>
      </c>
      <c r="E6" s="10">
        <v>0.105</v>
      </c>
      <c r="F6" s="10">
        <v>0.04</v>
      </c>
      <c r="G6" s="10">
        <v>0.02</v>
      </c>
      <c r="H6" s="10">
        <v>0.40799999999999997</v>
      </c>
      <c r="I6" s="10">
        <v>0</v>
      </c>
      <c r="J6" s="51">
        <f t="shared" si="0"/>
        <v>0.628</v>
      </c>
      <c r="K6" s="54">
        <v>0</v>
      </c>
      <c r="L6" s="54">
        <v>0</v>
      </c>
      <c r="M6" s="54">
        <v>0</v>
      </c>
      <c r="N6" s="10">
        <v>0.02</v>
      </c>
      <c r="O6" s="10">
        <v>0.40799999999999997</v>
      </c>
      <c r="P6" s="10">
        <v>0</v>
      </c>
      <c r="Q6" s="41">
        <f t="shared" si="1"/>
        <v>0.42799999999999999</v>
      </c>
      <c r="R6" s="23"/>
      <c r="S6" s="23"/>
      <c r="T6" s="23"/>
      <c r="U6" s="28"/>
      <c r="V6" s="19"/>
      <c r="W6" s="19"/>
      <c r="X6" s="9">
        <v>5</v>
      </c>
      <c r="Y6" s="20">
        <v>0.34349999999999997</v>
      </c>
      <c r="Z6" s="20">
        <v>0.13078154495187766</v>
      </c>
      <c r="AA6" s="19"/>
      <c r="AB6" s="19"/>
      <c r="AC6" s="19"/>
      <c r="AD6" s="9">
        <v>5</v>
      </c>
      <c r="AE6" s="20">
        <v>0.63449999999999995</v>
      </c>
      <c r="AF6" s="20">
        <v>0.15689307664776053</v>
      </c>
      <c r="AG6" s="19"/>
      <c r="AH6" s="19"/>
      <c r="AK6" s="9">
        <v>2</v>
      </c>
      <c r="AL6" s="56" t="s">
        <v>101</v>
      </c>
      <c r="AM6" s="8">
        <v>0.21750000000000003</v>
      </c>
    </row>
    <row r="7" spans="1:39" x14ac:dyDescent="0.2">
      <c r="A7" s="7">
        <v>1</v>
      </c>
      <c r="B7" s="7">
        <v>3</v>
      </c>
      <c r="C7" s="7">
        <v>8</v>
      </c>
      <c r="D7" s="10">
        <v>5.5E-2</v>
      </c>
      <c r="E7" s="10">
        <v>0.105</v>
      </c>
      <c r="F7" s="10">
        <v>0.04</v>
      </c>
      <c r="G7" s="10">
        <v>0.02</v>
      </c>
      <c r="H7" s="10">
        <v>0.223</v>
      </c>
      <c r="I7" s="10">
        <v>0</v>
      </c>
      <c r="J7" s="51">
        <f t="shared" si="0"/>
        <v>0.443</v>
      </c>
      <c r="K7" s="54">
        <v>0</v>
      </c>
      <c r="L7" s="54">
        <v>0</v>
      </c>
      <c r="M7" s="54">
        <v>0</v>
      </c>
      <c r="N7" s="10">
        <v>0.02</v>
      </c>
      <c r="O7" s="10">
        <v>0.223</v>
      </c>
      <c r="P7" s="10">
        <v>0</v>
      </c>
      <c r="Q7" s="41">
        <f t="shared" si="1"/>
        <v>0.24299999999999999</v>
      </c>
      <c r="R7" s="23">
        <f>AVERAGE(Q6:Q7)</f>
        <v>0.33550000000000002</v>
      </c>
      <c r="S7" s="23">
        <f>AVERAGE(R3,R5,R7)</f>
        <v>0.18833333333333335</v>
      </c>
      <c r="T7" s="23">
        <f>_xlfn.STDEV.S(R3,R5,R7)</f>
        <v>0.15445414637792448</v>
      </c>
      <c r="U7" s="28">
        <f>T7/SQRT(3)</f>
        <v>8.9174142988748567E-2</v>
      </c>
      <c r="V7" s="19"/>
      <c r="W7" s="19"/>
      <c r="X7" s="9">
        <v>6</v>
      </c>
      <c r="Y7" s="20">
        <v>7.5783333333333328E-2</v>
      </c>
      <c r="Z7" s="20">
        <v>3.2339531192918963E-2</v>
      </c>
      <c r="AA7" s="19"/>
      <c r="AB7" s="19"/>
      <c r="AC7" s="19"/>
      <c r="AD7" s="9">
        <v>6</v>
      </c>
      <c r="AE7" s="20">
        <v>0.33069999999999999</v>
      </c>
      <c r="AF7" s="20">
        <v>2.8370774281526668E-2</v>
      </c>
      <c r="AG7" s="19"/>
      <c r="AH7" s="19"/>
      <c r="AK7" s="9">
        <v>2</v>
      </c>
      <c r="AL7" s="56" t="s">
        <v>102</v>
      </c>
      <c r="AM7" s="8">
        <v>0.24294999999999997</v>
      </c>
    </row>
    <row r="8" spans="1:39" x14ac:dyDescent="0.2">
      <c r="A8" s="7">
        <v>2</v>
      </c>
      <c r="B8" s="7">
        <v>4</v>
      </c>
      <c r="C8" s="7">
        <v>9</v>
      </c>
      <c r="D8" s="10">
        <v>0.11</v>
      </c>
      <c r="E8" s="10">
        <v>0.105</v>
      </c>
      <c r="F8" s="10">
        <v>0.04</v>
      </c>
      <c r="G8" s="10">
        <v>0</v>
      </c>
      <c r="H8" s="10">
        <v>3.5000000000000003E-2</v>
      </c>
      <c r="I8" s="10">
        <v>0</v>
      </c>
      <c r="J8" s="51">
        <f>SUM(D8:I8)</f>
        <v>0.29000000000000004</v>
      </c>
      <c r="K8" s="54">
        <v>0</v>
      </c>
      <c r="L8" s="54">
        <v>0</v>
      </c>
      <c r="M8" s="54">
        <v>0</v>
      </c>
      <c r="N8" s="10">
        <v>0</v>
      </c>
      <c r="O8" s="10">
        <v>3.5000000000000003E-2</v>
      </c>
      <c r="P8" s="10">
        <v>0</v>
      </c>
      <c r="Q8" s="41">
        <f>SUM(K8:P8)</f>
        <v>3.5000000000000003E-2</v>
      </c>
      <c r="R8" s="23"/>
      <c r="S8" s="23"/>
      <c r="T8" s="23"/>
      <c r="U8" s="28"/>
      <c r="V8" s="19"/>
      <c r="W8" s="19"/>
      <c r="X8" s="9">
        <v>7</v>
      </c>
      <c r="Y8" s="20">
        <v>0.16316666666666665</v>
      </c>
      <c r="Z8" s="20">
        <v>5.558558216340314E-2</v>
      </c>
      <c r="AA8" s="19"/>
      <c r="AB8" s="19"/>
      <c r="AC8" s="19"/>
      <c r="AD8" s="9">
        <v>7</v>
      </c>
      <c r="AE8" s="20">
        <v>0.39916666666666661</v>
      </c>
      <c r="AF8" s="20">
        <v>5.9177405128797232E-2</v>
      </c>
      <c r="AG8" s="19"/>
      <c r="AH8" s="19"/>
      <c r="AK8" s="9">
        <v>3</v>
      </c>
      <c r="AL8" s="56" t="s">
        <v>103</v>
      </c>
      <c r="AM8" s="8">
        <v>0</v>
      </c>
    </row>
    <row r="9" spans="1:39" x14ac:dyDescent="0.2">
      <c r="A9" s="7">
        <v>2</v>
      </c>
      <c r="B9" s="7">
        <v>4</v>
      </c>
      <c r="C9" s="7">
        <v>10</v>
      </c>
      <c r="D9" s="10">
        <v>5.5E-2</v>
      </c>
      <c r="E9" s="10">
        <v>0.105</v>
      </c>
      <c r="F9" s="10">
        <v>0.04</v>
      </c>
      <c r="G9" s="10">
        <v>0</v>
      </c>
      <c r="H9" s="10">
        <v>0.13550000000000001</v>
      </c>
      <c r="I9" s="10">
        <v>0</v>
      </c>
      <c r="J9" s="51">
        <f t="shared" si="0"/>
        <v>0.33550000000000002</v>
      </c>
      <c r="K9" s="54">
        <v>0</v>
      </c>
      <c r="L9" s="54">
        <v>0</v>
      </c>
      <c r="M9" s="54">
        <v>0</v>
      </c>
      <c r="N9" s="10">
        <v>0</v>
      </c>
      <c r="O9" s="10">
        <v>0.13550000000000001</v>
      </c>
      <c r="P9" s="10">
        <v>0</v>
      </c>
      <c r="Q9" s="41">
        <f t="shared" si="1"/>
        <v>0.13550000000000001</v>
      </c>
      <c r="R9" s="23">
        <f>AVERAGE(Q8:Q9)</f>
        <v>8.5250000000000006E-2</v>
      </c>
      <c r="S9" s="23"/>
      <c r="T9" s="23"/>
      <c r="U9" s="28"/>
      <c r="V9" s="19"/>
      <c r="W9" s="19"/>
      <c r="X9" s="9">
        <v>8</v>
      </c>
      <c r="Y9" s="20">
        <v>9.3650000000000011E-2</v>
      </c>
      <c r="Z9" s="20">
        <v>4.1823508142351397E-2</v>
      </c>
      <c r="AA9" s="19"/>
      <c r="AB9" s="19"/>
      <c r="AC9" s="19"/>
      <c r="AD9" s="9">
        <v>8</v>
      </c>
      <c r="AE9" s="20">
        <v>0.32114999999999999</v>
      </c>
      <c r="AF9" s="20">
        <v>7.0589464511355976E-2</v>
      </c>
      <c r="AG9" s="19"/>
      <c r="AH9" s="19"/>
      <c r="AK9" s="9">
        <v>3</v>
      </c>
      <c r="AL9" s="56" t="s">
        <v>104</v>
      </c>
      <c r="AM9" s="8">
        <v>0</v>
      </c>
    </row>
    <row r="10" spans="1:39" x14ac:dyDescent="0.2">
      <c r="A10" s="7">
        <v>2</v>
      </c>
      <c r="B10" s="7">
        <v>5</v>
      </c>
      <c r="C10" s="7">
        <v>11</v>
      </c>
      <c r="D10" s="10">
        <v>5.5E-2</v>
      </c>
      <c r="E10" s="10">
        <v>0.105</v>
      </c>
      <c r="F10" s="10">
        <v>0.04</v>
      </c>
      <c r="G10" s="10">
        <v>0</v>
      </c>
      <c r="H10" s="10">
        <v>0.26900000000000002</v>
      </c>
      <c r="I10" s="10">
        <v>0</v>
      </c>
      <c r="J10" s="51">
        <f t="shared" si="0"/>
        <v>0.46900000000000003</v>
      </c>
      <c r="K10" s="54">
        <v>0</v>
      </c>
      <c r="L10" s="54">
        <v>0</v>
      </c>
      <c r="M10" s="54">
        <v>0</v>
      </c>
      <c r="N10" s="10">
        <v>0</v>
      </c>
      <c r="O10" s="10">
        <v>0.26900000000000002</v>
      </c>
      <c r="P10" s="10">
        <v>0</v>
      </c>
      <c r="Q10" s="41">
        <f t="shared" si="1"/>
        <v>0.26900000000000002</v>
      </c>
      <c r="R10" s="23"/>
      <c r="S10" s="23"/>
      <c r="T10" s="23"/>
      <c r="U10" s="28"/>
      <c r="V10" s="19"/>
      <c r="W10" s="19"/>
      <c r="X10" s="9">
        <v>9</v>
      </c>
      <c r="Y10" s="20">
        <v>0.19171666666666667</v>
      </c>
      <c r="Z10" s="20">
        <v>3.3497715510829126E-2</v>
      </c>
      <c r="AA10" s="19"/>
      <c r="AB10" s="19"/>
      <c r="AC10" s="19"/>
      <c r="AD10" s="9">
        <v>9</v>
      </c>
      <c r="AE10" s="20">
        <v>0.4397166666666667</v>
      </c>
      <c r="AF10" s="20">
        <v>7.9539960257582393E-2</v>
      </c>
      <c r="AG10" s="19"/>
      <c r="AH10" s="19"/>
      <c r="AK10" s="9">
        <v>3</v>
      </c>
      <c r="AL10" s="56" t="s">
        <v>105</v>
      </c>
      <c r="AM10" s="8">
        <v>0</v>
      </c>
    </row>
    <row r="11" spans="1:39" x14ac:dyDescent="0.2">
      <c r="A11" s="7">
        <v>2</v>
      </c>
      <c r="B11" s="7">
        <v>5</v>
      </c>
      <c r="C11" s="7">
        <v>12</v>
      </c>
      <c r="D11" s="10">
        <v>5.5E-2</v>
      </c>
      <c r="E11" s="10">
        <v>0.21</v>
      </c>
      <c r="F11" s="10">
        <v>0.04</v>
      </c>
      <c r="G11" s="10">
        <v>0</v>
      </c>
      <c r="H11" s="10">
        <v>0.16600000000000001</v>
      </c>
      <c r="I11" s="10">
        <v>0</v>
      </c>
      <c r="J11" s="51">
        <f t="shared" si="0"/>
        <v>0.47099999999999997</v>
      </c>
      <c r="K11" s="54">
        <v>0</v>
      </c>
      <c r="L11" s="54">
        <v>0</v>
      </c>
      <c r="M11" s="54">
        <v>0</v>
      </c>
      <c r="N11" s="10">
        <v>0</v>
      </c>
      <c r="O11" s="10">
        <v>0.16600000000000001</v>
      </c>
      <c r="P11" s="10">
        <v>0</v>
      </c>
      <c r="Q11" s="41">
        <f t="shared" si="1"/>
        <v>0.16600000000000001</v>
      </c>
      <c r="R11" s="23">
        <f>AVERAGE(Q10:Q11)</f>
        <v>0.21750000000000003</v>
      </c>
      <c r="S11" s="23"/>
      <c r="T11" s="23"/>
      <c r="U11" s="28"/>
      <c r="V11" s="19"/>
      <c r="W11" s="19"/>
      <c r="X11" s="9">
        <v>10</v>
      </c>
      <c r="Y11" s="20">
        <v>0.42658333333333331</v>
      </c>
      <c r="Z11" s="20">
        <v>0.19465116733388585</v>
      </c>
      <c r="AA11" s="19"/>
      <c r="AB11" s="19"/>
      <c r="AC11" s="19"/>
      <c r="AD11" s="9">
        <v>10</v>
      </c>
      <c r="AE11" s="20">
        <v>0.64908333333333335</v>
      </c>
      <c r="AF11" s="20">
        <v>0.2236907134366059</v>
      </c>
      <c r="AG11" s="19"/>
      <c r="AH11" s="19"/>
      <c r="AK11" s="9">
        <v>4</v>
      </c>
      <c r="AL11" s="56" t="s">
        <v>106</v>
      </c>
      <c r="AM11" s="8">
        <v>5.2500000000000005E-2</v>
      </c>
    </row>
    <row r="12" spans="1:39" x14ac:dyDescent="0.2">
      <c r="A12" s="7">
        <v>2</v>
      </c>
      <c r="B12" s="7">
        <v>6</v>
      </c>
      <c r="C12" s="7">
        <v>13</v>
      </c>
      <c r="D12" s="10">
        <v>0.11</v>
      </c>
      <c r="E12" s="10">
        <v>0.105</v>
      </c>
      <c r="F12" s="10">
        <v>0.04</v>
      </c>
      <c r="G12" s="10">
        <v>0</v>
      </c>
      <c r="H12" s="10">
        <v>9.5899999999999999E-2</v>
      </c>
      <c r="I12" s="10">
        <v>0</v>
      </c>
      <c r="J12" s="51">
        <f t="shared" si="0"/>
        <v>0.35089999999999999</v>
      </c>
      <c r="K12" s="54">
        <v>0</v>
      </c>
      <c r="L12" s="54">
        <v>0</v>
      </c>
      <c r="M12" s="54">
        <v>0</v>
      </c>
      <c r="N12" s="10">
        <v>0</v>
      </c>
      <c r="O12" s="10">
        <v>9.5899999999999999E-2</v>
      </c>
      <c r="P12" s="10">
        <v>0</v>
      </c>
      <c r="Q12" s="41">
        <f t="shared" si="1"/>
        <v>9.5899999999999999E-2</v>
      </c>
      <c r="R12" s="23"/>
      <c r="S12" s="23"/>
      <c r="T12" s="23"/>
      <c r="U12" s="28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K12" s="9">
        <v>4</v>
      </c>
      <c r="AL12" s="56" t="s">
        <v>107</v>
      </c>
      <c r="AM12" s="8">
        <v>3.5000000000000003E-2</v>
      </c>
    </row>
    <row r="13" spans="1:39" x14ac:dyDescent="0.2">
      <c r="A13" s="7">
        <v>2</v>
      </c>
      <c r="B13" s="7">
        <v>6</v>
      </c>
      <c r="C13" s="7">
        <v>14</v>
      </c>
      <c r="D13" s="10">
        <v>0</v>
      </c>
      <c r="E13" s="10">
        <v>0.105</v>
      </c>
      <c r="F13" s="10">
        <v>0.04</v>
      </c>
      <c r="G13" s="10">
        <v>0.28399999999999997</v>
      </c>
      <c r="H13" s="10">
        <v>0.106</v>
      </c>
      <c r="I13" s="10">
        <v>0</v>
      </c>
      <c r="J13" s="51">
        <f t="shared" si="0"/>
        <v>0.53499999999999992</v>
      </c>
      <c r="K13" s="10">
        <v>0</v>
      </c>
      <c r="L13" s="54">
        <v>0</v>
      </c>
      <c r="M13" s="54">
        <v>0</v>
      </c>
      <c r="N13" s="10">
        <v>0.28399999999999997</v>
      </c>
      <c r="O13" s="10">
        <v>0.106</v>
      </c>
      <c r="P13" s="10">
        <v>0</v>
      </c>
      <c r="Q13" s="41">
        <f t="shared" si="1"/>
        <v>0.38999999999999996</v>
      </c>
      <c r="R13" s="23">
        <f>AVERAGE(Q12:Q13)</f>
        <v>0.24294999999999997</v>
      </c>
      <c r="S13" s="23">
        <f>AVERAGE(R9,R11,R13)</f>
        <v>0.18189999999999998</v>
      </c>
      <c r="T13" s="23">
        <f>_xlfn.STDEV.S(R9,R11,R13)</f>
        <v>8.4663111802012136E-2</v>
      </c>
      <c r="U13" s="28">
        <f>T13/SQRT(3)</f>
        <v>4.8880270389323091E-2</v>
      </c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K13" s="9">
        <v>4</v>
      </c>
      <c r="AL13" s="56" t="s">
        <v>108</v>
      </c>
      <c r="AM13" s="8">
        <v>0.17924999999999999</v>
      </c>
    </row>
    <row r="14" spans="1:39" x14ac:dyDescent="0.2">
      <c r="A14" s="7">
        <v>3</v>
      </c>
      <c r="B14" s="7">
        <v>7</v>
      </c>
      <c r="C14" s="7">
        <v>15</v>
      </c>
      <c r="D14" s="10">
        <v>5.5E-2</v>
      </c>
      <c r="E14" s="10">
        <v>0.105</v>
      </c>
      <c r="F14" s="10">
        <v>0.04</v>
      </c>
      <c r="G14" s="10">
        <v>0.02</v>
      </c>
      <c r="H14" s="10">
        <v>3.5000000000000003E-2</v>
      </c>
      <c r="I14" s="10">
        <v>0.04</v>
      </c>
      <c r="J14" s="51">
        <f t="shared" si="0"/>
        <v>0.29499999999999998</v>
      </c>
      <c r="K14" s="54">
        <v>0</v>
      </c>
      <c r="L14" s="54">
        <v>0</v>
      </c>
      <c r="M14" s="54">
        <v>0</v>
      </c>
      <c r="N14" s="54">
        <v>0</v>
      </c>
      <c r="O14" s="54">
        <v>0</v>
      </c>
      <c r="P14" s="54">
        <v>0</v>
      </c>
      <c r="Q14" s="41">
        <f t="shared" si="1"/>
        <v>0</v>
      </c>
      <c r="R14" s="23"/>
      <c r="S14" s="23"/>
      <c r="T14" s="23"/>
      <c r="U14" s="28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K14" s="9">
        <v>5</v>
      </c>
      <c r="AL14" s="56" t="s">
        <v>109</v>
      </c>
      <c r="AM14" s="8">
        <v>0.60324999999999995</v>
      </c>
    </row>
    <row r="15" spans="1:39" x14ac:dyDescent="0.2">
      <c r="A15" s="7">
        <v>3</v>
      </c>
      <c r="B15" s="7">
        <v>7</v>
      </c>
      <c r="C15" s="7">
        <v>16</v>
      </c>
      <c r="D15" s="10">
        <v>0</v>
      </c>
      <c r="E15" s="10">
        <v>0.105</v>
      </c>
      <c r="F15" s="10">
        <v>0.04</v>
      </c>
      <c r="G15" s="10">
        <v>0</v>
      </c>
      <c r="H15" s="10">
        <v>0.125</v>
      </c>
      <c r="I15" s="10">
        <v>0</v>
      </c>
      <c r="J15" s="51">
        <f t="shared" si="0"/>
        <v>0.27</v>
      </c>
      <c r="K15" s="10">
        <v>0</v>
      </c>
      <c r="L15" s="54">
        <v>0</v>
      </c>
      <c r="M15" s="54">
        <v>0</v>
      </c>
      <c r="N15" s="10">
        <v>0</v>
      </c>
      <c r="O15" s="54">
        <v>0</v>
      </c>
      <c r="P15" s="10">
        <v>0</v>
      </c>
      <c r="Q15" s="41">
        <f t="shared" si="1"/>
        <v>0</v>
      </c>
      <c r="R15" s="23">
        <f>AVERAGE(Q14:Q15)</f>
        <v>0</v>
      </c>
      <c r="S15" s="23"/>
      <c r="T15" s="23"/>
      <c r="U15" s="28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K15" s="9">
        <v>5</v>
      </c>
      <c r="AL15" s="56" t="s">
        <v>110</v>
      </c>
      <c r="AM15" s="8">
        <v>0.24025000000000002</v>
      </c>
    </row>
    <row r="16" spans="1:39" x14ac:dyDescent="0.2">
      <c r="A16" s="7">
        <v>3</v>
      </c>
      <c r="B16" s="7">
        <v>8</v>
      </c>
      <c r="C16" s="7">
        <v>17</v>
      </c>
      <c r="D16" s="10">
        <v>0.11</v>
      </c>
      <c r="E16" s="10">
        <v>0.21</v>
      </c>
      <c r="F16" s="10">
        <v>0.04</v>
      </c>
      <c r="G16" s="10">
        <v>0</v>
      </c>
      <c r="H16" s="10">
        <v>3.5000000000000003E-2</v>
      </c>
      <c r="I16" s="10">
        <v>0</v>
      </c>
      <c r="J16" s="51">
        <f t="shared" si="0"/>
        <v>0.39500000000000002</v>
      </c>
      <c r="K16" s="54">
        <v>0</v>
      </c>
      <c r="L16" s="54">
        <v>0</v>
      </c>
      <c r="M16" s="54">
        <v>0</v>
      </c>
      <c r="N16" s="10">
        <v>0</v>
      </c>
      <c r="O16" s="54">
        <v>0</v>
      </c>
      <c r="P16" s="10">
        <v>0</v>
      </c>
      <c r="Q16" s="41">
        <f t="shared" si="1"/>
        <v>0</v>
      </c>
      <c r="R16" s="23"/>
      <c r="S16" s="23"/>
      <c r="T16" s="23"/>
      <c r="U16" s="28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K16" s="9">
        <v>5</v>
      </c>
      <c r="AL16" s="56" t="s">
        <v>111</v>
      </c>
      <c r="AM16" s="8">
        <v>0.18700000000000003</v>
      </c>
    </row>
    <row r="17" spans="1:39" x14ac:dyDescent="0.2">
      <c r="A17" s="7">
        <v>3</v>
      </c>
      <c r="B17" s="7">
        <v>8</v>
      </c>
      <c r="C17" s="7">
        <v>18</v>
      </c>
      <c r="D17" s="10">
        <v>0.11</v>
      </c>
      <c r="E17" s="10">
        <v>0.21</v>
      </c>
      <c r="F17" s="10">
        <v>0.04</v>
      </c>
      <c r="G17" s="10">
        <v>0.02</v>
      </c>
      <c r="H17" s="10">
        <v>3.5000000000000003E-2</v>
      </c>
      <c r="I17" s="10">
        <v>0</v>
      </c>
      <c r="J17" s="51">
        <f t="shared" si="0"/>
        <v>0.41500000000000004</v>
      </c>
      <c r="K17" s="54">
        <v>0</v>
      </c>
      <c r="L17" s="54">
        <v>0</v>
      </c>
      <c r="M17" s="54">
        <v>0</v>
      </c>
      <c r="N17" s="54">
        <v>0</v>
      </c>
      <c r="O17" s="54">
        <v>0</v>
      </c>
      <c r="P17" s="10">
        <v>0</v>
      </c>
      <c r="Q17" s="41">
        <f t="shared" si="1"/>
        <v>0</v>
      </c>
      <c r="R17" s="23">
        <f>AVERAGE(Q16:Q17)</f>
        <v>0</v>
      </c>
      <c r="S17" s="23"/>
      <c r="T17" s="23"/>
      <c r="U17" s="28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K17" s="9">
        <v>6</v>
      </c>
      <c r="AL17" s="56" t="s">
        <v>112</v>
      </c>
      <c r="AM17" s="8">
        <v>3.5000000000000003E-2</v>
      </c>
    </row>
    <row r="18" spans="1:39" x14ac:dyDescent="0.2">
      <c r="A18" s="7">
        <v>3</v>
      </c>
      <c r="B18" s="7">
        <v>9</v>
      </c>
      <c r="C18" s="7">
        <v>19</v>
      </c>
      <c r="D18" s="10">
        <v>0.11</v>
      </c>
      <c r="E18" s="10">
        <v>0.105</v>
      </c>
      <c r="F18" s="10">
        <v>0.04</v>
      </c>
      <c r="G18" s="10">
        <v>0</v>
      </c>
      <c r="H18" s="10">
        <v>7.0900000000000005E-2</v>
      </c>
      <c r="I18" s="10">
        <v>0</v>
      </c>
      <c r="J18" s="51">
        <f t="shared" si="0"/>
        <v>0.32590000000000002</v>
      </c>
      <c r="K18" s="54">
        <v>0</v>
      </c>
      <c r="L18" s="54">
        <v>0</v>
      </c>
      <c r="M18" s="54">
        <v>0</v>
      </c>
      <c r="N18" s="10">
        <v>0</v>
      </c>
      <c r="O18" s="54">
        <v>0</v>
      </c>
      <c r="P18" s="10">
        <v>0</v>
      </c>
      <c r="Q18" s="41">
        <f t="shared" si="1"/>
        <v>0</v>
      </c>
      <c r="R18" s="23"/>
      <c r="S18" s="23"/>
      <c r="T18" s="23"/>
      <c r="U18" s="28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K18" s="9">
        <v>6</v>
      </c>
      <c r="AL18" s="56" t="s">
        <v>113</v>
      </c>
      <c r="AM18" s="8">
        <v>0.13965</v>
      </c>
    </row>
    <row r="19" spans="1:39" x14ac:dyDescent="0.2">
      <c r="A19" s="7">
        <v>3</v>
      </c>
      <c r="B19" s="7">
        <v>9</v>
      </c>
      <c r="C19" s="7">
        <v>20</v>
      </c>
      <c r="D19" s="10">
        <v>0.11</v>
      </c>
      <c r="E19" s="10">
        <v>0.105</v>
      </c>
      <c r="F19" s="10">
        <v>0.04</v>
      </c>
      <c r="G19" s="10">
        <v>0</v>
      </c>
      <c r="H19" s="10">
        <v>8.3599999999999994E-2</v>
      </c>
      <c r="I19" s="10">
        <v>0</v>
      </c>
      <c r="J19" s="51">
        <f t="shared" si="0"/>
        <v>0.33860000000000001</v>
      </c>
      <c r="K19" s="54">
        <v>0</v>
      </c>
      <c r="L19" s="54">
        <v>0</v>
      </c>
      <c r="M19" s="54">
        <v>0</v>
      </c>
      <c r="N19" s="10">
        <v>0</v>
      </c>
      <c r="O19" s="54">
        <v>0</v>
      </c>
      <c r="P19" s="10">
        <v>0</v>
      </c>
      <c r="Q19" s="41">
        <f t="shared" si="1"/>
        <v>0</v>
      </c>
      <c r="R19" s="23">
        <f>AVERAGE(Q18:Q19)</f>
        <v>0</v>
      </c>
      <c r="S19" s="23">
        <f>AVERAGE(R15,R17,R19)</f>
        <v>0</v>
      </c>
      <c r="T19" s="23">
        <f>_xlfn.STDEV.S(R15,R17,R19)</f>
        <v>0</v>
      </c>
      <c r="U19" s="28">
        <f>T19/SQRT(3)</f>
        <v>0</v>
      </c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K19" s="9">
        <v>6</v>
      </c>
      <c r="AL19" s="56" t="s">
        <v>114</v>
      </c>
      <c r="AM19" s="8">
        <v>5.2700000000000004E-2</v>
      </c>
    </row>
    <row r="20" spans="1:39" x14ac:dyDescent="0.2">
      <c r="A20" s="7">
        <v>4</v>
      </c>
      <c r="B20" s="7">
        <v>10</v>
      </c>
      <c r="C20" s="7">
        <v>21</v>
      </c>
      <c r="D20" s="10">
        <v>5.5E-2</v>
      </c>
      <c r="E20" s="10">
        <v>0.105</v>
      </c>
      <c r="F20" s="10">
        <v>0.04</v>
      </c>
      <c r="G20" s="10">
        <v>0</v>
      </c>
      <c r="H20" s="10">
        <v>7.0000000000000007E-2</v>
      </c>
      <c r="I20" s="10">
        <v>0</v>
      </c>
      <c r="J20" s="51">
        <f t="shared" si="0"/>
        <v>0.27</v>
      </c>
      <c r="K20" s="54">
        <v>0</v>
      </c>
      <c r="L20" s="54">
        <v>0</v>
      </c>
      <c r="M20" s="54">
        <v>0</v>
      </c>
      <c r="N20" s="10">
        <v>0</v>
      </c>
      <c r="O20" s="10">
        <v>7.0000000000000007E-2</v>
      </c>
      <c r="P20" s="10">
        <v>0</v>
      </c>
      <c r="Q20" s="41">
        <f t="shared" si="1"/>
        <v>7.0000000000000007E-2</v>
      </c>
      <c r="R20" s="23"/>
      <c r="S20" s="23"/>
      <c r="T20" s="23"/>
      <c r="U20" s="28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K20" s="9">
        <v>7</v>
      </c>
      <c r="AL20" s="56" t="s">
        <v>115</v>
      </c>
      <c r="AM20" s="8">
        <v>0.27399999999999997</v>
      </c>
    </row>
    <row r="21" spans="1:39" x14ac:dyDescent="0.2">
      <c r="A21" s="7">
        <v>4</v>
      </c>
      <c r="B21" s="7">
        <v>10</v>
      </c>
      <c r="C21" s="7">
        <v>22</v>
      </c>
      <c r="D21" s="10">
        <v>0.11</v>
      </c>
      <c r="E21" s="10">
        <v>0.105</v>
      </c>
      <c r="F21" s="10">
        <v>0.04</v>
      </c>
      <c r="G21" s="10">
        <v>0</v>
      </c>
      <c r="H21" s="10">
        <v>3.5000000000000003E-2</v>
      </c>
      <c r="I21" s="10">
        <v>0</v>
      </c>
      <c r="J21" s="51">
        <f t="shared" si="0"/>
        <v>0.29000000000000004</v>
      </c>
      <c r="K21" s="54">
        <v>0</v>
      </c>
      <c r="L21" s="54">
        <v>0</v>
      </c>
      <c r="M21" s="54">
        <v>0</v>
      </c>
      <c r="N21" s="10">
        <v>0</v>
      </c>
      <c r="O21" s="10">
        <v>3.5000000000000003E-2</v>
      </c>
      <c r="P21" s="10">
        <v>0</v>
      </c>
      <c r="Q21" s="41">
        <f t="shared" si="1"/>
        <v>3.5000000000000003E-2</v>
      </c>
      <c r="R21" s="23">
        <f>AVERAGE(Q20:Q21)</f>
        <v>5.2500000000000005E-2</v>
      </c>
      <c r="S21" s="23"/>
      <c r="T21" s="23"/>
      <c r="U21" s="28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K21" s="9">
        <v>7</v>
      </c>
      <c r="AL21" s="56" t="s">
        <v>116</v>
      </c>
      <c r="AM21" s="8">
        <v>0.10024999999999998</v>
      </c>
    </row>
    <row r="22" spans="1:39" x14ac:dyDescent="0.2">
      <c r="A22" s="7">
        <v>4</v>
      </c>
      <c r="B22" s="7">
        <v>11</v>
      </c>
      <c r="C22" s="7">
        <v>23</v>
      </c>
      <c r="D22" s="10">
        <v>5.5E-2</v>
      </c>
      <c r="E22" s="10">
        <v>0.105</v>
      </c>
      <c r="F22" s="10">
        <v>0.08</v>
      </c>
      <c r="G22" s="10">
        <v>0</v>
      </c>
      <c r="H22" s="10">
        <v>3.5000000000000003E-2</v>
      </c>
      <c r="I22" s="10">
        <v>0</v>
      </c>
      <c r="J22" s="51">
        <f t="shared" si="0"/>
        <v>0.27500000000000002</v>
      </c>
      <c r="K22" s="54">
        <v>0</v>
      </c>
      <c r="L22" s="54">
        <v>0</v>
      </c>
      <c r="M22" s="54">
        <v>0</v>
      </c>
      <c r="N22" s="10">
        <v>0</v>
      </c>
      <c r="O22" s="10">
        <v>3.5000000000000003E-2</v>
      </c>
      <c r="P22" s="10">
        <v>0</v>
      </c>
      <c r="Q22" s="41">
        <f t="shared" si="1"/>
        <v>3.5000000000000003E-2</v>
      </c>
      <c r="R22" s="23"/>
      <c r="S22" s="23"/>
      <c r="T22" s="23"/>
      <c r="U22" s="28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K22" s="9">
        <v>7</v>
      </c>
      <c r="AL22" s="56" t="s">
        <v>117</v>
      </c>
      <c r="AM22" s="8">
        <v>0.11525000000000001</v>
      </c>
    </row>
    <row r="23" spans="1:39" x14ac:dyDescent="0.2">
      <c r="A23" s="7">
        <v>4</v>
      </c>
      <c r="B23" s="7">
        <v>11</v>
      </c>
      <c r="C23" s="7">
        <v>24</v>
      </c>
      <c r="D23" s="10">
        <v>5.5E-2</v>
      </c>
      <c r="E23" s="10">
        <v>0.105</v>
      </c>
      <c r="F23" s="10">
        <v>0.04</v>
      </c>
      <c r="G23" s="10">
        <v>0</v>
      </c>
      <c r="H23" s="10">
        <v>3.5000000000000003E-2</v>
      </c>
      <c r="I23" s="10">
        <v>0</v>
      </c>
      <c r="J23" s="51">
        <f t="shared" si="0"/>
        <v>0.23500000000000001</v>
      </c>
      <c r="K23" s="54">
        <v>0</v>
      </c>
      <c r="L23" s="54">
        <v>0</v>
      </c>
      <c r="M23" s="54">
        <v>0</v>
      </c>
      <c r="N23" s="10">
        <v>0</v>
      </c>
      <c r="O23" s="10">
        <v>3.5000000000000003E-2</v>
      </c>
      <c r="P23" s="10">
        <v>0</v>
      </c>
      <c r="Q23" s="41">
        <f t="shared" si="1"/>
        <v>3.5000000000000003E-2</v>
      </c>
      <c r="R23" s="23">
        <f>AVERAGE(Q22:Q23)</f>
        <v>3.5000000000000003E-2</v>
      </c>
      <c r="S23" s="23"/>
      <c r="T23" s="23"/>
      <c r="U23" s="28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K23" s="9">
        <v>8</v>
      </c>
      <c r="AL23" s="56" t="s">
        <v>118</v>
      </c>
      <c r="AM23" s="8">
        <v>0.16170000000000001</v>
      </c>
    </row>
    <row r="24" spans="1:39" x14ac:dyDescent="0.2">
      <c r="A24" s="7">
        <v>4</v>
      </c>
      <c r="B24" s="7">
        <v>12</v>
      </c>
      <c r="C24" s="7">
        <v>25</v>
      </c>
      <c r="D24" s="10">
        <v>0</v>
      </c>
      <c r="E24" s="10">
        <v>0.105</v>
      </c>
      <c r="F24" s="10">
        <v>0.04</v>
      </c>
      <c r="G24" s="10">
        <v>4.7E-2</v>
      </c>
      <c r="H24" s="10">
        <v>0.28849999999999998</v>
      </c>
      <c r="I24" s="10">
        <v>0</v>
      </c>
      <c r="J24" s="51">
        <f t="shared" si="0"/>
        <v>0.48049999999999998</v>
      </c>
      <c r="K24" s="10">
        <v>0</v>
      </c>
      <c r="L24" s="54">
        <v>0</v>
      </c>
      <c r="M24" s="54">
        <v>0</v>
      </c>
      <c r="N24" s="54">
        <v>0</v>
      </c>
      <c r="O24" s="10">
        <v>0.28849999999999998</v>
      </c>
      <c r="P24" s="10">
        <v>0</v>
      </c>
      <c r="Q24" s="41">
        <f t="shared" si="1"/>
        <v>0.28849999999999998</v>
      </c>
      <c r="R24" s="23"/>
      <c r="S24" s="23"/>
      <c r="T24" s="23"/>
      <c r="U24" s="28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K24" s="9">
        <v>8</v>
      </c>
      <c r="AL24" s="56" t="s">
        <v>119</v>
      </c>
      <c r="AM24" s="8">
        <v>1.7500000000000002E-2</v>
      </c>
    </row>
    <row r="25" spans="1:39" x14ac:dyDescent="0.2">
      <c r="A25" s="7">
        <v>4</v>
      </c>
      <c r="B25" s="7">
        <v>12</v>
      </c>
      <c r="C25" s="7">
        <v>26</v>
      </c>
      <c r="D25" s="10">
        <v>0.11</v>
      </c>
      <c r="E25" s="10">
        <v>0.105</v>
      </c>
      <c r="F25" s="10">
        <v>0.04</v>
      </c>
      <c r="G25" s="10">
        <v>4.9000000000000002E-2</v>
      </c>
      <c r="H25" s="10">
        <v>7.0000000000000007E-2</v>
      </c>
      <c r="I25" s="10">
        <v>0.04</v>
      </c>
      <c r="J25" s="51">
        <f t="shared" si="0"/>
        <v>0.41399999999999998</v>
      </c>
      <c r="K25" s="54">
        <v>0</v>
      </c>
      <c r="L25" s="54">
        <v>0</v>
      </c>
      <c r="M25" s="54">
        <v>0</v>
      </c>
      <c r="N25" s="54">
        <v>0</v>
      </c>
      <c r="O25" s="10">
        <v>7.0000000000000007E-2</v>
      </c>
      <c r="P25" s="54">
        <v>0</v>
      </c>
      <c r="Q25" s="41">
        <f t="shared" si="1"/>
        <v>7.0000000000000007E-2</v>
      </c>
      <c r="R25" s="23">
        <f>AVERAGE(Q24:Q25)</f>
        <v>0.17924999999999999</v>
      </c>
      <c r="S25" s="23">
        <f>AVERAGE(R21,R23,R25)</f>
        <v>8.8916666666666658E-2</v>
      </c>
      <c r="T25" s="23">
        <f>_xlfn.STDEV.S(R21,R23,R25)</f>
        <v>7.8718776879047936E-2</v>
      </c>
      <c r="U25" s="28">
        <f>T25/SQRT(3)</f>
        <v>4.544830702139642E-2</v>
      </c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K25" s="9">
        <v>8</v>
      </c>
      <c r="AL25" s="56" t="s">
        <v>120</v>
      </c>
      <c r="AM25" s="8">
        <v>0.10175000000000001</v>
      </c>
    </row>
    <row r="26" spans="1:39" x14ac:dyDescent="0.2">
      <c r="A26" s="7">
        <v>5</v>
      </c>
      <c r="B26" s="7">
        <v>13</v>
      </c>
      <c r="C26" s="7">
        <v>27</v>
      </c>
      <c r="D26" s="10">
        <v>5.5E-2</v>
      </c>
      <c r="E26" s="10">
        <v>0.21</v>
      </c>
      <c r="F26" s="10">
        <v>0.04</v>
      </c>
      <c r="G26" s="10">
        <v>0.51899999999999991</v>
      </c>
      <c r="H26" s="10">
        <v>0.17049999999999996</v>
      </c>
      <c r="I26" s="10">
        <v>0.04</v>
      </c>
      <c r="J26" s="51">
        <f t="shared" si="0"/>
        <v>1.0344999999999998</v>
      </c>
      <c r="K26" s="54">
        <v>0</v>
      </c>
      <c r="L26" s="54">
        <v>0</v>
      </c>
      <c r="M26" s="54">
        <v>0</v>
      </c>
      <c r="N26" s="10">
        <v>0.51899999999999991</v>
      </c>
      <c r="O26" s="10">
        <v>0.17049999999999996</v>
      </c>
      <c r="P26" s="54">
        <v>0</v>
      </c>
      <c r="Q26" s="41">
        <f t="shared" si="1"/>
        <v>0.68949999999999989</v>
      </c>
      <c r="R26" s="23"/>
      <c r="S26" s="23"/>
      <c r="T26" s="23"/>
      <c r="U26" s="28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K26" s="9">
        <v>9</v>
      </c>
      <c r="AL26" s="56" t="s">
        <v>121</v>
      </c>
      <c r="AM26" s="8">
        <v>0.151</v>
      </c>
    </row>
    <row r="27" spans="1:39" x14ac:dyDescent="0.2">
      <c r="A27" s="7">
        <v>5</v>
      </c>
      <c r="B27" s="7">
        <v>13</v>
      </c>
      <c r="C27" s="7">
        <v>28</v>
      </c>
      <c r="D27" s="10">
        <v>5.5E-2</v>
      </c>
      <c r="E27" s="10">
        <v>0.21</v>
      </c>
      <c r="F27" s="10">
        <v>0.04</v>
      </c>
      <c r="G27" s="10">
        <v>0.44700000000000001</v>
      </c>
      <c r="H27" s="10">
        <v>7.0000000000000007E-2</v>
      </c>
      <c r="I27" s="10">
        <v>0.04</v>
      </c>
      <c r="J27" s="51">
        <f t="shared" si="0"/>
        <v>0.8620000000000001</v>
      </c>
      <c r="K27" s="54">
        <v>0</v>
      </c>
      <c r="L27" s="54">
        <v>0</v>
      </c>
      <c r="M27" s="54">
        <v>0</v>
      </c>
      <c r="N27" s="10">
        <v>0.44700000000000001</v>
      </c>
      <c r="O27" s="10">
        <v>7.0000000000000007E-2</v>
      </c>
      <c r="P27" s="54">
        <v>0</v>
      </c>
      <c r="Q27" s="41">
        <f t="shared" si="1"/>
        <v>0.51700000000000002</v>
      </c>
      <c r="R27" s="23">
        <f>AVERAGE(Q26:Q27)</f>
        <v>0.60324999999999995</v>
      </c>
      <c r="S27" s="23"/>
      <c r="T27" s="23"/>
      <c r="U27" s="28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K27" s="9">
        <v>9</v>
      </c>
      <c r="AL27" s="56" t="s">
        <v>122</v>
      </c>
      <c r="AM27" s="8">
        <v>0.25814999999999999</v>
      </c>
    </row>
    <row r="28" spans="1:39" x14ac:dyDescent="0.2">
      <c r="A28" s="7">
        <v>5</v>
      </c>
      <c r="B28" s="7">
        <v>14</v>
      </c>
      <c r="C28" s="7">
        <v>29</v>
      </c>
      <c r="D28" s="10">
        <v>5.5E-2</v>
      </c>
      <c r="E28" s="10">
        <v>0.105</v>
      </c>
      <c r="F28" s="10">
        <v>0.04</v>
      </c>
      <c r="G28" s="10">
        <v>4.0999999999999995E-2</v>
      </c>
      <c r="H28" s="10">
        <v>0.18649999999999997</v>
      </c>
      <c r="I28" s="10">
        <v>0.04</v>
      </c>
      <c r="J28" s="51">
        <f t="shared" si="0"/>
        <v>0.46749999999999997</v>
      </c>
      <c r="K28" s="54">
        <v>0</v>
      </c>
      <c r="L28" s="54">
        <v>0</v>
      </c>
      <c r="M28" s="54">
        <v>0</v>
      </c>
      <c r="N28" s="10">
        <v>4.0999999999999995E-2</v>
      </c>
      <c r="O28" s="10">
        <v>0.18649999999999997</v>
      </c>
      <c r="P28" s="54">
        <v>0</v>
      </c>
      <c r="Q28" s="41">
        <f t="shared" si="1"/>
        <v>0.22749999999999998</v>
      </c>
      <c r="R28" s="23"/>
      <c r="S28" s="23"/>
      <c r="T28" s="23"/>
      <c r="U28" s="28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K28" s="9">
        <v>9</v>
      </c>
      <c r="AL28" s="56" t="s">
        <v>123</v>
      </c>
      <c r="AM28" s="8">
        <v>0.16600000000000004</v>
      </c>
    </row>
    <row r="29" spans="1:39" x14ac:dyDescent="0.2">
      <c r="A29" s="7">
        <v>5</v>
      </c>
      <c r="B29" s="7">
        <v>14</v>
      </c>
      <c r="C29" s="7">
        <v>30</v>
      </c>
      <c r="D29" s="10">
        <v>0</v>
      </c>
      <c r="E29" s="10">
        <v>0.105</v>
      </c>
      <c r="F29" s="10">
        <v>0.04</v>
      </c>
      <c r="G29" s="10">
        <v>0.25300000000000006</v>
      </c>
      <c r="H29" s="10">
        <v>0</v>
      </c>
      <c r="I29" s="10">
        <v>8.1500000000000003E-2</v>
      </c>
      <c r="J29" s="51">
        <f t="shared" si="0"/>
        <v>0.47950000000000004</v>
      </c>
      <c r="K29" s="10">
        <v>0</v>
      </c>
      <c r="L29" s="54">
        <v>0</v>
      </c>
      <c r="M29" s="54">
        <v>0</v>
      </c>
      <c r="N29" s="10">
        <v>0.25300000000000006</v>
      </c>
      <c r="O29" s="10">
        <v>0</v>
      </c>
      <c r="P29" s="54">
        <v>0</v>
      </c>
      <c r="Q29" s="41">
        <f t="shared" si="1"/>
        <v>0.25300000000000006</v>
      </c>
      <c r="R29" s="23">
        <f>AVERAGE(Q28:Q29)</f>
        <v>0.24025000000000002</v>
      </c>
      <c r="S29" s="23"/>
      <c r="T29" s="23"/>
      <c r="U29" s="28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K29" s="9">
        <v>10</v>
      </c>
      <c r="AL29" s="56" t="s">
        <v>124</v>
      </c>
      <c r="AM29" s="8">
        <v>6.1400000000000003E-2</v>
      </c>
    </row>
    <row r="30" spans="1:39" x14ac:dyDescent="0.2">
      <c r="A30" s="7">
        <v>5</v>
      </c>
      <c r="B30" s="7">
        <v>15</v>
      </c>
      <c r="C30" s="7">
        <v>31</v>
      </c>
      <c r="D30" s="10">
        <v>0.11</v>
      </c>
      <c r="E30" s="10">
        <v>0.105</v>
      </c>
      <c r="F30" s="10">
        <v>0.04</v>
      </c>
      <c r="G30" s="10">
        <v>0.14200000000000002</v>
      </c>
      <c r="H30" s="10">
        <v>7.0000000000000007E-2</v>
      </c>
      <c r="I30" s="10">
        <v>0.04</v>
      </c>
      <c r="J30" s="51">
        <f t="shared" si="0"/>
        <v>0.50700000000000001</v>
      </c>
      <c r="K30" s="54">
        <v>0</v>
      </c>
      <c r="L30" s="54">
        <v>0</v>
      </c>
      <c r="M30" s="54">
        <v>0</v>
      </c>
      <c r="N30" s="10">
        <v>0.14200000000000002</v>
      </c>
      <c r="O30" s="10">
        <v>7.0000000000000007E-2</v>
      </c>
      <c r="P30" s="54">
        <v>0</v>
      </c>
      <c r="Q30" s="41">
        <f t="shared" si="1"/>
        <v>0.21200000000000002</v>
      </c>
      <c r="R30" s="23"/>
      <c r="S30" s="23"/>
      <c r="T30" s="23"/>
      <c r="U30" s="28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K30" s="9">
        <v>10</v>
      </c>
      <c r="AL30" s="56" t="s">
        <v>125</v>
      </c>
      <c r="AM30" s="8">
        <v>0.72599999999999998</v>
      </c>
    </row>
    <row r="31" spans="1:39" x14ac:dyDescent="0.2">
      <c r="A31" s="7">
        <v>5</v>
      </c>
      <c r="B31" s="7">
        <v>15</v>
      </c>
      <c r="C31" s="7">
        <v>32</v>
      </c>
      <c r="D31" s="10">
        <v>5.5E-2</v>
      </c>
      <c r="E31" s="10">
        <v>0.105</v>
      </c>
      <c r="F31" s="10">
        <v>0.04</v>
      </c>
      <c r="G31" s="10">
        <v>9.2000000000000012E-2</v>
      </c>
      <c r="H31" s="10">
        <v>7.0000000000000007E-2</v>
      </c>
      <c r="I31" s="10">
        <v>9.4499999999999987E-2</v>
      </c>
      <c r="J31" s="51">
        <f t="shared" si="0"/>
        <v>0.45650000000000002</v>
      </c>
      <c r="K31" s="54">
        <v>0</v>
      </c>
      <c r="L31" s="54">
        <v>0</v>
      </c>
      <c r="M31" s="54">
        <v>0</v>
      </c>
      <c r="N31" s="10">
        <v>9.2000000000000012E-2</v>
      </c>
      <c r="O31" s="10">
        <v>7.0000000000000007E-2</v>
      </c>
      <c r="P31" s="54">
        <v>0</v>
      </c>
      <c r="Q31" s="41">
        <f t="shared" si="1"/>
        <v>0.16200000000000003</v>
      </c>
      <c r="R31" s="23">
        <f>AVERAGE(Q30:Q31)</f>
        <v>0.18700000000000003</v>
      </c>
      <c r="S31" s="23">
        <f>AVERAGE(R27,R29,R31)</f>
        <v>0.34349999999999997</v>
      </c>
      <c r="T31" s="23">
        <f>_xlfn.STDEV.S(R27,R29,R31)</f>
        <v>0.22652028054900514</v>
      </c>
      <c r="U31" s="28">
        <f>T31/SQRT(3)</f>
        <v>0.13078154495187766</v>
      </c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K31" s="9">
        <v>10</v>
      </c>
      <c r="AL31" s="56" t="s">
        <v>126</v>
      </c>
      <c r="AM31" s="8">
        <v>0.49235000000000001</v>
      </c>
    </row>
    <row r="32" spans="1:39" x14ac:dyDescent="0.2">
      <c r="A32" s="7">
        <v>6</v>
      </c>
      <c r="B32" s="7">
        <v>16</v>
      </c>
      <c r="C32" s="7">
        <v>33</v>
      </c>
      <c r="D32" s="10">
        <v>5.5E-2</v>
      </c>
      <c r="E32" s="10">
        <v>0.21</v>
      </c>
      <c r="F32" s="10">
        <v>0.04</v>
      </c>
      <c r="G32" s="10">
        <v>0.02</v>
      </c>
      <c r="H32" s="10">
        <v>3.5000000000000003E-2</v>
      </c>
      <c r="I32" s="10">
        <v>0</v>
      </c>
      <c r="J32" s="51">
        <f t="shared" si="0"/>
        <v>0.36</v>
      </c>
      <c r="K32" s="54">
        <v>0</v>
      </c>
      <c r="L32" s="54">
        <v>0</v>
      </c>
      <c r="M32" s="54">
        <v>0</v>
      </c>
      <c r="N32" s="54">
        <v>0</v>
      </c>
      <c r="O32" s="10">
        <v>3.5000000000000003E-2</v>
      </c>
      <c r="P32" s="10">
        <v>0</v>
      </c>
      <c r="Q32" s="41">
        <f t="shared" si="1"/>
        <v>3.5000000000000003E-2</v>
      </c>
      <c r="R32" s="23"/>
      <c r="S32" s="23"/>
      <c r="T32" s="23"/>
      <c r="U32" s="28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</row>
    <row r="33" spans="1:35" x14ac:dyDescent="0.2">
      <c r="A33" s="7">
        <v>6</v>
      </c>
      <c r="B33" s="7">
        <v>16</v>
      </c>
      <c r="C33" s="7">
        <v>34</v>
      </c>
      <c r="D33" s="10">
        <v>5.5E-2</v>
      </c>
      <c r="E33" s="10">
        <v>0.105</v>
      </c>
      <c r="F33" s="10">
        <v>0.04</v>
      </c>
      <c r="G33" s="10">
        <v>0</v>
      </c>
      <c r="H33" s="10">
        <v>3.5000000000000003E-2</v>
      </c>
      <c r="I33" s="10">
        <v>0</v>
      </c>
      <c r="J33" s="51">
        <f t="shared" si="0"/>
        <v>0.23500000000000001</v>
      </c>
      <c r="K33" s="54">
        <v>0</v>
      </c>
      <c r="L33" s="54">
        <v>0</v>
      </c>
      <c r="M33" s="54">
        <v>0</v>
      </c>
      <c r="N33" s="10">
        <v>0</v>
      </c>
      <c r="O33" s="10">
        <v>3.5000000000000003E-2</v>
      </c>
      <c r="P33" s="10">
        <v>0</v>
      </c>
      <c r="Q33" s="41">
        <f t="shared" si="1"/>
        <v>3.5000000000000003E-2</v>
      </c>
      <c r="R33" s="23">
        <f>AVERAGE(Q32:Q33)</f>
        <v>3.5000000000000003E-2</v>
      </c>
      <c r="S33" s="23"/>
      <c r="T33" s="23"/>
      <c r="U33" s="28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</row>
    <row r="34" spans="1:35" x14ac:dyDescent="0.2">
      <c r="A34" s="7">
        <v>6</v>
      </c>
      <c r="B34" s="7">
        <v>17</v>
      </c>
      <c r="C34" s="7">
        <v>35</v>
      </c>
      <c r="D34" s="10">
        <v>0.11</v>
      </c>
      <c r="E34" s="10">
        <v>0.105</v>
      </c>
      <c r="F34" s="10">
        <v>0.04</v>
      </c>
      <c r="G34" s="10">
        <v>0</v>
      </c>
      <c r="H34" s="10">
        <v>0.16500000000000001</v>
      </c>
      <c r="I34" s="10">
        <v>0</v>
      </c>
      <c r="J34" s="51">
        <f t="shared" si="0"/>
        <v>0.42000000000000004</v>
      </c>
      <c r="K34" s="54">
        <v>0</v>
      </c>
      <c r="L34" s="54">
        <v>0</v>
      </c>
      <c r="M34" s="54">
        <v>0</v>
      </c>
      <c r="N34" s="10">
        <v>0</v>
      </c>
      <c r="O34" s="10">
        <v>0.16500000000000001</v>
      </c>
      <c r="P34" s="10">
        <v>0</v>
      </c>
      <c r="Q34" s="41">
        <f t="shared" si="1"/>
        <v>0.16500000000000001</v>
      </c>
      <c r="R34" s="23"/>
      <c r="S34" s="23"/>
      <c r="T34" s="23"/>
      <c r="U34" s="28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</row>
    <row r="35" spans="1:35" x14ac:dyDescent="0.2">
      <c r="A35" s="7">
        <v>6</v>
      </c>
      <c r="B35" s="7">
        <v>17</v>
      </c>
      <c r="C35" s="7">
        <v>36</v>
      </c>
      <c r="D35" s="10">
        <v>5.5E-2</v>
      </c>
      <c r="E35" s="10">
        <v>0.105</v>
      </c>
      <c r="F35" s="10">
        <v>0.04</v>
      </c>
      <c r="G35" s="10">
        <v>0</v>
      </c>
      <c r="H35" s="10">
        <v>0.1143</v>
      </c>
      <c r="I35" s="10">
        <v>0.04</v>
      </c>
      <c r="J35" s="51">
        <f t="shared" si="0"/>
        <v>0.3543</v>
      </c>
      <c r="K35" s="54">
        <v>0</v>
      </c>
      <c r="L35" s="54">
        <v>0</v>
      </c>
      <c r="M35" s="54">
        <v>0</v>
      </c>
      <c r="N35" s="10">
        <v>0</v>
      </c>
      <c r="O35" s="10">
        <v>0.1143</v>
      </c>
      <c r="P35" s="54">
        <v>0</v>
      </c>
      <c r="Q35" s="41">
        <f t="shared" si="1"/>
        <v>0.1143</v>
      </c>
      <c r="R35" s="23">
        <f>AVERAGE(Q34:Q35)</f>
        <v>0.13965</v>
      </c>
      <c r="S35" s="23"/>
      <c r="T35" s="23"/>
      <c r="U35" s="28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</row>
    <row r="36" spans="1:35" x14ac:dyDescent="0.2">
      <c r="A36" s="7">
        <v>6</v>
      </c>
      <c r="B36" s="7">
        <v>18</v>
      </c>
      <c r="C36" s="7">
        <v>37</v>
      </c>
      <c r="D36" s="10">
        <v>0</v>
      </c>
      <c r="E36" s="10">
        <v>0.105</v>
      </c>
      <c r="F36" s="10">
        <v>0.04</v>
      </c>
      <c r="G36" s="10">
        <v>0.02</v>
      </c>
      <c r="H36" s="10">
        <v>7.0400000000000004E-2</v>
      </c>
      <c r="I36" s="10">
        <v>0.10749999999999997</v>
      </c>
      <c r="J36" s="51">
        <f t="shared" si="0"/>
        <v>0.34289999999999998</v>
      </c>
      <c r="K36" s="10">
        <v>0</v>
      </c>
      <c r="L36" s="54">
        <v>0</v>
      </c>
      <c r="M36" s="54">
        <v>0</v>
      </c>
      <c r="N36" s="54">
        <v>0</v>
      </c>
      <c r="O36" s="10">
        <v>7.0400000000000004E-2</v>
      </c>
      <c r="P36" s="54">
        <v>0</v>
      </c>
      <c r="Q36" s="41">
        <f t="shared" si="1"/>
        <v>7.0400000000000004E-2</v>
      </c>
      <c r="R36" s="23"/>
      <c r="S36" s="23"/>
      <c r="T36" s="23"/>
      <c r="U36" s="28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</row>
    <row r="37" spans="1:35" x14ac:dyDescent="0.2">
      <c r="A37" s="7">
        <v>6</v>
      </c>
      <c r="B37" s="7">
        <v>18</v>
      </c>
      <c r="C37" s="7">
        <v>38</v>
      </c>
      <c r="D37" s="10">
        <v>0</v>
      </c>
      <c r="E37" s="10">
        <v>0.105</v>
      </c>
      <c r="F37" s="10">
        <v>0.04</v>
      </c>
      <c r="G37" s="10">
        <v>9.2000000000000012E-2</v>
      </c>
      <c r="H37" s="10">
        <v>3.5000000000000003E-2</v>
      </c>
      <c r="I37" s="10">
        <v>0</v>
      </c>
      <c r="J37" s="51">
        <f t="shared" si="0"/>
        <v>0.27200000000000002</v>
      </c>
      <c r="K37" s="10">
        <v>0</v>
      </c>
      <c r="L37" s="54">
        <v>0</v>
      </c>
      <c r="M37" s="54">
        <v>0</v>
      </c>
      <c r="N37" s="54">
        <v>0</v>
      </c>
      <c r="O37" s="10">
        <v>3.5000000000000003E-2</v>
      </c>
      <c r="P37" s="10">
        <v>0</v>
      </c>
      <c r="Q37" s="41">
        <f t="shared" si="1"/>
        <v>3.5000000000000003E-2</v>
      </c>
      <c r="R37" s="23">
        <f>AVERAGE(Q36:Q37)</f>
        <v>5.2700000000000004E-2</v>
      </c>
      <c r="S37" s="23">
        <f>AVERAGE(R33,R35,R37)</f>
        <v>7.5783333333333328E-2</v>
      </c>
      <c r="T37" s="23">
        <f>_xlfn.STDEV.S(R33,R35,R37)</f>
        <v>5.601371111909418E-2</v>
      </c>
      <c r="U37" s="28">
        <f>T37/SQRT(3)</f>
        <v>3.2339531192918963E-2</v>
      </c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</row>
    <row r="38" spans="1:35" x14ac:dyDescent="0.2">
      <c r="A38" s="7">
        <v>7</v>
      </c>
      <c r="B38" s="7">
        <v>19</v>
      </c>
      <c r="C38" s="7">
        <v>39</v>
      </c>
      <c r="D38" s="10">
        <v>5.5E-2</v>
      </c>
      <c r="E38" s="10">
        <v>0.105</v>
      </c>
      <c r="F38" s="10">
        <v>0.04</v>
      </c>
      <c r="G38" s="10">
        <v>4.9000000000000002E-2</v>
      </c>
      <c r="H38" s="10">
        <v>0.14749999999999996</v>
      </c>
      <c r="I38" s="10">
        <v>0</v>
      </c>
      <c r="J38" s="51">
        <f t="shared" si="0"/>
        <v>0.39649999999999996</v>
      </c>
      <c r="K38" s="54">
        <v>0</v>
      </c>
      <c r="L38" s="54">
        <v>0</v>
      </c>
      <c r="M38" s="54">
        <v>0</v>
      </c>
      <c r="N38" s="54">
        <v>0</v>
      </c>
      <c r="O38" s="10">
        <v>0.14749999999999996</v>
      </c>
      <c r="P38" s="10">
        <v>0</v>
      </c>
      <c r="Q38" s="41">
        <f t="shared" si="1"/>
        <v>0.14749999999999996</v>
      </c>
      <c r="R38" s="23"/>
      <c r="S38" s="23"/>
      <c r="T38" s="23"/>
      <c r="U38" s="28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</row>
    <row r="39" spans="1:35" x14ac:dyDescent="0.2">
      <c r="A39" s="7">
        <v>7</v>
      </c>
      <c r="B39" s="7">
        <v>19</v>
      </c>
      <c r="C39" s="7">
        <v>40</v>
      </c>
      <c r="D39" s="10">
        <v>5.5E-2</v>
      </c>
      <c r="E39" s="10">
        <v>0.105</v>
      </c>
      <c r="F39" s="10">
        <v>0.04</v>
      </c>
      <c r="G39" s="10">
        <v>0.02</v>
      </c>
      <c r="H39" s="10">
        <v>0.40049999999999997</v>
      </c>
      <c r="I39" s="10">
        <v>0</v>
      </c>
      <c r="J39" s="51">
        <f t="shared" si="0"/>
        <v>0.62049999999999994</v>
      </c>
      <c r="K39" s="54">
        <v>0</v>
      </c>
      <c r="L39" s="54">
        <v>0</v>
      </c>
      <c r="M39" s="54">
        <v>0</v>
      </c>
      <c r="N39" s="54">
        <v>0</v>
      </c>
      <c r="O39" s="10">
        <v>0.40049999999999997</v>
      </c>
      <c r="P39" s="10">
        <v>0</v>
      </c>
      <c r="Q39" s="41">
        <f t="shared" si="1"/>
        <v>0.40049999999999997</v>
      </c>
      <c r="R39" s="23">
        <f>AVERAGE(Q38:Q39)</f>
        <v>0.27399999999999997</v>
      </c>
      <c r="S39" s="23"/>
      <c r="T39" s="23"/>
      <c r="U39" s="28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</row>
    <row r="40" spans="1:35" x14ac:dyDescent="0.2">
      <c r="A40" s="7">
        <v>7</v>
      </c>
      <c r="B40" s="7">
        <v>20</v>
      </c>
      <c r="C40" s="7">
        <v>41</v>
      </c>
      <c r="D40" s="10">
        <v>0</v>
      </c>
      <c r="E40" s="10">
        <v>0.105</v>
      </c>
      <c r="F40" s="10">
        <v>0.04</v>
      </c>
      <c r="G40" s="10">
        <v>0.02</v>
      </c>
      <c r="H40" s="10">
        <v>0.13049999999999995</v>
      </c>
      <c r="I40" s="10">
        <v>0.04</v>
      </c>
      <c r="J40" s="51">
        <f t="shared" si="0"/>
        <v>0.33549999999999991</v>
      </c>
      <c r="K40" s="10">
        <v>0</v>
      </c>
      <c r="L40" s="54">
        <v>0</v>
      </c>
      <c r="M40" s="54">
        <v>0</v>
      </c>
      <c r="N40" s="54">
        <v>0</v>
      </c>
      <c r="O40" s="10">
        <v>0.13049999999999995</v>
      </c>
      <c r="P40" s="54">
        <v>0</v>
      </c>
      <c r="Q40" s="41">
        <f t="shared" si="1"/>
        <v>0.13049999999999995</v>
      </c>
      <c r="R40" s="23"/>
      <c r="S40" s="23"/>
      <c r="T40" s="23"/>
      <c r="U40" s="28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</row>
    <row r="41" spans="1:35" x14ac:dyDescent="0.2">
      <c r="A41" s="7">
        <v>7</v>
      </c>
      <c r="B41" s="7">
        <v>20</v>
      </c>
      <c r="C41" s="7">
        <v>42</v>
      </c>
      <c r="D41" s="10">
        <v>0</v>
      </c>
      <c r="E41" s="10">
        <v>0.105</v>
      </c>
      <c r="F41" s="10">
        <v>0.04</v>
      </c>
      <c r="G41" s="10">
        <v>0.02</v>
      </c>
      <c r="H41" s="10">
        <v>7.0000000000000007E-2</v>
      </c>
      <c r="I41" s="10">
        <v>0.04</v>
      </c>
      <c r="J41" s="51">
        <f t="shared" si="0"/>
        <v>0.27499999999999997</v>
      </c>
      <c r="K41" s="10">
        <v>0</v>
      </c>
      <c r="L41" s="54">
        <v>0</v>
      </c>
      <c r="M41" s="54">
        <v>0</v>
      </c>
      <c r="N41" s="54">
        <v>0</v>
      </c>
      <c r="O41" s="10">
        <v>7.0000000000000007E-2</v>
      </c>
      <c r="P41" s="54">
        <v>0</v>
      </c>
      <c r="Q41" s="41">
        <f t="shared" si="1"/>
        <v>7.0000000000000007E-2</v>
      </c>
      <c r="R41" s="23">
        <f>AVERAGE(Q40:Q41)</f>
        <v>0.10024999999999998</v>
      </c>
      <c r="S41" s="23"/>
      <c r="T41" s="23"/>
      <c r="U41" s="28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</row>
    <row r="42" spans="1:35" x14ac:dyDescent="0.2">
      <c r="A42" s="7">
        <v>7</v>
      </c>
      <c r="B42" s="7">
        <v>21</v>
      </c>
      <c r="C42" s="7">
        <v>43</v>
      </c>
      <c r="D42" s="10">
        <v>0</v>
      </c>
      <c r="E42" s="10">
        <v>0.105</v>
      </c>
      <c r="F42" s="10">
        <v>0.04</v>
      </c>
      <c r="G42" s="10">
        <v>7.7000000000000027E-2</v>
      </c>
      <c r="H42" s="10">
        <v>0.1605</v>
      </c>
      <c r="I42" s="10">
        <v>0</v>
      </c>
      <c r="J42" s="51">
        <f t="shared" si="0"/>
        <v>0.38250000000000006</v>
      </c>
      <c r="K42" s="10">
        <v>0</v>
      </c>
      <c r="L42" s="54">
        <v>0</v>
      </c>
      <c r="M42" s="54">
        <v>0</v>
      </c>
      <c r="N42" s="54">
        <v>0</v>
      </c>
      <c r="O42" s="10">
        <v>0.1605</v>
      </c>
      <c r="P42" s="10">
        <v>0</v>
      </c>
      <c r="Q42" s="41">
        <f t="shared" si="1"/>
        <v>0.1605</v>
      </c>
      <c r="R42" s="23"/>
      <c r="S42" s="23"/>
      <c r="T42" s="23"/>
      <c r="U42" s="28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</row>
    <row r="43" spans="1:35" x14ac:dyDescent="0.2">
      <c r="A43" s="7">
        <v>7</v>
      </c>
      <c r="B43" s="7">
        <v>21</v>
      </c>
      <c r="C43" s="7">
        <v>44</v>
      </c>
      <c r="D43" s="10">
        <v>0.11</v>
      </c>
      <c r="E43" s="10">
        <v>0.105</v>
      </c>
      <c r="F43" s="10">
        <v>0.04</v>
      </c>
      <c r="G43" s="10">
        <v>0.02</v>
      </c>
      <c r="H43" s="10">
        <v>7.0000000000000007E-2</v>
      </c>
      <c r="I43" s="10">
        <v>0.04</v>
      </c>
      <c r="J43" s="51">
        <f t="shared" si="0"/>
        <v>0.38500000000000001</v>
      </c>
      <c r="K43" s="54">
        <v>0</v>
      </c>
      <c r="L43" s="54">
        <v>0</v>
      </c>
      <c r="M43" s="54">
        <v>0</v>
      </c>
      <c r="N43" s="54">
        <v>0</v>
      </c>
      <c r="O43" s="10">
        <v>7.0000000000000007E-2</v>
      </c>
      <c r="P43" s="54">
        <v>0</v>
      </c>
      <c r="Q43" s="41">
        <f t="shared" si="1"/>
        <v>7.0000000000000007E-2</v>
      </c>
      <c r="R43" s="23">
        <f>AVERAGE(Q42:Q43)</f>
        <v>0.11525000000000001</v>
      </c>
      <c r="S43" s="23">
        <f>AVERAGE(R39,R41,R43)</f>
        <v>0.16316666666666665</v>
      </c>
      <c r="T43" s="23">
        <f>_xlfn.STDEV.S(R39,R41,R43)</f>
        <v>9.6277052475308586E-2</v>
      </c>
      <c r="U43" s="28">
        <f>T43/SQRT(3)</f>
        <v>5.558558216340314E-2</v>
      </c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</row>
    <row r="44" spans="1:35" x14ac:dyDescent="0.2">
      <c r="A44" s="7">
        <v>8</v>
      </c>
      <c r="B44" s="7">
        <v>22</v>
      </c>
      <c r="C44" s="7">
        <v>45</v>
      </c>
      <c r="D44" s="10">
        <v>0</v>
      </c>
      <c r="E44" s="10">
        <v>0.105</v>
      </c>
      <c r="F44" s="10">
        <v>0.04</v>
      </c>
      <c r="G44" s="10">
        <v>0.02</v>
      </c>
      <c r="H44" s="10">
        <v>0.1154</v>
      </c>
      <c r="I44" s="10">
        <v>0.04</v>
      </c>
      <c r="J44" s="51">
        <f t="shared" si="0"/>
        <v>0.32039999999999996</v>
      </c>
      <c r="K44" s="10">
        <v>0</v>
      </c>
      <c r="L44" s="54">
        <v>0</v>
      </c>
      <c r="M44" s="54">
        <v>0</v>
      </c>
      <c r="N44" s="54">
        <v>0</v>
      </c>
      <c r="O44" s="10">
        <v>0.1154</v>
      </c>
      <c r="P44" s="54">
        <v>0</v>
      </c>
      <c r="Q44" s="41">
        <f t="shared" si="1"/>
        <v>0.1154</v>
      </c>
      <c r="R44" s="23"/>
      <c r="S44" s="23"/>
      <c r="T44" s="23"/>
      <c r="U44" s="28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</row>
    <row r="45" spans="1:35" x14ac:dyDescent="0.2">
      <c r="A45" s="7">
        <v>8</v>
      </c>
      <c r="B45" s="7">
        <v>22</v>
      </c>
      <c r="C45" s="7">
        <v>46</v>
      </c>
      <c r="D45" s="10">
        <v>5.5E-2</v>
      </c>
      <c r="E45" s="10">
        <v>0.105</v>
      </c>
      <c r="F45" s="10">
        <v>0.04</v>
      </c>
      <c r="G45" s="10">
        <v>0.02</v>
      </c>
      <c r="H45" s="10">
        <v>0.20799999999999999</v>
      </c>
      <c r="I45" s="10">
        <v>0.04</v>
      </c>
      <c r="J45" s="51">
        <f t="shared" si="0"/>
        <v>0.46799999999999997</v>
      </c>
      <c r="K45" s="54">
        <v>0</v>
      </c>
      <c r="L45" s="54">
        <v>0</v>
      </c>
      <c r="M45" s="54">
        <v>0</v>
      </c>
      <c r="N45" s="54">
        <v>0</v>
      </c>
      <c r="O45" s="10">
        <v>0.20799999999999999</v>
      </c>
      <c r="P45" s="54">
        <v>0</v>
      </c>
      <c r="Q45" s="41">
        <f t="shared" si="1"/>
        <v>0.20799999999999999</v>
      </c>
      <c r="R45" s="23">
        <f>AVERAGE(Q44:Q45)</f>
        <v>0.16170000000000001</v>
      </c>
      <c r="S45" s="23"/>
      <c r="T45" s="23"/>
      <c r="U45" s="28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</row>
    <row r="46" spans="1:35" x14ac:dyDescent="0.2">
      <c r="A46" s="7">
        <v>8</v>
      </c>
      <c r="B46" s="7">
        <v>23</v>
      </c>
      <c r="C46" s="7">
        <v>47</v>
      </c>
      <c r="D46" s="10">
        <v>5.5E-2</v>
      </c>
      <c r="E46" s="10">
        <v>0.105</v>
      </c>
      <c r="F46" s="10">
        <v>0</v>
      </c>
      <c r="G46" s="10">
        <v>0.02</v>
      </c>
      <c r="H46" s="10">
        <v>0</v>
      </c>
      <c r="I46" s="10">
        <v>0</v>
      </c>
      <c r="J46" s="51">
        <f t="shared" si="0"/>
        <v>0.18</v>
      </c>
      <c r="K46" s="54">
        <v>0</v>
      </c>
      <c r="L46" s="54">
        <v>0</v>
      </c>
      <c r="M46" s="54">
        <v>0</v>
      </c>
      <c r="N46" s="54">
        <v>0</v>
      </c>
      <c r="O46" s="10">
        <v>0</v>
      </c>
      <c r="P46" s="10">
        <v>0</v>
      </c>
      <c r="Q46" s="41">
        <f t="shared" si="1"/>
        <v>0</v>
      </c>
      <c r="R46" s="23"/>
      <c r="S46" s="23"/>
      <c r="T46" s="23"/>
      <c r="U46" s="28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</row>
    <row r="47" spans="1:35" x14ac:dyDescent="0.2">
      <c r="A47" s="7">
        <v>8</v>
      </c>
      <c r="B47" s="7">
        <v>23</v>
      </c>
      <c r="C47" s="7">
        <v>48</v>
      </c>
      <c r="D47" s="10">
        <v>0</v>
      </c>
      <c r="E47" s="10">
        <v>0.105</v>
      </c>
      <c r="F47" s="10">
        <v>0.04</v>
      </c>
      <c r="G47" s="10">
        <v>0</v>
      </c>
      <c r="H47" s="10">
        <v>3.5000000000000003E-2</v>
      </c>
      <c r="I47" s="10">
        <v>0</v>
      </c>
      <c r="J47" s="51">
        <f t="shared" si="0"/>
        <v>0.18</v>
      </c>
      <c r="K47" s="10">
        <v>0</v>
      </c>
      <c r="L47" s="54">
        <v>0</v>
      </c>
      <c r="M47" s="54">
        <v>0</v>
      </c>
      <c r="N47" s="10">
        <v>0</v>
      </c>
      <c r="O47" s="10">
        <v>3.5000000000000003E-2</v>
      </c>
      <c r="P47" s="10">
        <v>0</v>
      </c>
      <c r="Q47" s="41">
        <f t="shared" si="1"/>
        <v>3.5000000000000003E-2</v>
      </c>
      <c r="R47" s="23">
        <f>AVERAGE(Q46:Q47)</f>
        <v>1.7500000000000002E-2</v>
      </c>
      <c r="S47" s="23"/>
      <c r="T47" s="23"/>
      <c r="U47" s="28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</row>
    <row r="48" spans="1:35" x14ac:dyDescent="0.2">
      <c r="A48" s="7">
        <v>8</v>
      </c>
      <c r="B48" s="7">
        <v>24</v>
      </c>
      <c r="C48" s="7">
        <v>49</v>
      </c>
      <c r="D48" s="10">
        <v>0.11</v>
      </c>
      <c r="E48" s="10">
        <v>0.105</v>
      </c>
      <c r="F48" s="10">
        <v>0.04</v>
      </c>
      <c r="G48" s="10">
        <v>0.02</v>
      </c>
      <c r="H48" s="10">
        <v>7.0000000000000007E-2</v>
      </c>
      <c r="I48" s="10">
        <v>0.04</v>
      </c>
      <c r="J48" s="51">
        <f t="shared" si="0"/>
        <v>0.38500000000000001</v>
      </c>
      <c r="K48" s="54">
        <v>0</v>
      </c>
      <c r="L48" s="54">
        <v>0</v>
      </c>
      <c r="M48" s="54">
        <v>0</v>
      </c>
      <c r="N48" s="54">
        <v>0</v>
      </c>
      <c r="O48" s="10">
        <v>7.0000000000000007E-2</v>
      </c>
      <c r="P48" s="54">
        <v>0</v>
      </c>
      <c r="Q48" s="41">
        <f t="shared" si="1"/>
        <v>7.0000000000000007E-2</v>
      </c>
      <c r="R48" s="23"/>
      <c r="S48" s="23"/>
      <c r="T48" s="23"/>
      <c r="U48" s="28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</row>
    <row r="49" spans="1:35" x14ac:dyDescent="0.2">
      <c r="A49" s="7">
        <v>8</v>
      </c>
      <c r="B49" s="7">
        <v>24</v>
      </c>
      <c r="C49" s="7">
        <v>50</v>
      </c>
      <c r="D49" s="10">
        <v>5.5E-2</v>
      </c>
      <c r="E49" s="10">
        <v>0.105</v>
      </c>
      <c r="F49" s="10">
        <v>0.04</v>
      </c>
      <c r="G49" s="10">
        <v>0.02</v>
      </c>
      <c r="H49" s="10">
        <v>0.13350000000000001</v>
      </c>
      <c r="I49" s="10">
        <v>0.04</v>
      </c>
      <c r="J49" s="51">
        <f t="shared" si="0"/>
        <v>0.39350000000000002</v>
      </c>
      <c r="K49" s="54">
        <v>0</v>
      </c>
      <c r="L49" s="54">
        <v>0</v>
      </c>
      <c r="M49" s="54">
        <v>0</v>
      </c>
      <c r="N49" s="54">
        <v>0</v>
      </c>
      <c r="O49" s="10">
        <v>0.13350000000000001</v>
      </c>
      <c r="P49" s="54">
        <v>0</v>
      </c>
      <c r="Q49" s="41">
        <f t="shared" si="1"/>
        <v>0.13350000000000001</v>
      </c>
      <c r="R49" s="23">
        <f>AVERAGE(Q48:Q49)</f>
        <v>0.10175000000000001</v>
      </c>
      <c r="S49" s="23">
        <f>AVERAGE(R45,R47,R49)</f>
        <v>9.3650000000000011E-2</v>
      </c>
      <c r="T49" s="23">
        <f>_xlfn.STDEV.S(R45,R47,R49)</f>
        <v>7.2440441053323243E-2</v>
      </c>
      <c r="U49" s="28">
        <f>T49/SQRT(3)</f>
        <v>4.1823508142351397E-2</v>
      </c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</row>
    <row r="50" spans="1:35" x14ac:dyDescent="0.2">
      <c r="A50" s="7">
        <v>9</v>
      </c>
      <c r="B50" s="7">
        <v>25</v>
      </c>
      <c r="C50" s="7">
        <v>51</v>
      </c>
      <c r="D50" s="10">
        <v>5.5E-2</v>
      </c>
      <c r="E50" s="10">
        <v>0.105</v>
      </c>
      <c r="F50" s="10">
        <v>0.04</v>
      </c>
      <c r="G50" s="10">
        <v>5.5E-2</v>
      </c>
      <c r="H50" s="10">
        <v>0.157</v>
      </c>
      <c r="I50" s="10">
        <v>0</v>
      </c>
      <c r="J50" s="51">
        <f t="shared" si="0"/>
        <v>0.41200000000000003</v>
      </c>
      <c r="K50" s="54">
        <v>0</v>
      </c>
      <c r="L50" s="54">
        <v>0</v>
      </c>
      <c r="M50" s="54">
        <v>0</v>
      </c>
      <c r="N50" s="10">
        <v>5.5E-2</v>
      </c>
      <c r="O50" s="10">
        <v>0.157</v>
      </c>
      <c r="P50" s="10">
        <v>0</v>
      </c>
      <c r="Q50" s="41">
        <f t="shared" si="1"/>
        <v>0.21199999999999999</v>
      </c>
      <c r="R50" s="23"/>
      <c r="S50" s="23"/>
      <c r="T50" s="23"/>
      <c r="U50" s="28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</row>
    <row r="51" spans="1:35" x14ac:dyDescent="0.2">
      <c r="A51" s="7">
        <v>9</v>
      </c>
      <c r="B51" s="7">
        <v>25</v>
      </c>
      <c r="C51" s="7">
        <v>52</v>
      </c>
      <c r="D51" s="10">
        <v>5.5E-2</v>
      </c>
      <c r="E51" s="10">
        <v>0.105</v>
      </c>
      <c r="F51" s="10">
        <v>0</v>
      </c>
      <c r="G51" s="10">
        <v>0.02</v>
      </c>
      <c r="H51" s="10">
        <v>7.0000000000000007E-2</v>
      </c>
      <c r="I51" s="10">
        <v>0</v>
      </c>
      <c r="J51" s="51">
        <f t="shared" si="0"/>
        <v>0.25</v>
      </c>
      <c r="K51" s="54">
        <v>0</v>
      </c>
      <c r="L51" s="54">
        <v>0</v>
      </c>
      <c r="M51" s="10">
        <v>0</v>
      </c>
      <c r="N51" s="10">
        <v>0.02</v>
      </c>
      <c r="O51" s="10">
        <v>7.0000000000000007E-2</v>
      </c>
      <c r="P51" s="10">
        <v>0</v>
      </c>
      <c r="Q51" s="41">
        <f t="shared" si="1"/>
        <v>9.0000000000000011E-2</v>
      </c>
      <c r="R51" s="23">
        <f>AVERAGE(Q50:Q51)</f>
        <v>0.151</v>
      </c>
      <c r="S51" s="23"/>
      <c r="T51" s="23"/>
      <c r="U51" s="28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</row>
    <row r="52" spans="1:35" x14ac:dyDescent="0.2">
      <c r="A52" s="7">
        <v>9</v>
      </c>
      <c r="B52" s="7">
        <v>26</v>
      </c>
      <c r="C52" s="7">
        <v>53</v>
      </c>
      <c r="D52" s="10">
        <v>5.5E-2</v>
      </c>
      <c r="E52" s="10">
        <v>0.105</v>
      </c>
      <c r="F52" s="10">
        <v>0.04</v>
      </c>
      <c r="G52" s="10">
        <v>0.13800000000000001</v>
      </c>
      <c r="H52" s="10">
        <v>0.12630000000000002</v>
      </c>
      <c r="I52" s="10">
        <v>0.17800000000000002</v>
      </c>
      <c r="J52" s="51">
        <f t="shared" si="0"/>
        <v>0.64230000000000009</v>
      </c>
      <c r="K52" s="54">
        <v>0</v>
      </c>
      <c r="L52" s="54">
        <v>0</v>
      </c>
      <c r="M52" s="54">
        <v>0</v>
      </c>
      <c r="N52" s="10">
        <v>0.13800000000000001</v>
      </c>
      <c r="O52" s="10">
        <v>0.12630000000000002</v>
      </c>
      <c r="P52" s="54">
        <v>0</v>
      </c>
      <c r="Q52" s="41">
        <f t="shared" si="1"/>
        <v>0.26430000000000003</v>
      </c>
      <c r="R52" s="23"/>
      <c r="S52" s="23"/>
      <c r="T52" s="23"/>
      <c r="U52" s="28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</row>
    <row r="53" spans="1:35" x14ac:dyDescent="0.2">
      <c r="A53" s="7">
        <v>9</v>
      </c>
      <c r="B53" s="7">
        <v>26</v>
      </c>
      <c r="C53" s="7">
        <v>54</v>
      </c>
      <c r="D53" s="10">
        <v>0</v>
      </c>
      <c r="E53" s="10">
        <v>0.105</v>
      </c>
      <c r="F53" s="10">
        <v>0.04</v>
      </c>
      <c r="G53" s="10">
        <v>9.1000000000000011E-2</v>
      </c>
      <c r="H53" s="10">
        <v>0.161</v>
      </c>
      <c r="I53" s="10">
        <v>0.15</v>
      </c>
      <c r="J53" s="51">
        <f t="shared" si="0"/>
        <v>0.54700000000000004</v>
      </c>
      <c r="K53" s="10">
        <v>0</v>
      </c>
      <c r="L53" s="54">
        <v>0</v>
      </c>
      <c r="M53" s="54">
        <v>0</v>
      </c>
      <c r="N53" s="10">
        <v>9.1000000000000011E-2</v>
      </c>
      <c r="O53" s="10">
        <v>0.161</v>
      </c>
      <c r="P53" s="54">
        <v>0</v>
      </c>
      <c r="Q53" s="41">
        <f t="shared" si="1"/>
        <v>0.252</v>
      </c>
      <c r="R53" s="23">
        <f>AVERAGE(Q52:Q53)</f>
        <v>0.25814999999999999</v>
      </c>
      <c r="S53" s="23"/>
      <c r="T53" s="23"/>
      <c r="U53" s="28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</row>
    <row r="54" spans="1:35" x14ac:dyDescent="0.2">
      <c r="A54" s="7">
        <v>9</v>
      </c>
      <c r="B54" s="7">
        <v>27</v>
      </c>
      <c r="C54" s="7">
        <v>55</v>
      </c>
      <c r="D54" s="10">
        <v>5.5E-2</v>
      </c>
      <c r="E54" s="10">
        <v>0.105</v>
      </c>
      <c r="F54" s="10">
        <v>0.04</v>
      </c>
      <c r="G54" s="10">
        <v>0.26200000000000001</v>
      </c>
      <c r="H54" s="10">
        <v>3.5000000000000003E-2</v>
      </c>
      <c r="I54" s="10">
        <v>0</v>
      </c>
      <c r="J54" s="51">
        <f t="shared" si="0"/>
        <v>0.497</v>
      </c>
      <c r="K54" s="54">
        <v>0</v>
      </c>
      <c r="L54" s="54">
        <v>0</v>
      </c>
      <c r="M54" s="54">
        <v>0</v>
      </c>
      <c r="N54" s="10">
        <v>0.26200000000000001</v>
      </c>
      <c r="O54" s="10">
        <v>3.5000000000000003E-2</v>
      </c>
      <c r="P54" s="10">
        <v>0</v>
      </c>
      <c r="Q54" s="41">
        <f t="shared" si="1"/>
        <v>0.29700000000000004</v>
      </c>
      <c r="R54" s="23"/>
      <c r="S54" s="23"/>
      <c r="T54" s="23"/>
      <c r="U54" s="28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</row>
    <row r="55" spans="1:35" x14ac:dyDescent="0.2">
      <c r="A55" s="7">
        <v>9</v>
      </c>
      <c r="B55" s="7">
        <v>27</v>
      </c>
      <c r="C55" s="7">
        <v>56</v>
      </c>
      <c r="D55" s="10">
        <v>0.11</v>
      </c>
      <c r="E55" s="10">
        <v>0.105</v>
      </c>
      <c r="F55" s="10">
        <v>0.04</v>
      </c>
      <c r="G55" s="10">
        <v>0</v>
      </c>
      <c r="H55" s="10">
        <v>3.5000000000000003E-2</v>
      </c>
      <c r="I55" s="10">
        <v>0</v>
      </c>
      <c r="J55" s="51">
        <f t="shared" si="0"/>
        <v>0.29000000000000004</v>
      </c>
      <c r="K55" s="54">
        <v>0</v>
      </c>
      <c r="L55" s="54">
        <v>0</v>
      </c>
      <c r="M55" s="54">
        <v>0</v>
      </c>
      <c r="N55" s="10">
        <v>0</v>
      </c>
      <c r="O55" s="10">
        <v>3.5000000000000003E-2</v>
      </c>
      <c r="P55" s="10">
        <v>0</v>
      </c>
      <c r="Q55" s="41">
        <f t="shared" si="1"/>
        <v>3.5000000000000003E-2</v>
      </c>
      <c r="R55" s="23">
        <f>AVERAGE(Q54:Q55)</f>
        <v>0.16600000000000004</v>
      </c>
      <c r="S55" s="23">
        <f>AVERAGE(R51,R53,R55)</f>
        <v>0.19171666666666667</v>
      </c>
      <c r="T55" s="23">
        <f>_xlfn.STDEV.S(R51,R53,R55)</f>
        <v>5.8019745202244094E-2</v>
      </c>
      <c r="U55" s="28">
        <f>T55/SQRT(3)</f>
        <v>3.3497715510829126E-2</v>
      </c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</row>
    <row r="56" spans="1:35" x14ac:dyDescent="0.2">
      <c r="A56" s="7">
        <v>10</v>
      </c>
      <c r="B56" s="7">
        <v>28</v>
      </c>
      <c r="C56" s="7">
        <v>57</v>
      </c>
      <c r="D56" s="10">
        <v>0</v>
      </c>
      <c r="E56" s="10">
        <v>0.105</v>
      </c>
      <c r="F56" s="10">
        <v>0.04</v>
      </c>
      <c r="G56" s="10">
        <v>0</v>
      </c>
      <c r="H56" s="10">
        <v>8.7800000000000003E-2</v>
      </c>
      <c r="I56" s="10">
        <v>0</v>
      </c>
      <c r="J56" s="51">
        <f t="shared" si="0"/>
        <v>0.23280000000000001</v>
      </c>
      <c r="K56" s="10">
        <v>0</v>
      </c>
      <c r="L56" s="54">
        <v>0</v>
      </c>
      <c r="M56" s="54">
        <v>0</v>
      </c>
      <c r="N56" s="10">
        <v>0</v>
      </c>
      <c r="O56" s="10">
        <v>8.7800000000000003E-2</v>
      </c>
      <c r="P56" s="10">
        <v>0</v>
      </c>
      <c r="Q56" s="41">
        <f t="shared" si="1"/>
        <v>8.7800000000000003E-2</v>
      </c>
      <c r="R56" s="23"/>
      <c r="S56" s="23"/>
      <c r="T56" s="23"/>
      <c r="U56" s="28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</row>
    <row r="57" spans="1:35" x14ac:dyDescent="0.2">
      <c r="A57" s="7">
        <v>10</v>
      </c>
      <c r="B57" s="7">
        <v>28</v>
      </c>
      <c r="C57" s="7">
        <v>58</v>
      </c>
      <c r="D57" s="10">
        <v>5.5E-2</v>
      </c>
      <c r="E57" s="10">
        <v>0.105</v>
      </c>
      <c r="F57" s="10">
        <v>0.04</v>
      </c>
      <c r="G57" s="10">
        <v>0</v>
      </c>
      <c r="H57" s="10">
        <v>3.5000000000000003E-2</v>
      </c>
      <c r="I57" s="10">
        <v>0</v>
      </c>
      <c r="J57" s="51">
        <f t="shared" si="0"/>
        <v>0.23500000000000001</v>
      </c>
      <c r="K57" s="54">
        <v>0</v>
      </c>
      <c r="L57" s="54">
        <v>0</v>
      </c>
      <c r="M57" s="54">
        <v>0</v>
      </c>
      <c r="N57" s="10">
        <v>0</v>
      </c>
      <c r="O57" s="10">
        <v>3.5000000000000003E-2</v>
      </c>
      <c r="P57" s="10">
        <v>0</v>
      </c>
      <c r="Q57" s="41">
        <f t="shared" si="1"/>
        <v>3.5000000000000003E-2</v>
      </c>
      <c r="R57" s="23">
        <f>AVERAGE(Q56:Q57)</f>
        <v>6.1400000000000003E-2</v>
      </c>
      <c r="S57" s="23"/>
      <c r="T57" s="23"/>
      <c r="U57" s="28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</row>
    <row r="58" spans="1:35" x14ac:dyDescent="0.2">
      <c r="A58" s="7">
        <v>10</v>
      </c>
      <c r="B58" s="7">
        <v>29</v>
      </c>
      <c r="C58" s="7">
        <v>59</v>
      </c>
      <c r="D58" s="10">
        <v>0.11</v>
      </c>
      <c r="E58" s="10">
        <v>0.105</v>
      </c>
      <c r="F58" s="10">
        <v>0.04</v>
      </c>
      <c r="G58" s="10">
        <v>0</v>
      </c>
      <c r="H58" s="10">
        <v>0.48799999999999988</v>
      </c>
      <c r="I58" s="10">
        <v>0.04</v>
      </c>
      <c r="J58" s="51">
        <f t="shared" si="0"/>
        <v>0.78299999999999992</v>
      </c>
      <c r="K58" s="54">
        <v>0</v>
      </c>
      <c r="L58" s="54">
        <v>0</v>
      </c>
      <c r="M58" s="54">
        <v>0</v>
      </c>
      <c r="N58" s="10">
        <v>0</v>
      </c>
      <c r="O58" s="10">
        <v>0.48799999999999988</v>
      </c>
      <c r="P58" s="54">
        <v>0</v>
      </c>
      <c r="Q58" s="41">
        <f t="shared" si="1"/>
        <v>0.48799999999999988</v>
      </c>
      <c r="R58" s="23"/>
      <c r="S58" s="23"/>
      <c r="T58" s="23"/>
      <c r="U58" s="28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</row>
    <row r="59" spans="1:35" x14ac:dyDescent="0.2">
      <c r="A59" s="7">
        <v>10</v>
      </c>
      <c r="B59" s="7">
        <v>29</v>
      </c>
      <c r="C59" s="7">
        <v>60</v>
      </c>
      <c r="D59" s="10">
        <v>0.11</v>
      </c>
      <c r="E59" s="10">
        <v>0.105</v>
      </c>
      <c r="F59" s="10">
        <v>0.04</v>
      </c>
      <c r="G59" s="10">
        <v>0.56400000000000006</v>
      </c>
      <c r="H59" s="10">
        <v>0.39999999999999991</v>
      </c>
      <c r="I59" s="10">
        <v>0</v>
      </c>
      <c r="J59" s="51">
        <f t="shared" si="0"/>
        <v>1.2189999999999999</v>
      </c>
      <c r="K59" s="54">
        <v>0</v>
      </c>
      <c r="L59" s="54">
        <v>0</v>
      </c>
      <c r="M59" s="54">
        <v>0</v>
      </c>
      <c r="N59" s="10">
        <v>0.56400000000000006</v>
      </c>
      <c r="O59" s="10">
        <v>0.39999999999999991</v>
      </c>
      <c r="P59" s="10">
        <v>0</v>
      </c>
      <c r="Q59" s="41">
        <f t="shared" si="1"/>
        <v>0.96399999999999997</v>
      </c>
      <c r="R59" s="23">
        <f>AVERAGE(Q58:Q59)</f>
        <v>0.72599999999999998</v>
      </c>
      <c r="S59" s="23"/>
      <c r="T59" s="23"/>
      <c r="U59" s="28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</row>
    <row r="60" spans="1:35" x14ac:dyDescent="0.2">
      <c r="A60" s="7">
        <v>10</v>
      </c>
      <c r="B60" s="7">
        <v>30</v>
      </c>
      <c r="C60" s="7">
        <v>61</v>
      </c>
      <c r="D60" s="10">
        <v>0</v>
      </c>
      <c r="E60" s="10">
        <v>0.105</v>
      </c>
      <c r="F60" s="10">
        <v>0.04</v>
      </c>
      <c r="G60" s="10">
        <v>0.83099999999999996</v>
      </c>
      <c r="H60" s="10">
        <v>0.1187</v>
      </c>
      <c r="I60" s="10">
        <v>0.04</v>
      </c>
      <c r="J60" s="51">
        <f t="shared" si="0"/>
        <v>1.1347</v>
      </c>
      <c r="K60" s="10">
        <v>0</v>
      </c>
      <c r="L60" s="54">
        <v>0</v>
      </c>
      <c r="M60" s="54">
        <v>0</v>
      </c>
      <c r="N60" s="10">
        <v>0.83099999999999996</v>
      </c>
      <c r="O60" s="10">
        <v>0.1187</v>
      </c>
      <c r="P60" s="54">
        <v>0</v>
      </c>
      <c r="Q60" s="41">
        <f t="shared" si="1"/>
        <v>0.94969999999999999</v>
      </c>
      <c r="R60" s="23"/>
      <c r="S60" s="23"/>
      <c r="T60" s="23"/>
      <c r="U60" s="28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</row>
    <row r="61" spans="1:35" ht="17" thickBot="1" x14ac:dyDescent="0.25">
      <c r="A61" s="7">
        <v>10</v>
      </c>
      <c r="B61" s="7">
        <v>30</v>
      </c>
      <c r="C61" s="7">
        <v>62</v>
      </c>
      <c r="D61" s="10">
        <v>0.11</v>
      </c>
      <c r="E61" s="10">
        <v>0.105</v>
      </c>
      <c r="F61" s="10">
        <v>0.04</v>
      </c>
      <c r="G61" s="10">
        <v>0</v>
      </c>
      <c r="H61" s="10">
        <v>3.5000000000000003E-2</v>
      </c>
      <c r="I61" s="10">
        <v>0</v>
      </c>
      <c r="J61" s="51">
        <f t="shared" si="0"/>
        <v>0.29000000000000004</v>
      </c>
      <c r="K61" s="54">
        <v>0</v>
      </c>
      <c r="L61" s="54">
        <v>0</v>
      </c>
      <c r="M61" s="54">
        <v>0</v>
      </c>
      <c r="N61" s="10">
        <v>0</v>
      </c>
      <c r="O61" s="10">
        <v>3.5000000000000003E-2</v>
      </c>
      <c r="P61" s="10">
        <v>0</v>
      </c>
      <c r="Q61" s="41">
        <f t="shared" si="1"/>
        <v>3.5000000000000003E-2</v>
      </c>
      <c r="R61" s="23">
        <f>AVERAGE(Q60:Q61)</f>
        <v>0.49235000000000001</v>
      </c>
      <c r="S61" s="24">
        <f>AVERAGE(R57,R59,R61)</f>
        <v>0.42658333333333331</v>
      </c>
      <c r="T61" s="24">
        <f>_xlfn.STDEV.S(R57,R59,R61)</f>
        <v>0.33714571157488166</v>
      </c>
      <c r="U61" s="29">
        <f>T61/SQRT(3)</f>
        <v>0.19465116733388585</v>
      </c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</row>
  </sheetData>
  <phoneticPr fontId="9" type="noConversion"/>
  <pageMargins left="0.7" right="0.7" top="0.75" bottom="0.75" header="0.3" footer="0.3"/>
  <pageSetup paperSize="9" orientation="portrait" horizontalDpi="0" verticalDpi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Q128"/>
  <sheetViews>
    <sheetView topLeftCell="P62" zoomScale="92" zoomScaleNormal="100" zoomScalePageLayoutView="92" workbookViewId="0">
      <selection activeCell="W69" sqref="W69:AB98"/>
    </sheetView>
  </sheetViews>
  <sheetFormatPr baseColWidth="10" defaultColWidth="11" defaultRowHeight="16" x14ac:dyDescent="0.2"/>
  <cols>
    <col min="1" max="1" width="10.83203125" style="4"/>
    <col min="2" max="2" width="10.83203125" style="6"/>
    <col min="3" max="3" width="15.83203125" style="6" customWidth="1"/>
    <col min="4" max="4" width="15.6640625" style="6" customWidth="1"/>
    <col min="5" max="6" width="12.1640625" style="6" customWidth="1"/>
    <col min="7" max="7" width="15.1640625" style="6" customWidth="1"/>
    <col min="8" max="8" width="12.1640625" style="6" customWidth="1"/>
    <col min="9" max="9" width="13.33203125" style="6" customWidth="1"/>
    <col min="10" max="10" width="15.5" style="8" customWidth="1"/>
    <col min="11" max="11" width="12.1640625" style="6" customWidth="1"/>
    <col min="12" max="14" width="17.6640625" style="6" customWidth="1"/>
    <col min="15" max="17" width="17.1640625" style="6" customWidth="1"/>
    <col min="18" max="18" width="24.83203125" style="6" customWidth="1"/>
    <col min="19" max="19" width="13.6640625" customWidth="1"/>
    <col min="22" max="22" width="19.33203125" bestFit="1" customWidth="1"/>
    <col min="23" max="23" width="14.5" customWidth="1"/>
    <col min="24" max="24" width="13.33203125" bestFit="1" customWidth="1"/>
    <col min="25" max="25" width="14.5" bestFit="1" customWidth="1"/>
    <col min="26" max="26" width="19.33203125" bestFit="1" customWidth="1"/>
    <col min="27" max="27" width="19.6640625" bestFit="1" customWidth="1"/>
    <col min="28" max="28" width="20.83203125" bestFit="1" customWidth="1"/>
    <col min="29" max="29" width="21.6640625" customWidth="1"/>
    <col min="30" max="30" width="18.5" customWidth="1"/>
  </cols>
  <sheetData>
    <row r="1" spans="1:43" x14ac:dyDescent="0.2">
      <c r="A1" s="4" t="s">
        <v>0</v>
      </c>
      <c r="B1" s="5" t="s">
        <v>1</v>
      </c>
      <c r="C1" s="5" t="s">
        <v>63</v>
      </c>
      <c r="D1" s="5" t="s">
        <v>70</v>
      </c>
      <c r="E1" s="5"/>
      <c r="F1" s="5" t="s">
        <v>64</v>
      </c>
      <c r="G1" s="5" t="s">
        <v>70</v>
      </c>
      <c r="H1" s="5"/>
      <c r="I1" s="5" t="s">
        <v>65</v>
      </c>
      <c r="J1" s="4" t="s">
        <v>70</v>
      </c>
      <c r="K1" s="5"/>
      <c r="L1" s="5" t="s">
        <v>66</v>
      </c>
      <c r="M1" s="5" t="s">
        <v>70</v>
      </c>
      <c r="N1" s="5"/>
      <c r="O1" s="5" t="s">
        <v>67</v>
      </c>
      <c r="P1" s="5" t="s">
        <v>70</v>
      </c>
      <c r="Q1" s="5"/>
      <c r="R1" s="5" t="s">
        <v>68</v>
      </c>
      <c r="S1" s="5" t="s">
        <v>70</v>
      </c>
      <c r="W1" s="45" t="s">
        <v>89</v>
      </c>
      <c r="X1" s="5" t="s">
        <v>0</v>
      </c>
      <c r="Y1" s="5" t="s">
        <v>63</v>
      </c>
      <c r="Z1" s="5" t="s">
        <v>64</v>
      </c>
      <c r="AA1" s="5" t="s">
        <v>65</v>
      </c>
      <c r="AB1" s="5" t="s">
        <v>66</v>
      </c>
      <c r="AC1" s="5" t="s">
        <v>67</v>
      </c>
      <c r="AD1" s="5" t="s">
        <v>68</v>
      </c>
      <c r="AF1" s="25" t="s">
        <v>69</v>
      </c>
      <c r="AI1" s="5" t="s">
        <v>0</v>
      </c>
      <c r="AJ1" s="5" t="s">
        <v>63</v>
      </c>
      <c r="AK1" s="5" t="s">
        <v>64</v>
      </c>
      <c r="AL1" s="5" t="s">
        <v>65</v>
      </c>
      <c r="AM1" s="5" t="s">
        <v>66</v>
      </c>
      <c r="AN1" s="5" t="s">
        <v>67</v>
      </c>
      <c r="AO1" s="5" t="s">
        <v>68</v>
      </c>
      <c r="AQ1" s="25" t="s">
        <v>69</v>
      </c>
    </row>
    <row r="2" spans="1:43" x14ac:dyDescent="0.2">
      <c r="A2" s="4">
        <v>1</v>
      </c>
      <c r="B2" s="4">
        <v>3</v>
      </c>
      <c r="C2" s="10">
        <v>0.11</v>
      </c>
      <c r="D2" s="9"/>
      <c r="E2" s="9"/>
      <c r="F2" s="27">
        <v>0.105</v>
      </c>
      <c r="G2" s="8"/>
      <c r="H2" s="8"/>
      <c r="I2" s="10">
        <v>0.08</v>
      </c>
      <c r="K2" s="8"/>
      <c r="L2" s="10">
        <v>0.13800000000000001</v>
      </c>
      <c r="M2" s="8"/>
      <c r="N2" s="8"/>
      <c r="O2" s="10">
        <v>7.0000000000000007E-2</v>
      </c>
      <c r="P2" s="8"/>
      <c r="Q2" s="8"/>
      <c r="R2" s="10">
        <v>0</v>
      </c>
      <c r="X2" s="8">
        <v>1</v>
      </c>
      <c r="Y2" s="47">
        <v>0</v>
      </c>
      <c r="Z2" s="47">
        <v>0</v>
      </c>
      <c r="AA2" s="47">
        <v>0</v>
      </c>
      <c r="AB2" s="27">
        <v>5.4000000000000013E-2</v>
      </c>
      <c r="AC2" s="27">
        <v>0.13433333333333333</v>
      </c>
      <c r="AD2" s="27">
        <v>0</v>
      </c>
      <c r="AF2" s="46">
        <f t="shared" ref="AF2:AF11" si="0">SUM(Y2:AD2)</f>
        <v>0.18833333333333335</v>
      </c>
      <c r="AI2" s="8">
        <v>1</v>
      </c>
      <c r="AJ2" s="27">
        <v>7.3333333333333334E-2</v>
      </c>
      <c r="AK2" s="27">
        <v>0.105</v>
      </c>
      <c r="AL2" s="27">
        <v>4.6666666666666669E-2</v>
      </c>
      <c r="AM2" s="27">
        <v>5.4000000000000013E-2</v>
      </c>
      <c r="AN2" s="27">
        <v>0.13433333333333333</v>
      </c>
      <c r="AO2" s="27">
        <v>0</v>
      </c>
      <c r="AQ2" s="46">
        <f t="shared" ref="AQ2:AQ11" si="1">SUM(AJ2:AO2)</f>
        <v>0.41333333333333333</v>
      </c>
    </row>
    <row r="3" spans="1:43" x14ac:dyDescent="0.2">
      <c r="A3" s="4">
        <v>1</v>
      </c>
      <c r="B3" s="4">
        <v>4</v>
      </c>
      <c r="C3" s="10">
        <v>0.11</v>
      </c>
      <c r="D3" s="9"/>
      <c r="E3" s="9"/>
      <c r="F3" s="27">
        <v>0.105</v>
      </c>
      <c r="G3" s="8"/>
      <c r="H3" s="8"/>
      <c r="I3" s="10">
        <v>0.04</v>
      </c>
      <c r="K3" s="8"/>
      <c r="L3" s="10">
        <v>0.126</v>
      </c>
      <c r="M3" s="8"/>
      <c r="N3" s="8"/>
      <c r="O3" s="10">
        <v>7.0000000000000007E-2</v>
      </c>
      <c r="P3" s="8"/>
      <c r="Q3" s="8"/>
      <c r="R3" s="10">
        <v>0</v>
      </c>
      <c r="X3" s="8">
        <v>2</v>
      </c>
      <c r="Y3" s="47">
        <v>0</v>
      </c>
      <c r="Z3" s="47">
        <v>0</v>
      </c>
      <c r="AA3" s="47">
        <v>0</v>
      </c>
      <c r="AB3" s="27">
        <v>4.7333333333333331E-2</v>
      </c>
      <c r="AC3" s="27">
        <v>0.13456666666666667</v>
      </c>
      <c r="AD3" s="27">
        <v>0</v>
      </c>
      <c r="AF3" s="46">
        <f t="shared" si="0"/>
        <v>0.18190000000000001</v>
      </c>
      <c r="AI3" s="8">
        <v>2</v>
      </c>
      <c r="AJ3" s="27">
        <v>6.4166666666666664E-2</v>
      </c>
      <c r="AK3" s="27">
        <v>0.1225</v>
      </c>
      <c r="AL3" s="27">
        <v>0.04</v>
      </c>
      <c r="AM3" s="27">
        <v>4.7333333333333331E-2</v>
      </c>
      <c r="AN3" s="27">
        <v>0.13456666666666667</v>
      </c>
      <c r="AO3" s="27">
        <v>0</v>
      </c>
      <c r="AQ3" s="46">
        <f t="shared" si="1"/>
        <v>0.40856666666666663</v>
      </c>
    </row>
    <row r="4" spans="1:43" x14ac:dyDescent="0.2">
      <c r="A4" s="4">
        <v>1</v>
      </c>
      <c r="B4" s="4">
        <v>5</v>
      </c>
      <c r="C4" s="10">
        <v>5.5E-2</v>
      </c>
      <c r="D4" s="9"/>
      <c r="E4" s="9"/>
      <c r="F4" s="27">
        <v>0.105</v>
      </c>
      <c r="G4" s="8"/>
      <c r="H4" s="8"/>
      <c r="I4" s="10">
        <v>0.04</v>
      </c>
      <c r="K4" s="8"/>
      <c r="L4" s="10">
        <v>0.02</v>
      </c>
      <c r="M4" s="8"/>
      <c r="N4" s="8"/>
      <c r="O4" s="10">
        <v>3.5000000000000003E-2</v>
      </c>
      <c r="P4" s="8"/>
      <c r="Q4" s="8"/>
      <c r="R4" s="10">
        <v>0</v>
      </c>
      <c r="X4" s="8">
        <v>3</v>
      </c>
      <c r="Y4" s="47">
        <v>0</v>
      </c>
      <c r="Z4" s="47">
        <v>0</v>
      </c>
      <c r="AA4" s="47">
        <v>0</v>
      </c>
      <c r="AB4" s="47">
        <v>0</v>
      </c>
      <c r="AC4" s="47">
        <v>0</v>
      </c>
      <c r="AD4" s="47">
        <v>0</v>
      </c>
      <c r="AF4" s="46">
        <f t="shared" si="0"/>
        <v>0</v>
      </c>
      <c r="AI4" s="8">
        <v>3</v>
      </c>
      <c r="AJ4" s="27">
        <v>8.2500000000000004E-2</v>
      </c>
      <c r="AK4" s="27">
        <v>0.13999999999999999</v>
      </c>
      <c r="AL4" s="27">
        <v>0.04</v>
      </c>
      <c r="AM4" s="27">
        <v>6.6666666666666671E-3</v>
      </c>
      <c r="AN4" s="27">
        <v>6.4083333333333339E-2</v>
      </c>
      <c r="AO4" s="27">
        <v>6.6666666666666671E-3</v>
      </c>
      <c r="AQ4" s="46">
        <f>SUM(AJ4:AO4)</f>
        <v>0.33991666666666659</v>
      </c>
    </row>
    <row r="5" spans="1:43" x14ac:dyDescent="0.2">
      <c r="A5" s="4">
        <v>1</v>
      </c>
      <c r="B5" s="4">
        <v>6</v>
      </c>
      <c r="C5" s="10">
        <v>5.5E-2</v>
      </c>
      <c r="D5" s="9"/>
      <c r="E5" s="9"/>
      <c r="F5" s="27">
        <v>0.105</v>
      </c>
      <c r="G5" s="8"/>
      <c r="H5" s="8"/>
      <c r="I5" s="10">
        <v>0.04</v>
      </c>
      <c r="K5" s="8"/>
      <c r="L5" s="10">
        <v>0</v>
      </c>
      <c r="M5" s="8"/>
      <c r="N5" s="8"/>
      <c r="O5" s="10">
        <v>0</v>
      </c>
      <c r="P5" s="8"/>
      <c r="Q5" s="8"/>
      <c r="R5" s="10">
        <v>0</v>
      </c>
      <c r="X5" s="8">
        <v>4</v>
      </c>
      <c r="Y5" s="47">
        <v>0</v>
      </c>
      <c r="Z5" s="47">
        <v>0</v>
      </c>
      <c r="AA5" s="47">
        <v>0</v>
      </c>
      <c r="AB5" s="47">
        <v>0</v>
      </c>
      <c r="AC5" s="27">
        <v>8.8916666666666686E-2</v>
      </c>
      <c r="AD5" s="47">
        <v>0</v>
      </c>
      <c r="AF5" s="46">
        <f t="shared" si="0"/>
        <v>8.8916666666666686E-2</v>
      </c>
      <c r="AI5" s="8">
        <v>4</v>
      </c>
      <c r="AJ5" s="27">
        <v>6.4166666666666664E-2</v>
      </c>
      <c r="AK5" s="27">
        <v>0.105</v>
      </c>
      <c r="AL5" s="27">
        <v>4.6666666666666669E-2</v>
      </c>
      <c r="AM5" s="27">
        <v>1.6E-2</v>
      </c>
      <c r="AN5" s="27">
        <v>8.8916666666666686E-2</v>
      </c>
      <c r="AO5" s="27">
        <v>6.6666666666666671E-3</v>
      </c>
      <c r="AQ5" s="46">
        <f t="shared" si="1"/>
        <v>0.32741666666666669</v>
      </c>
    </row>
    <row r="6" spans="1:43" x14ac:dyDescent="0.2">
      <c r="A6" s="4">
        <v>1</v>
      </c>
      <c r="B6" s="4">
        <v>7</v>
      </c>
      <c r="C6" s="10">
        <v>5.5E-2</v>
      </c>
      <c r="D6" s="9"/>
      <c r="E6" s="9"/>
      <c r="F6" s="27">
        <v>0.105</v>
      </c>
      <c r="G6" s="8"/>
      <c r="H6" s="8"/>
      <c r="I6" s="10">
        <v>0.04</v>
      </c>
      <c r="K6" s="8"/>
      <c r="L6" s="10">
        <v>0.02</v>
      </c>
      <c r="M6" s="8"/>
      <c r="N6" s="8"/>
      <c r="O6" s="10">
        <v>0.40799999999999997</v>
      </c>
      <c r="P6" s="8"/>
      <c r="Q6" s="8"/>
      <c r="R6" s="10">
        <v>0</v>
      </c>
      <c r="X6" s="8">
        <v>5</v>
      </c>
      <c r="Y6" s="47">
        <v>0</v>
      </c>
      <c r="Z6" s="47">
        <v>0</v>
      </c>
      <c r="AA6" s="47">
        <v>0</v>
      </c>
      <c r="AB6" s="27">
        <v>0.24900000000000003</v>
      </c>
      <c r="AC6" s="27">
        <v>9.4499999999999987E-2</v>
      </c>
      <c r="AD6" s="47">
        <v>0</v>
      </c>
      <c r="AF6" s="46">
        <f t="shared" si="0"/>
        <v>0.34350000000000003</v>
      </c>
      <c r="AI6" s="8">
        <v>5</v>
      </c>
      <c r="AJ6" s="27">
        <v>5.5E-2</v>
      </c>
      <c r="AK6" s="27">
        <v>0.13999999999999999</v>
      </c>
      <c r="AL6" s="27">
        <v>0.04</v>
      </c>
      <c r="AM6" s="27">
        <v>0.24900000000000003</v>
      </c>
      <c r="AN6" s="27">
        <v>9.4499999999999987E-2</v>
      </c>
      <c r="AO6" s="27">
        <v>5.6000000000000001E-2</v>
      </c>
      <c r="AQ6" s="46">
        <f t="shared" si="1"/>
        <v>0.63450000000000006</v>
      </c>
    </row>
    <row r="7" spans="1:43" x14ac:dyDescent="0.2">
      <c r="A7" s="4">
        <v>1</v>
      </c>
      <c r="B7" s="4">
        <v>8</v>
      </c>
      <c r="C7" s="10">
        <v>5.5E-2</v>
      </c>
      <c r="D7" s="9">
        <f>SUM(C2:C7)/6</f>
        <v>7.3333333333333334E-2</v>
      </c>
      <c r="E7" s="9"/>
      <c r="F7" s="27">
        <v>0.105</v>
      </c>
      <c r="G7" s="9">
        <f>SUM(F2:F7)/6</f>
        <v>0.105</v>
      </c>
      <c r="H7" s="8"/>
      <c r="I7" s="10">
        <v>0.04</v>
      </c>
      <c r="J7" s="9">
        <f>SUM(I2:I7)/6</f>
        <v>4.6666666666666669E-2</v>
      </c>
      <c r="K7" s="8"/>
      <c r="L7" s="10">
        <v>0.02</v>
      </c>
      <c r="M7" s="9">
        <f>SUM(L2:L7)/6</f>
        <v>5.4000000000000013E-2</v>
      </c>
      <c r="N7" s="8"/>
      <c r="O7" s="10">
        <v>0.223</v>
      </c>
      <c r="P7" s="9">
        <f>SUM(O2:O7)/6</f>
        <v>0.13433333333333333</v>
      </c>
      <c r="Q7" s="8"/>
      <c r="R7" s="10">
        <v>0</v>
      </c>
      <c r="S7" s="9">
        <f>SUM(R2:R7)/6</f>
        <v>0</v>
      </c>
      <c r="X7" s="8">
        <v>6</v>
      </c>
      <c r="Y7" s="47">
        <v>0</v>
      </c>
      <c r="Z7" s="47">
        <v>0</v>
      </c>
      <c r="AA7" s="47">
        <v>0</v>
      </c>
      <c r="AB7" s="47">
        <v>0</v>
      </c>
      <c r="AC7" s="27">
        <v>7.5783333333333328E-2</v>
      </c>
      <c r="AD7" s="47">
        <v>0</v>
      </c>
      <c r="AF7" s="46">
        <f t="shared" si="0"/>
        <v>7.5783333333333328E-2</v>
      </c>
      <c r="AI7" s="8">
        <v>6</v>
      </c>
      <c r="AJ7" s="27">
        <v>4.5833333333333337E-2</v>
      </c>
      <c r="AK7" s="27">
        <v>0.1225</v>
      </c>
      <c r="AL7" s="27">
        <v>0.04</v>
      </c>
      <c r="AM7" s="27">
        <v>2.2000000000000002E-2</v>
      </c>
      <c r="AN7" s="27">
        <v>7.5783333333333328E-2</v>
      </c>
      <c r="AO7" s="27">
        <v>2.4583333333333329E-2</v>
      </c>
      <c r="AQ7" s="46">
        <f t="shared" si="1"/>
        <v>0.33069999999999999</v>
      </c>
    </row>
    <row r="8" spans="1:43" x14ac:dyDescent="0.2">
      <c r="A8" s="4">
        <v>2</v>
      </c>
      <c r="B8" s="4">
        <v>9</v>
      </c>
      <c r="C8" s="10">
        <v>0.11</v>
      </c>
      <c r="D8" s="9"/>
      <c r="E8" s="9"/>
      <c r="F8" s="27">
        <v>0.105</v>
      </c>
      <c r="G8" s="8"/>
      <c r="H8" s="8"/>
      <c r="I8" s="10">
        <v>0.04</v>
      </c>
      <c r="K8" s="8"/>
      <c r="L8" s="10">
        <v>0</v>
      </c>
      <c r="M8" s="8"/>
      <c r="N8" s="8"/>
      <c r="O8" s="10">
        <v>3.5000000000000003E-2</v>
      </c>
      <c r="P8" s="8"/>
      <c r="Q8" s="8"/>
      <c r="R8" s="10">
        <v>0</v>
      </c>
      <c r="X8" s="8">
        <v>7</v>
      </c>
      <c r="Y8" s="47">
        <v>0</v>
      </c>
      <c r="Z8" s="47">
        <v>0</v>
      </c>
      <c r="AA8" s="47">
        <v>0</v>
      </c>
      <c r="AB8" s="47">
        <v>0</v>
      </c>
      <c r="AC8" s="27">
        <v>0.16316666666666665</v>
      </c>
      <c r="AD8" s="47">
        <v>0</v>
      </c>
      <c r="AF8" s="46">
        <f t="shared" si="0"/>
        <v>0.16316666666666665</v>
      </c>
      <c r="AI8" s="8">
        <v>7</v>
      </c>
      <c r="AJ8" s="27">
        <v>3.6666666666666667E-2</v>
      </c>
      <c r="AK8" s="27">
        <v>0.105</v>
      </c>
      <c r="AL8" s="27">
        <v>0.04</v>
      </c>
      <c r="AM8" s="27">
        <v>3.4333333333333341E-2</v>
      </c>
      <c r="AN8" s="27">
        <v>0.16316666666666665</v>
      </c>
      <c r="AO8" s="27">
        <v>0.02</v>
      </c>
      <c r="AQ8" s="46">
        <f t="shared" si="1"/>
        <v>0.39916666666666667</v>
      </c>
    </row>
    <row r="9" spans="1:43" x14ac:dyDescent="0.2">
      <c r="A9" s="4">
        <v>2</v>
      </c>
      <c r="B9" s="4">
        <v>10</v>
      </c>
      <c r="C9" s="10">
        <v>5.5E-2</v>
      </c>
      <c r="D9" s="9"/>
      <c r="E9" s="9"/>
      <c r="F9" s="27">
        <v>0.105</v>
      </c>
      <c r="G9" s="8"/>
      <c r="H9" s="8"/>
      <c r="I9" s="10">
        <v>0.04</v>
      </c>
      <c r="K9" s="8"/>
      <c r="L9" s="10">
        <v>0</v>
      </c>
      <c r="M9" s="8"/>
      <c r="N9" s="8"/>
      <c r="O9" s="10">
        <v>0.13550000000000001</v>
      </c>
      <c r="P9" s="8"/>
      <c r="Q9" s="8"/>
      <c r="R9" s="10">
        <v>0</v>
      </c>
      <c r="X9" s="8">
        <v>8</v>
      </c>
      <c r="Y9" s="47">
        <v>0</v>
      </c>
      <c r="Z9" s="47">
        <v>0</v>
      </c>
      <c r="AA9" s="47">
        <v>0</v>
      </c>
      <c r="AB9" s="47">
        <v>0</v>
      </c>
      <c r="AC9" s="27">
        <v>9.3650000000000011E-2</v>
      </c>
      <c r="AD9" s="47">
        <v>0</v>
      </c>
      <c r="AF9" s="46">
        <f t="shared" si="0"/>
        <v>9.3650000000000011E-2</v>
      </c>
      <c r="AI9" s="8">
        <v>8</v>
      </c>
      <c r="AJ9" s="27">
        <v>4.5833333333333337E-2</v>
      </c>
      <c r="AK9" s="27">
        <v>0.105</v>
      </c>
      <c r="AL9" s="27">
        <v>3.3333333333333333E-2</v>
      </c>
      <c r="AM9" s="27">
        <v>1.6666666666666666E-2</v>
      </c>
      <c r="AN9" s="27">
        <v>9.3650000000000011E-2</v>
      </c>
      <c r="AO9" s="27">
        <v>2.6666666666666668E-2</v>
      </c>
      <c r="AQ9" s="46">
        <f t="shared" si="1"/>
        <v>0.32114999999999999</v>
      </c>
    </row>
    <row r="10" spans="1:43" x14ac:dyDescent="0.2">
      <c r="A10" s="4">
        <v>2</v>
      </c>
      <c r="B10" s="4">
        <v>11</v>
      </c>
      <c r="C10" s="10">
        <v>5.5E-2</v>
      </c>
      <c r="D10" s="9"/>
      <c r="E10" s="9"/>
      <c r="F10" s="27">
        <v>0.105</v>
      </c>
      <c r="G10" s="8"/>
      <c r="H10" s="8"/>
      <c r="I10" s="10">
        <v>0.04</v>
      </c>
      <c r="K10" s="8"/>
      <c r="L10" s="10">
        <v>0</v>
      </c>
      <c r="M10" s="8"/>
      <c r="N10" s="8"/>
      <c r="O10" s="10">
        <v>0.26900000000000002</v>
      </c>
      <c r="P10" s="8"/>
      <c r="Q10" s="8"/>
      <c r="R10" s="10">
        <v>0</v>
      </c>
      <c r="X10" s="8">
        <v>9</v>
      </c>
      <c r="Y10" s="47">
        <v>0</v>
      </c>
      <c r="Z10" s="47">
        <v>0</v>
      </c>
      <c r="AA10" s="47">
        <v>0</v>
      </c>
      <c r="AB10" s="27">
        <v>9.4333333333333338E-2</v>
      </c>
      <c r="AC10" s="27">
        <v>9.7383333333333363E-2</v>
      </c>
      <c r="AD10" s="47">
        <v>0</v>
      </c>
      <c r="AF10" s="46">
        <f t="shared" si="0"/>
        <v>0.1917166666666667</v>
      </c>
      <c r="AI10" s="8">
        <v>9</v>
      </c>
      <c r="AJ10" s="27">
        <v>5.5E-2</v>
      </c>
      <c r="AK10" s="27">
        <v>0.105</v>
      </c>
      <c r="AL10" s="27">
        <v>3.3333333333333333E-2</v>
      </c>
      <c r="AM10" s="27">
        <v>9.4333333333333338E-2</v>
      </c>
      <c r="AN10" s="27">
        <v>9.7383333333333363E-2</v>
      </c>
      <c r="AO10" s="27">
        <v>5.4666666666666669E-2</v>
      </c>
      <c r="AQ10" s="46">
        <f t="shared" si="1"/>
        <v>0.43971666666666676</v>
      </c>
    </row>
    <row r="11" spans="1:43" x14ac:dyDescent="0.2">
      <c r="A11" s="4">
        <v>2</v>
      </c>
      <c r="B11" s="4">
        <v>12</v>
      </c>
      <c r="C11" s="10">
        <v>5.5E-2</v>
      </c>
      <c r="D11" s="9"/>
      <c r="E11" s="9"/>
      <c r="F11" s="27">
        <v>0.21</v>
      </c>
      <c r="G11" s="8"/>
      <c r="H11" s="8"/>
      <c r="I11" s="10">
        <v>0.04</v>
      </c>
      <c r="K11" s="8"/>
      <c r="L11" s="10">
        <v>0</v>
      </c>
      <c r="M11" s="8"/>
      <c r="N11" s="8"/>
      <c r="O11" s="10">
        <v>0.16600000000000001</v>
      </c>
      <c r="P11" s="8"/>
      <c r="Q11" s="8"/>
      <c r="R11" s="10">
        <v>0</v>
      </c>
      <c r="X11" s="8">
        <v>10</v>
      </c>
      <c r="Y11" s="47">
        <v>0</v>
      </c>
      <c r="Z11" s="47">
        <v>0</v>
      </c>
      <c r="AA11" s="47">
        <v>0</v>
      </c>
      <c r="AB11" s="27">
        <v>0.23250000000000001</v>
      </c>
      <c r="AC11" s="27">
        <v>0.19408333333333327</v>
      </c>
      <c r="AD11" s="47">
        <v>0</v>
      </c>
      <c r="AF11" s="46">
        <f t="shared" si="0"/>
        <v>0.42658333333333331</v>
      </c>
      <c r="AI11" s="8">
        <v>10</v>
      </c>
      <c r="AJ11" s="27">
        <v>6.4166666666666664E-2</v>
      </c>
      <c r="AK11" s="27">
        <v>0.105</v>
      </c>
      <c r="AL11" s="27">
        <v>0.04</v>
      </c>
      <c r="AM11" s="27">
        <v>0.23250000000000001</v>
      </c>
      <c r="AN11" s="27">
        <v>0.19408333333333327</v>
      </c>
      <c r="AO11" s="27">
        <v>1.3333333333333334E-2</v>
      </c>
      <c r="AQ11" s="46">
        <f t="shared" si="1"/>
        <v>0.64908333333333323</v>
      </c>
    </row>
    <row r="12" spans="1:43" x14ac:dyDescent="0.2">
      <c r="A12" s="4">
        <v>2</v>
      </c>
      <c r="B12" s="4">
        <v>13</v>
      </c>
      <c r="C12" s="10">
        <v>0.11</v>
      </c>
      <c r="D12" s="9"/>
      <c r="E12" s="9"/>
      <c r="F12" s="27">
        <v>0.105</v>
      </c>
      <c r="G12" s="8"/>
      <c r="H12" s="8"/>
      <c r="I12" s="10">
        <v>0.04</v>
      </c>
      <c r="K12" s="8"/>
      <c r="L12" s="10">
        <v>0</v>
      </c>
      <c r="M12" s="8"/>
      <c r="N12" s="8"/>
      <c r="O12" s="10">
        <v>9.5899999999999999E-2</v>
      </c>
      <c r="P12" s="8"/>
      <c r="Q12" s="8"/>
      <c r="R12" s="10">
        <v>0</v>
      </c>
    </row>
    <row r="13" spans="1:43" x14ac:dyDescent="0.2">
      <c r="A13" s="4">
        <v>2</v>
      </c>
      <c r="B13" s="4">
        <v>14</v>
      </c>
      <c r="C13" s="10">
        <v>0</v>
      </c>
      <c r="D13" s="9">
        <f>SUM(C8:C13)/6</f>
        <v>6.4166666666666664E-2</v>
      </c>
      <c r="E13" s="9"/>
      <c r="F13" s="27">
        <v>0.105</v>
      </c>
      <c r="G13" s="9">
        <f>SUM(F8:F13)/6</f>
        <v>0.1225</v>
      </c>
      <c r="H13" s="8"/>
      <c r="I13" s="10">
        <v>0.04</v>
      </c>
      <c r="J13" s="9">
        <f>SUM(I8:I13)/6</f>
        <v>0.04</v>
      </c>
      <c r="K13" s="8"/>
      <c r="L13" s="10">
        <v>0.28399999999999997</v>
      </c>
      <c r="M13" s="9">
        <f>SUM(L8:L13)/6</f>
        <v>4.7333333333333331E-2</v>
      </c>
      <c r="N13" s="8"/>
      <c r="O13" s="10">
        <v>0.106</v>
      </c>
      <c r="P13" s="9">
        <f>SUM(O8:O13)/6</f>
        <v>0.13456666666666667</v>
      </c>
      <c r="Q13" s="8"/>
      <c r="R13" s="10">
        <v>0</v>
      </c>
      <c r="S13" s="9">
        <f>SUM(R8:R13)/6</f>
        <v>0</v>
      </c>
    </row>
    <row r="14" spans="1:43" x14ac:dyDescent="0.2">
      <c r="A14" s="4">
        <v>3</v>
      </c>
      <c r="B14" s="4">
        <v>15</v>
      </c>
      <c r="C14" s="10">
        <v>5.5E-2</v>
      </c>
      <c r="D14" s="9"/>
      <c r="E14" s="9"/>
      <c r="F14" s="27">
        <v>0.105</v>
      </c>
      <c r="G14" s="8"/>
      <c r="H14" s="8"/>
      <c r="I14" s="10">
        <v>0.04</v>
      </c>
      <c r="K14" s="8"/>
      <c r="L14" s="10">
        <v>0.02</v>
      </c>
      <c r="M14" s="8"/>
      <c r="N14" s="8"/>
      <c r="O14" s="10">
        <v>3.5000000000000003E-2</v>
      </c>
      <c r="P14" s="8"/>
      <c r="Q14" s="8"/>
      <c r="R14" s="10">
        <v>0.04</v>
      </c>
    </row>
    <row r="15" spans="1:43" x14ac:dyDescent="0.2">
      <c r="A15" s="4">
        <v>3</v>
      </c>
      <c r="B15" s="4">
        <v>16</v>
      </c>
      <c r="C15" s="10">
        <v>0</v>
      </c>
      <c r="D15" s="9"/>
      <c r="E15" s="9"/>
      <c r="F15" s="27">
        <v>0.105</v>
      </c>
      <c r="G15" s="8"/>
      <c r="H15" s="8"/>
      <c r="I15" s="10">
        <v>0.04</v>
      </c>
      <c r="K15" s="8"/>
      <c r="L15" s="10">
        <v>0</v>
      </c>
      <c r="M15" s="8"/>
      <c r="N15" s="8"/>
      <c r="O15" s="10">
        <v>0.125</v>
      </c>
      <c r="P15" s="8"/>
      <c r="Q15" s="8"/>
      <c r="R15" s="10">
        <v>0</v>
      </c>
    </row>
    <row r="16" spans="1:43" x14ac:dyDescent="0.2">
      <c r="A16" s="4">
        <v>3</v>
      </c>
      <c r="B16" s="4">
        <v>17</v>
      </c>
      <c r="C16" s="10">
        <v>0.11</v>
      </c>
      <c r="D16" s="9"/>
      <c r="E16" s="9"/>
      <c r="F16" s="27">
        <v>0.21</v>
      </c>
      <c r="G16" s="8"/>
      <c r="H16" s="8"/>
      <c r="I16" s="10">
        <v>0.04</v>
      </c>
      <c r="K16" s="8"/>
      <c r="L16" s="10">
        <v>0</v>
      </c>
      <c r="M16" s="8"/>
      <c r="N16" s="8"/>
      <c r="O16" s="10">
        <v>3.5000000000000003E-2</v>
      </c>
      <c r="P16" s="8"/>
      <c r="Q16" s="8"/>
      <c r="R16" s="10">
        <v>0</v>
      </c>
      <c r="X16" s="5" t="s">
        <v>0</v>
      </c>
      <c r="Y16" s="5" t="s">
        <v>63</v>
      </c>
      <c r="Z16" s="5" t="s">
        <v>64</v>
      </c>
      <c r="AA16" s="5" t="s">
        <v>65</v>
      </c>
      <c r="AB16" s="43" t="s">
        <v>66</v>
      </c>
      <c r="AC16" s="43" t="s">
        <v>67</v>
      </c>
      <c r="AD16" s="5" t="s">
        <v>68</v>
      </c>
      <c r="AF16" s="25" t="s">
        <v>69</v>
      </c>
      <c r="AI16" s="5" t="s">
        <v>0</v>
      </c>
      <c r="AJ16" s="5" t="s">
        <v>63</v>
      </c>
      <c r="AK16" s="5" t="s">
        <v>64</v>
      </c>
      <c r="AL16" s="5" t="s">
        <v>65</v>
      </c>
      <c r="AM16" s="43" t="s">
        <v>66</v>
      </c>
      <c r="AN16" s="43" t="s">
        <v>67</v>
      </c>
      <c r="AO16" s="5" t="s">
        <v>68</v>
      </c>
      <c r="AQ16" s="25" t="s">
        <v>69</v>
      </c>
    </row>
    <row r="17" spans="1:43" x14ac:dyDescent="0.2">
      <c r="A17" s="4">
        <v>3</v>
      </c>
      <c r="B17" s="4">
        <v>18</v>
      </c>
      <c r="C17" s="10">
        <v>0.11</v>
      </c>
      <c r="D17" s="9"/>
      <c r="E17" s="9"/>
      <c r="F17" s="27">
        <v>0.21</v>
      </c>
      <c r="G17" s="8"/>
      <c r="H17" s="8"/>
      <c r="I17" s="10">
        <v>0.04</v>
      </c>
      <c r="K17" s="8"/>
      <c r="L17" s="10">
        <v>0.02</v>
      </c>
      <c r="M17" s="8"/>
      <c r="N17" s="8"/>
      <c r="O17" s="10">
        <v>3.5000000000000003E-2</v>
      </c>
      <c r="P17" s="8"/>
      <c r="Q17" s="8"/>
      <c r="R17" s="10">
        <v>0</v>
      </c>
      <c r="X17" s="8">
        <v>1</v>
      </c>
      <c r="Y17" s="31">
        <f>Y2/$AF$2*100</f>
        <v>0</v>
      </c>
      <c r="Z17" s="31">
        <f t="shared" ref="Z17:AD17" si="2">Z2/$AF$2*100</f>
        <v>0</v>
      </c>
      <c r="AA17" s="31">
        <f t="shared" si="2"/>
        <v>0</v>
      </c>
      <c r="AB17" s="44">
        <f t="shared" si="2"/>
        <v>28.67256637168142</v>
      </c>
      <c r="AC17" s="44">
        <f t="shared" si="2"/>
        <v>71.327433628318587</v>
      </c>
      <c r="AD17" s="31">
        <f t="shared" si="2"/>
        <v>0</v>
      </c>
      <c r="AE17" s="8"/>
      <c r="AF17" s="26">
        <f>SUM(Y17:AD17)</f>
        <v>100</v>
      </c>
      <c r="AI17" s="8">
        <v>1</v>
      </c>
      <c r="AJ17" s="31">
        <f>AJ2/$AF$2*100</f>
        <v>38.938053097345126</v>
      </c>
      <c r="AK17" s="31">
        <f t="shared" ref="AK17:AO17" si="3">AK2/$AF$2*100</f>
        <v>55.752212389380517</v>
      </c>
      <c r="AL17" s="31">
        <f t="shared" si="3"/>
        <v>24.778761061946902</v>
      </c>
      <c r="AM17" s="44">
        <f t="shared" si="3"/>
        <v>28.67256637168142</v>
      </c>
      <c r="AN17" s="44">
        <f t="shared" si="3"/>
        <v>71.327433628318587</v>
      </c>
      <c r="AO17" s="31">
        <f t="shared" si="3"/>
        <v>0</v>
      </c>
      <c r="AP17" s="8"/>
      <c r="AQ17" s="26">
        <f>SUM(AJ17:AO17)</f>
        <v>219.46902654867256</v>
      </c>
    </row>
    <row r="18" spans="1:43" x14ac:dyDescent="0.2">
      <c r="A18" s="4">
        <v>3</v>
      </c>
      <c r="B18" s="4">
        <v>19</v>
      </c>
      <c r="C18" s="10">
        <v>0.11</v>
      </c>
      <c r="D18" s="9"/>
      <c r="E18" s="9"/>
      <c r="F18" s="27">
        <v>0.105</v>
      </c>
      <c r="G18" s="8"/>
      <c r="H18" s="8"/>
      <c r="I18" s="10">
        <v>0.04</v>
      </c>
      <c r="K18" s="8"/>
      <c r="L18" s="10">
        <v>0</v>
      </c>
      <c r="M18" s="8"/>
      <c r="N18" s="8"/>
      <c r="O18" s="10">
        <v>7.0900000000000005E-2</v>
      </c>
      <c r="P18" s="8"/>
      <c r="Q18" s="8"/>
      <c r="R18" s="10">
        <v>0</v>
      </c>
      <c r="X18" s="8">
        <v>2</v>
      </c>
      <c r="Y18" s="31">
        <f>Y3/$AF$3*100</f>
        <v>0</v>
      </c>
      <c r="Z18" s="31">
        <f>Z3/$AF$3*100</f>
        <v>0</v>
      </c>
      <c r="AA18" s="31">
        <f t="shared" ref="AA18:AD18" si="4">AA3/$AF$3*100</f>
        <v>0</v>
      </c>
      <c r="AB18" s="44">
        <f t="shared" si="4"/>
        <v>26.021623602712111</v>
      </c>
      <c r="AC18" s="44">
        <f t="shared" si="4"/>
        <v>73.978376397287889</v>
      </c>
      <c r="AD18" s="31">
        <f t="shared" si="4"/>
        <v>0</v>
      </c>
      <c r="AE18" s="8"/>
      <c r="AF18" s="26">
        <f t="shared" ref="AF18:AF21" si="5">SUM(Y18:AD18)</f>
        <v>100</v>
      </c>
      <c r="AI18" s="8">
        <v>2</v>
      </c>
      <c r="AJ18" s="31">
        <f>AJ3/$AF$3*100</f>
        <v>35.275792560014658</v>
      </c>
      <c r="AK18" s="31">
        <f>AK3/$AF$3*100</f>
        <v>67.344694887300719</v>
      </c>
      <c r="AL18" s="31">
        <f t="shared" ref="AL18:AO18" si="6">AL3/$AF$3*100</f>
        <v>21.99010445299615</v>
      </c>
      <c r="AM18" s="44">
        <f t="shared" si="6"/>
        <v>26.021623602712111</v>
      </c>
      <c r="AN18" s="44">
        <f t="shared" si="6"/>
        <v>73.978376397287889</v>
      </c>
      <c r="AO18" s="31">
        <f t="shared" si="6"/>
        <v>0</v>
      </c>
      <c r="AP18" s="8"/>
      <c r="AQ18" s="26">
        <f t="shared" ref="AQ18:AQ21" si="7">SUM(AJ18:AO18)</f>
        <v>224.61059190031153</v>
      </c>
    </row>
    <row r="19" spans="1:43" x14ac:dyDescent="0.2">
      <c r="A19" s="4">
        <v>3</v>
      </c>
      <c r="B19" s="4">
        <v>20</v>
      </c>
      <c r="C19" s="10">
        <v>0.11</v>
      </c>
      <c r="D19" s="9">
        <f>SUM(C14:C19)/6</f>
        <v>8.2500000000000004E-2</v>
      </c>
      <c r="E19" s="9"/>
      <c r="F19" s="27">
        <v>0.105</v>
      </c>
      <c r="G19" s="9">
        <f>SUM(F14:F19)/6</f>
        <v>0.13999999999999999</v>
      </c>
      <c r="H19" s="8"/>
      <c r="I19" s="10">
        <v>0.04</v>
      </c>
      <c r="J19" s="9">
        <f>SUM(I14:I19)/6</f>
        <v>0.04</v>
      </c>
      <c r="K19" s="8"/>
      <c r="L19" s="10">
        <v>0</v>
      </c>
      <c r="M19" s="9">
        <f>SUM(L14:L19)/6</f>
        <v>6.6666666666666671E-3</v>
      </c>
      <c r="N19" s="8"/>
      <c r="O19" s="10">
        <v>8.3599999999999994E-2</v>
      </c>
      <c r="P19" s="9">
        <f>SUM(O14:O19)/6</f>
        <v>6.4083333333333339E-2</v>
      </c>
      <c r="Q19" s="8"/>
      <c r="R19" s="10">
        <v>0</v>
      </c>
      <c r="S19" s="9">
        <f>SUM(R14:R19)/6</f>
        <v>6.6666666666666671E-3</v>
      </c>
      <c r="X19" s="8">
        <v>3</v>
      </c>
      <c r="Y19" s="48">
        <v>0</v>
      </c>
      <c r="Z19" s="48">
        <v>0</v>
      </c>
      <c r="AA19" s="48">
        <v>0</v>
      </c>
      <c r="AB19" s="48">
        <v>0</v>
      </c>
      <c r="AC19" s="48">
        <v>0</v>
      </c>
      <c r="AD19" s="48">
        <v>0</v>
      </c>
      <c r="AE19" s="8"/>
      <c r="AF19" s="26">
        <f t="shared" si="5"/>
        <v>0</v>
      </c>
      <c r="AI19" s="8">
        <v>3</v>
      </c>
      <c r="AJ19" s="31" t="e">
        <f>AJ4/$AF$4*100</f>
        <v>#DIV/0!</v>
      </c>
      <c r="AK19" s="31" t="e">
        <f t="shared" ref="AK19:AL19" si="8">AK4/$AF$4*100</f>
        <v>#DIV/0!</v>
      </c>
      <c r="AL19" s="31" t="e">
        <f t="shared" si="8"/>
        <v>#DIV/0!</v>
      </c>
      <c r="AM19" s="44" t="e">
        <f>AM4/$AF$4*100</f>
        <v>#DIV/0!</v>
      </c>
      <c r="AN19" s="44" t="e">
        <f t="shared" ref="AN19:AO19" si="9">AN4/$AF$4*100</f>
        <v>#DIV/0!</v>
      </c>
      <c r="AO19" s="31" t="e">
        <f t="shared" si="9"/>
        <v>#DIV/0!</v>
      </c>
      <c r="AP19" s="8"/>
      <c r="AQ19" s="26" t="e">
        <f t="shared" si="7"/>
        <v>#DIV/0!</v>
      </c>
    </row>
    <row r="20" spans="1:43" x14ac:dyDescent="0.2">
      <c r="A20" s="4">
        <v>4</v>
      </c>
      <c r="B20" s="4">
        <v>21</v>
      </c>
      <c r="C20" s="10">
        <v>5.5E-2</v>
      </c>
      <c r="D20" s="9"/>
      <c r="E20" s="9"/>
      <c r="F20" s="27">
        <v>0.105</v>
      </c>
      <c r="G20" s="8"/>
      <c r="H20" s="8"/>
      <c r="I20" s="10">
        <v>0.04</v>
      </c>
      <c r="K20" s="8"/>
      <c r="L20" s="10">
        <v>0</v>
      </c>
      <c r="M20" s="8"/>
      <c r="N20" s="8"/>
      <c r="O20" s="10">
        <v>7.0000000000000007E-2</v>
      </c>
      <c r="P20" s="8"/>
      <c r="Q20" s="8"/>
      <c r="R20" s="10">
        <v>0</v>
      </c>
      <c r="X20" s="8">
        <v>4</v>
      </c>
      <c r="Y20" s="31">
        <f>Y5/$AF$5*100</f>
        <v>0</v>
      </c>
      <c r="Z20" s="31">
        <f t="shared" ref="Z20:AD20" si="10">Z5/$AF$5*100</f>
        <v>0</v>
      </c>
      <c r="AA20" s="31">
        <f t="shared" si="10"/>
        <v>0</v>
      </c>
      <c r="AB20" s="44">
        <f t="shared" si="10"/>
        <v>0</v>
      </c>
      <c r="AC20" s="44">
        <f t="shared" si="10"/>
        <v>100</v>
      </c>
      <c r="AD20" s="31">
        <f t="shared" si="10"/>
        <v>0</v>
      </c>
      <c r="AE20" s="8"/>
      <c r="AF20" s="26">
        <f t="shared" si="5"/>
        <v>100</v>
      </c>
      <c r="AI20" s="8">
        <v>4</v>
      </c>
      <c r="AJ20" s="31">
        <f>AJ5/$AF$5*100</f>
        <v>72.164948453608218</v>
      </c>
      <c r="AK20" s="31">
        <f t="shared" ref="AK20:AO20" si="11">AK5/$AF$5*100</f>
        <v>118.08809746954074</v>
      </c>
      <c r="AL20" s="31">
        <f t="shared" si="11"/>
        <v>52.483598875351447</v>
      </c>
      <c r="AM20" s="44">
        <f t="shared" si="11"/>
        <v>17.994376757263353</v>
      </c>
      <c r="AN20" s="44">
        <f t="shared" si="11"/>
        <v>100</v>
      </c>
      <c r="AO20" s="31">
        <f t="shared" si="11"/>
        <v>7.4976569821930639</v>
      </c>
      <c r="AP20" s="8"/>
      <c r="AQ20" s="26">
        <f t="shared" si="7"/>
        <v>368.2286785379568</v>
      </c>
    </row>
    <row r="21" spans="1:43" x14ac:dyDescent="0.2">
      <c r="A21" s="4">
        <v>4</v>
      </c>
      <c r="B21" s="4">
        <v>22</v>
      </c>
      <c r="C21" s="10">
        <v>0.11</v>
      </c>
      <c r="D21" s="9"/>
      <c r="E21" s="9"/>
      <c r="F21" s="27">
        <v>0.105</v>
      </c>
      <c r="G21" s="8"/>
      <c r="H21" s="8"/>
      <c r="I21" s="10">
        <v>0.04</v>
      </c>
      <c r="K21" s="8"/>
      <c r="L21" s="10">
        <v>0</v>
      </c>
      <c r="M21" s="8"/>
      <c r="N21" s="8"/>
      <c r="O21" s="10">
        <v>3.5000000000000003E-2</v>
      </c>
      <c r="P21" s="8"/>
      <c r="Q21" s="8"/>
      <c r="R21" s="10">
        <v>0</v>
      </c>
      <c r="X21" s="8">
        <v>5</v>
      </c>
      <c r="Y21" s="31">
        <f>Y6/$AF$6*100</f>
        <v>0</v>
      </c>
      <c r="Z21" s="31">
        <f t="shared" ref="Z21:AD21" si="12">Z6/$AF$6*100</f>
        <v>0</v>
      </c>
      <c r="AA21" s="31">
        <f t="shared" si="12"/>
        <v>0</v>
      </c>
      <c r="AB21" s="44">
        <f t="shared" si="12"/>
        <v>72.489082969432317</v>
      </c>
      <c r="AC21" s="44">
        <f t="shared" si="12"/>
        <v>27.510917030567679</v>
      </c>
      <c r="AD21" s="31">
        <f t="shared" si="12"/>
        <v>0</v>
      </c>
      <c r="AE21" s="8"/>
      <c r="AF21" s="26">
        <f t="shared" si="5"/>
        <v>100</v>
      </c>
      <c r="AI21" s="8">
        <v>5</v>
      </c>
      <c r="AJ21" s="31">
        <f>AJ6/$AF$6*100</f>
        <v>16.01164483260553</v>
      </c>
      <c r="AK21" s="31">
        <f t="shared" ref="AK21:AO21" si="13">AK6/$AF$6*100</f>
        <v>40.756914119359529</v>
      </c>
      <c r="AL21" s="31">
        <f t="shared" si="13"/>
        <v>11.644832605531295</v>
      </c>
      <c r="AM21" s="44">
        <f t="shared" si="13"/>
        <v>72.489082969432317</v>
      </c>
      <c r="AN21" s="44">
        <f t="shared" si="13"/>
        <v>27.510917030567679</v>
      </c>
      <c r="AO21" s="31">
        <f t="shared" si="13"/>
        <v>16.302765647743815</v>
      </c>
      <c r="AP21" s="8"/>
      <c r="AQ21" s="26">
        <f t="shared" si="7"/>
        <v>184.71615720524017</v>
      </c>
    </row>
    <row r="22" spans="1:43" x14ac:dyDescent="0.2">
      <c r="A22" s="4">
        <v>4</v>
      </c>
      <c r="B22" s="4">
        <v>23</v>
      </c>
      <c r="C22" s="10">
        <v>5.5E-2</v>
      </c>
      <c r="D22" s="9"/>
      <c r="E22" s="9"/>
      <c r="F22" s="27">
        <v>0.105</v>
      </c>
      <c r="G22" s="8"/>
      <c r="H22" s="8"/>
      <c r="I22" s="10">
        <v>0.08</v>
      </c>
      <c r="K22" s="8"/>
      <c r="L22" s="10">
        <v>0</v>
      </c>
      <c r="M22" s="8"/>
      <c r="N22" s="8"/>
      <c r="O22" s="10">
        <v>3.5000000000000003E-2</v>
      </c>
      <c r="P22" s="8"/>
      <c r="Q22" s="8"/>
      <c r="R22" s="10">
        <v>0</v>
      </c>
      <c r="X22" s="8">
        <v>6</v>
      </c>
      <c r="Y22" s="31">
        <f>Y7/$AF$7*100</f>
        <v>0</v>
      </c>
      <c r="Z22" s="31">
        <f t="shared" ref="Z22:AD22" si="14">Z7/$AF$7*100</f>
        <v>0</v>
      </c>
      <c r="AA22" s="31">
        <f t="shared" si="14"/>
        <v>0</v>
      </c>
      <c r="AB22" s="44">
        <f t="shared" si="14"/>
        <v>0</v>
      </c>
      <c r="AC22" s="44">
        <f t="shared" si="14"/>
        <v>100</v>
      </c>
      <c r="AD22" s="31">
        <f t="shared" si="14"/>
        <v>0</v>
      </c>
      <c r="AE22" s="8"/>
      <c r="AF22" s="26">
        <f>SUM(Y22:AD22)</f>
        <v>100</v>
      </c>
      <c r="AI22" s="8">
        <v>6</v>
      </c>
      <c r="AJ22" s="31">
        <f>AJ7/$AF$7*100</f>
        <v>60.479436991422929</v>
      </c>
      <c r="AK22" s="31">
        <f t="shared" ref="AK22:AO22" si="15">AK7/$AF$7*100</f>
        <v>161.64504068616671</v>
      </c>
      <c r="AL22" s="31">
        <f t="shared" si="15"/>
        <v>52.782054101605461</v>
      </c>
      <c r="AM22" s="44">
        <f t="shared" si="15"/>
        <v>29.030129755883006</v>
      </c>
      <c r="AN22" s="44">
        <f t="shared" si="15"/>
        <v>100</v>
      </c>
      <c r="AO22" s="31">
        <f t="shared" si="15"/>
        <v>32.438970749945014</v>
      </c>
      <c r="AP22" s="8"/>
      <c r="AQ22" s="26">
        <f>SUM(AJ22:AO22)</f>
        <v>436.37563228502313</v>
      </c>
    </row>
    <row r="23" spans="1:43" x14ac:dyDescent="0.2">
      <c r="A23" s="4">
        <v>4</v>
      </c>
      <c r="B23" s="4">
        <v>24</v>
      </c>
      <c r="C23" s="10">
        <v>5.5E-2</v>
      </c>
      <c r="D23" s="9"/>
      <c r="E23" s="9"/>
      <c r="F23" s="27">
        <v>0.105</v>
      </c>
      <c r="G23" s="8"/>
      <c r="H23" s="8"/>
      <c r="I23" s="10">
        <v>0.04</v>
      </c>
      <c r="K23" s="8"/>
      <c r="L23" s="10">
        <v>0</v>
      </c>
      <c r="M23" s="8"/>
      <c r="N23" s="8"/>
      <c r="O23" s="10">
        <v>3.5000000000000003E-2</v>
      </c>
      <c r="P23" s="8"/>
      <c r="Q23" s="8"/>
      <c r="R23" s="10">
        <v>0</v>
      </c>
      <c r="X23" s="8">
        <v>7</v>
      </c>
      <c r="Y23" s="31">
        <f>Y8/$AF$8*100</f>
        <v>0</v>
      </c>
      <c r="Z23" s="31">
        <f t="shared" ref="Z23:AD23" si="16">Z8/$AF$8*100</f>
        <v>0</v>
      </c>
      <c r="AA23" s="31">
        <f t="shared" si="16"/>
        <v>0</v>
      </c>
      <c r="AB23" s="44">
        <f t="shared" si="16"/>
        <v>0</v>
      </c>
      <c r="AC23" s="44">
        <f t="shared" si="16"/>
        <v>100</v>
      </c>
      <c r="AD23" s="31">
        <f t="shared" si="16"/>
        <v>0</v>
      </c>
      <c r="AE23" s="8"/>
      <c r="AF23" s="26">
        <f>SUM(Y23:AD23)</f>
        <v>100</v>
      </c>
      <c r="AI23" s="8">
        <v>7</v>
      </c>
      <c r="AJ23" s="31">
        <f>AJ8/$AF$8*100</f>
        <v>22.471910112359552</v>
      </c>
      <c r="AK23" s="31">
        <f t="shared" ref="AK23:AO23" si="17">AK8/$AF$8*100</f>
        <v>64.351378958120534</v>
      </c>
      <c r="AL23" s="31">
        <f t="shared" si="17"/>
        <v>24.514811031664966</v>
      </c>
      <c r="AM23" s="44">
        <f t="shared" si="17"/>
        <v>21.041879468845767</v>
      </c>
      <c r="AN23" s="44">
        <f t="shared" si="17"/>
        <v>100</v>
      </c>
      <c r="AO23" s="31">
        <f t="shared" si="17"/>
        <v>12.257405515832483</v>
      </c>
      <c r="AP23" s="8"/>
      <c r="AQ23" s="26">
        <f>SUM(AJ23:AO23)</f>
        <v>244.63738508682331</v>
      </c>
    </row>
    <row r="24" spans="1:43" x14ac:dyDescent="0.2">
      <c r="A24" s="4">
        <v>4</v>
      </c>
      <c r="B24" s="4">
        <v>25</v>
      </c>
      <c r="C24" s="10">
        <v>0</v>
      </c>
      <c r="D24" s="9"/>
      <c r="E24" s="9"/>
      <c r="F24" s="27">
        <v>0.105</v>
      </c>
      <c r="G24" s="8"/>
      <c r="H24" s="8"/>
      <c r="I24" s="10">
        <v>0.04</v>
      </c>
      <c r="K24" s="8"/>
      <c r="L24" s="10">
        <v>4.7E-2</v>
      </c>
      <c r="M24" s="8"/>
      <c r="N24" s="8"/>
      <c r="O24" s="10">
        <v>0.28849999999999998</v>
      </c>
      <c r="P24" s="8"/>
      <c r="Q24" s="8"/>
      <c r="R24" s="10">
        <v>0</v>
      </c>
      <c r="X24" s="8">
        <v>8</v>
      </c>
      <c r="Y24" s="31">
        <f>Y9/$AF$9*100</f>
        <v>0</v>
      </c>
      <c r="Z24" s="31">
        <f t="shared" ref="Z24:AC24" si="18">Z9/$AF$9*100</f>
        <v>0</v>
      </c>
      <c r="AA24" s="31">
        <f t="shared" si="18"/>
        <v>0</v>
      </c>
      <c r="AB24" s="44">
        <f t="shared" si="18"/>
        <v>0</v>
      </c>
      <c r="AC24" s="44">
        <f t="shared" si="18"/>
        <v>100</v>
      </c>
      <c r="AD24" s="31">
        <f>AD9/$AF$9*100</f>
        <v>0</v>
      </c>
      <c r="AE24" s="8"/>
      <c r="AF24" s="26">
        <f t="shared" ref="AF24:AF25" si="19">SUM(Y24:AD24)</f>
        <v>100</v>
      </c>
      <c r="AI24" s="8">
        <v>8</v>
      </c>
      <c r="AJ24" s="31">
        <f>AJ9/$AF$9*100</f>
        <v>48.941092721124754</v>
      </c>
      <c r="AK24" s="31">
        <f t="shared" ref="AK24:AN24" si="20">AK9/$AF$9*100</f>
        <v>112.11959423384943</v>
      </c>
      <c r="AL24" s="31">
        <f t="shared" si="20"/>
        <v>35.593521978999817</v>
      </c>
      <c r="AM24" s="44">
        <f t="shared" si="20"/>
        <v>17.796760989499909</v>
      </c>
      <c r="AN24" s="44">
        <f t="shared" si="20"/>
        <v>100</v>
      </c>
      <c r="AO24" s="31">
        <f>AO9/$AF$9*100</f>
        <v>28.474817583199858</v>
      </c>
      <c r="AP24" s="8"/>
      <c r="AQ24" s="26">
        <f t="shared" ref="AQ24:AQ25" si="21">SUM(AJ24:AO24)</f>
        <v>342.92578750667383</v>
      </c>
    </row>
    <row r="25" spans="1:43" x14ac:dyDescent="0.2">
      <c r="A25" s="4">
        <v>4</v>
      </c>
      <c r="B25" s="4">
        <v>26</v>
      </c>
      <c r="C25" s="10">
        <v>0.11</v>
      </c>
      <c r="D25" s="9">
        <f>SUM(C20:C25)/6</f>
        <v>6.4166666666666664E-2</v>
      </c>
      <c r="E25" s="9"/>
      <c r="F25" s="27">
        <v>0.105</v>
      </c>
      <c r="G25" s="9">
        <f>SUM(F20:F25)/6</f>
        <v>0.105</v>
      </c>
      <c r="H25" s="8"/>
      <c r="I25" s="10">
        <v>0.04</v>
      </c>
      <c r="J25" s="9">
        <f>SUM(I20:I25)/6</f>
        <v>4.6666666666666669E-2</v>
      </c>
      <c r="K25" s="8"/>
      <c r="L25" s="10">
        <v>4.9000000000000002E-2</v>
      </c>
      <c r="M25" s="9">
        <f>SUM(L20:L25)/6</f>
        <v>1.6E-2</v>
      </c>
      <c r="N25" s="8"/>
      <c r="O25" s="10">
        <v>7.0000000000000007E-2</v>
      </c>
      <c r="P25" s="9">
        <f>SUM(O20:O25)/6</f>
        <v>8.8916666666666686E-2</v>
      </c>
      <c r="Q25" s="8"/>
      <c r="R25" s="10">
        <v>0.04</v>
      </c>
      <c r="S25" s="9">
        <f>SUM(R20:R25)/6</f>
        <v>6.6666666666666671E-3</v>
      </c>
      <c r="X25" s="8">
        <v>9</v>
      </c>
      <c r="Y25" s="31">
        <f>Y10/$AF$10*100</f>
        <v>0</v>
      </c>
      <c r="Z25" s="31">
        <f t="shared" ref="Z25:AD25" si="22">Z10/$AF$10*100</f>
        <v>0</v>
      </c>
      <c r="AA25" s="31">
        <f t="shared" si="22"/>
        <v>0</v>
      </c>
      <c r="AB25" s="44">
        <f t="shared" si="22"/>
        <v>49.204555333391284</v>
      </c>
      <c r="AC25" s="44">
        <f t="shared" si="22"/>
        <v>50.795444666608716</v>
      </c>
      <c r="AD25" s="31">
        <f t="shared" si="22"/>
        <v>0</v>
      </c>
      <c r="AE25" s="8"/>
      <c r="AF25" s="26">
        <f t="shared" si="19"/>
        <v>100</v>
      </c>
      <c r="AI25" s="8">
        <v>9</v>
      </c>
      <c r="AJ25" s="31">
        <f>AJ10/$AF$10*100</f>
        <v>28.688168303920712</v>
      </c>
      <c r="AK25" s="31">
        <f t="shared" ref="AK25:AO25" si="23">AK10/$AF$10*100</f>
        <v>54.768321307484989</v>
      </c>
      <c r="AL25" s="31">
        <f t="shared" si="23"/>
        <v>17.386768669042855</v>
      </c>
      <c r="AM25" s="44">
        <f t="shared" si="23"/>
        <v>49.204555333391284</v>
      </c>
      <c r="AN25" s="44">
        <f t="shared" si="23"/>
        <v>50.795444666608716</v>
      </c>
      <c r="AO25" s="31">
        <f t="shared" si="23"/>
        <v>28.514300617230283</v>
      </c>
      <c r="AP25" s="8"/>
      <c r="AQ25" s="26">
        <f t="shared" si="21"/>
        <v>229.35755889767881</v>
      </c>
    </row>
    <row r="26" spans="1:43" x14ac:dyDescent="0.2">
      <c r="A26" s="4">
        <v>5</v>
      </c>
      <c r="B26" s="4">
        <v>27</v>
      </c>
      <c r="C26" s="10">
        <v>5.5E-2</v>
      </c>
      <c r="D26" s="9"/>
      <c r="E26" s="9"/>
      <c r="F26" s="27">
        <v>0.21</v>
      </c>
      <c r="G26" s="8"/>
      <c r="H26" s="8"/>
      <c r="I26" s="10">
        <v>0.04</v>
      </c>
      <c r="K26" s="8"/>
      <c r="L26" s="10">
        <v>0.51899999999999991</v>
      </c>
      <c r="M26" s="8"/>
      <c r="N26" s="8"/>
      <c r="O26" s="10">
        <v>0.17049999999999996</v>
      </c>
      <c r="P26" s="8"/>
      <c r="Q26" s="8"/>
      <c r="R26" s="10">
        <v>0.04</v>
      </c>
      <c r="X26" s="8">
        <v>10</v>
      </c>
      <c r="Y26" s="31">
        <f>Y11/$AF$11*100</f>
        <v>0</v>
      </c>
      <c r="Z26" s="31">
        <f t="shared" ref="Z26:AC26" si="24">Z11/$AF$11*100</f>
        <v>0</v>
      </c>
      <c r="AA26" s="31">
        <f t="shared" si="24"/>
        <v>0</v>
      </c>
      <c r="AB26" s="44">
        <f t="shared" si="24"/>
        <v>54.502832584489155</v>
      </c>
      <c r="AC26" s="44">
        <f t="shared" si="24"/>
        <v>45.49716741551083</v>
      </c>
      <c r="AD26" s="31">
        <f>AD11/$AF$11*100</f>
        <v>0</v>
      </c>
      <c r="AE26" s="8"/>
      <c r="AF26" s="26">
        <f>SUM(Y26:AD26)</f>
        <v>99.999999999999986</v>
      </c>
      <c r="AI26" s="8">
        <v>10</v>
      </c>
      <c r="AJ26" s="31">
        <f>AJ11/$AF$11*100</f>
        <v>15.042000390701309</v>
      </c>
      <c r="AK26" s="31">
        <f t="shared" ref="AK26:AN26" si="25">AK11/$AF$11*100</f>
        <v>24.614182457511234</v>
      </c>
      <c r="AL26" s="31">
        <f t="shared" si="25"/>
        <v>9.3768314123852328</v>
      </c>
      <c r="AM26" s="44">
        <f t="shared" si="25"/>
        <v>54.502832584489155</v>
      </c>
      <c r="AN26" s="44">
        <f t="shared" si="25"/>
        <v>45.49716741551083</v>
      </c>
      <c r="AO26" s="31">
        <f>AO11/$AF$11*100</f>
        <v>3.1256104707950776</v>
      </c>
      <c r="AP26" s="8"/>
      <c r="AQ26" s="26">
        <f>SUM(AJ26:AO26)</f>
        <v>152.15862473139285</v>
      </c>
    </row>
    <row r="27" spans="1:43" x14ac:dyDescent="0.2">
      <c r="A27" s="4">
        <v>5</v>
      </c>
      <c r="B27" s="4">
        <v>28</v>
      </c>
      <c r="C27" s="10">
        <v>5.5E-2</v>
      </c>
      <c r="D27" s="9"/>
      <c r="E27" s="9"/>
      <c r="F27" s="27">
        <v>0.21</v>
      </c>
      <c r="G27" s="8"/>
      <c r="H27" s="8"/>
      <c r="I27" s="10">
        <v>0.04</v>
      </c>
      <c r="K27" s="8"/>
      <c r="L27" s="10">
        <v>0.44700000000000001</v>
      </c>
      <c r="M27" s="8"/>
      <c r="N27" s="8"/>
      <c r="O27" s="10">
        <v>7.0000000000000007E-2</v>
      </c>
      <c r="P27" s="8"/>
      <c r="Q27" s="8"/>
      <c r="R27" s="10">
        <v>0.04</v>
      </c>
    </row>
    <row r="28" spans="1:43" x14ac:dyDescent="0.2">
      <c r="A28" s="4">
        <v>5</v>
      </c>
      <c r="B28" s="4">
        <v>29</v>
      </c>
      <c r="C28" s="10">
        <v>5.5E-2</v>
      </c>
      <c r="D28" s="9"/>
      <c r="E28" s="9"/>
      <c r="F28" s="27">
        <v>0.105</v>
      </c>
      <c r="G28" s="8"/>
      <c r="H28" s="8"/>
      <c r="I28" s="10">
        <v>0.04</v>
      </c>
      <c r="K28" s="8"/>
      <c r="L28" s="10">
        <v>4.0999999999999995E-2</v>
      </c>
      <c r="M28" s="8"/>
      <c r="N28" s="8"/>
      <c r="O28" s="10">
        <v>0.18649999999999997</v>
      </c>
      <c r="P28" s="8"/>
      <c r="Q28" s="8"/>
      <c r="R28" s="10">
        <v>0.04</v>
      </c>
      <c r="Y28" s="30">
        <f>SUM(Y17:Y26)</f>
        <v>0</v>
      </c>
      <c r="Z28" s="30">
        <f t="shared" ref="Z28:AC28" si="26">SUM(Z17:Z26)</f>
        <v>0</v>
      </c>
      <c r="AA28" s="30">
        <f t="shared" si="26"/>
        <v>0</v>
      </c>
      <c r="AB28" s="30">
        <f t="shared" si="26"/>
        <v>230.89066086170629</v>
      </c>
      <c r="AC28" s="30">
        <f t="shared" si="26"/>
        <v>669.10933913829376</v>
      </c>
      <c r="AD28" s="49">
        <f>SUM(AD17:AD26)</f>
        <v>0</v>
      </c>
      <c r="AJ28" s="30" t="e">
        <f>SUM(AJ17:AJ26)</f>
        <v>#DIV/0!</v>
      </c>
      <c r="AK28" s="30" t="e">
        <f t="shared" ref="AK28:AO28" si="27">SUM(AK17:AK26)</f>
        <v>#DIV/0!</v>
      </c>
      <c r="AL28" s="30" t="e">
        <f t="shared" si="27"/>
        <v>#DIV/0!</v>
      </c>
      <c r="AM28" s="30" t="e">
        <f t="shared" si="27"/>
        <v>#DIV/0!</v>
      </c>
      <c r="AN28" s="30" t="e">
        <f t="shared" si="27"/>
        <v>#DIV/0!</v>
      </c>
      <c r="AO28" s="30" t="e">
        <f t="shared" si="27"/>
        <v>#DIV/0!</v>
      </c>
    </row>
    <row r="29" spans="1:43" x14ac:dyDescent="0.2">
      <c r="A29" s="4">
        <v>5</v>
      </c>
      <c r="B29" s="4">
        <v>30</v>
      </c>
      <c r="C29" s="10">
        <v>0</v>
      </c>
      <c r="D29" s="9"/>
      <c r="E29" s="9"/>
      <c r="F29" s="27">
        <v>0.105</v>
      </c>
      <c r="G29" s="8"/>
      <c r="H29" s="8"/>
      <c r="I29" s="10">
        <v>0.04</v>
      </c>
      <c r="K29" s="8"/>
      <c r="L29" s="10">
        <v>0.25300000000000006</v>
      </c>
      <c r="M29" s="8"/>
      <c r="N29" s="8"/>
      <c r="O29" s="10">
        <v>0</v>
      </c>
      <c r="P29" s="8"/>
      <c r="Q29" s="8"/>
      <c r="R29" s="10">
        <v>8.1500000000000003E-2</v>
      </c>
    </row>
    <row r="30" spans="1:43" x14ac:dyDescent="0.2">
      <c r="A30" s="4">
        <v>5</v>
      </c>
      <c r="B30" s="4">
        <v>31</v>
      </c>
      <c r="C30" s="10">
        <v>0.11</v>
      </c>
      <c r="D30" s="9"/>
      <c r="E30" s="9"/>
      <c r="F30" s="27">
        <v>0.105</v>
      </c>
      <c r="G30" s="8"/>
      <c r="H30" s="8"/>
      <c r="I30" s="10">
        <v>0.04</v>
      </c>
      <c r="K30" s="8"/>
      <c r="L30" s="10">
        <v>0.14200000000000002</v>
      </c>
      <c r="M30" s="8"/>
      <c r="N30" s="8"/>
      <c r="O30" s="10">
        <v>7.0000000000000007E-2</v>
      </c>
      <c r="P30" s="8"/>
      <c r="Q30" s="8"/>
      <c r="R30" s="10">
        <v>0.04</v>
      </c>
      <c r="Y30" s="5" t="s">
        <v>77</v>
      </c>
      <c r="Z30" s="5" t="s">
        <v>78</v>
      </c>
      <c r="AA30" s="5" t="s">
        <v>79</v>
      </c>
      <c r="AB30" s="5" t="s">
        <v>80</v>
      </c>
      <c r="AC30" s="5" t="s">
        <v>81</v>
      </c>
      <c r="AD30" s="5" t="s">
        <v>82</v>
      </c>
      <c r="AJ30" s="5" t="s">
        <v>77</v>
      </c>
      <c r="AK30" s="5" t="s">
        <v>78</v>
      </c>
      <c r="AL30" s="5" t="s">
        <v>79</v>
      </c>
      <c r="AM30" s="5" t="s">
        <v>80</v>
      </c>
      <c r="AN30" s="5" t="s">
        <v>81</v>
      </c>
      <c r="AO30" s="5" t="s">
        <v>82</v>
      </c>
    </row>
    <row r="31" spans="1:43" x14ac:dyDescent="0.2">
      <c r="A31" s="4">
        <v>5</v>
      </c>
      <c r="B31" s="4">
        <v>32</v>
      </c>
      <c r="C31" s="10">
        <v>5.5E-2</v>
      </c>
      <c r="D31" s="9">
        <f>SUM(C26:C31)/6</f>
        <v>5.5E-2</v>
      </c>
      <c r="E31" s="9"/>
      <c r="F31" s="27">
        <v>0.105</v>
      </c>
      <c r="G31" s="9">
        <f>SUM(F26:F31)/6</f>
        <v>0.13999999999999999</v>
      </c>
      <c r="H31" s="8"/>
      <c r="I31" s="10">
        <v>0.04</v>
      </c>
      <c r="J31" s="9">
        <f>SUM(I26:I31)/6</f>
        <v>0.04</v>
      </c>
      <c r="K31" s="8"/>
      <c r="L31" s="10">
        <v>9.2000000000000012E-2</v>
      </c>
      <c r="M31" s="9">
        <f>SUM(L26:L31)/6</f>
        <v>0.24900000000000003</v>
      </c>
      <c r="N31" s="8"/>
      <c r="O31" s="10">
        <v>7.0000000000000007E-2</v>
      </c>
      <c r="P31" s="9">
        <f>SUM(O26:O31)/6</f>
        <v>9.4499999999999987E-2</v>
      </c>
      <c r="Q31" s="8"/>
      <c r="R31" s="10">
        <v>9.4499999999999987E-2</v>
      </c>
      <c r="S31" s="9">
        <f>SUM(R26:R31)/6</f>
        <v>5.6000000000000001E-2</v>
      </c>
    </row>
    <row r="32" spans="1:43" x14ac:dyDescent="0.2">
      <c r="A32" s="4">
        <v>6</v>
      </c>
      <c r="B32" s="4">
        <v>33</v>
      </c>
      <c r="C32" s="10">
        <v>5.5E-2</v>
      </c>
      <c r="D32" s="9"/>
      <c r="E32" s="9"/>
      <c r="F32" s="27">
        <v>0.21</v>
      </c>
      <c r="G32" s="8"/>
      <c r="H32" s="8"/>
      <c r="I32" s="10">
        <v>0.04</v>
      </c>
      <c r="K32" s="8"/>
      <c r="L32" s="10">
        <v>0.02</v>
      </c>
      <c r="M32" s="8"/>
      <c r="N32" s="8"/>
      <c r="O32" s="10">
        <v>3.5000000000000003E-2</v>
      </c>
      <c r="P32" s="8"/>
      <c r="Q32" s="8"/>
      <c r="R32" s="10">
        <v>0</v>
      </c>
    </row>
    <row r="33" spans="1:19" x14ac:dyDescent="0.2">
      <c r="A33" s="4">
        <v>6</v>
      </c>
      <c r="B33" s="4">
        <v>34</v>
      </c>
      <c r="C33" s="10">
        <v>5.5E-2</v>
      </c>
      <c r="D33" s="9"/>
      <c r="E33" s="9"/>
      <c r="F33" s="27">
        <v>0.105</v>
      </c>
      <c r="G33" s="8"/>
      <c r="H33" s="8"/>
      <c r="I33" s="10">
        <v>0.04</v>
      </c>
      <c r="K33" s="8"/>
      <c r="L33" s="10">
        <v>0</v>
      </c>
      <c r="M33" s="8"/>
      <c r="N33" s="8"/>
      <c r="O33" s="10">
        <v>3.5000000000000003E-2</v>
      </c>
      <c r="P33" s="8"/>
      <c r="Q33" s="8"/>
      <c r="R33" s="10">
        <v>0</v>
      </c>
    </row>
    <row r="34" spans="1:19" x14ac:dyDescent="0.2">
      <c r="A34" s="4">
        <v>6</v>
      </c>
      <c r="B34" s="4">
        <v>35</v>
      </c>
      <c r="C34" s="10">
        <v>0.11</v>
      </c>
      <c r="D34" s="9"/>
      <c r="E34" s="9"/>
      <c r="F34" s="27">
        <v>0.105</v>
      </c>
      <c r="G34" s="8"/>
      <c r="H34" s="8"/>
      <c r="I34" s="10">
        <v>0.04</v>
      </c>
      <c r="K34" s="8"/>
      <c r="L34" s="10">
        <v>0</v>
      </c>
      <c r="M34" s="8"/>
      <c r="N34" s="8"/>
      <c r="O34" s="10">
        <v>0.16500000000000001</v>
      </c>
      <c r="P34" s="8"/>
      <c r="Q34" s="8"/>
      <c r="R34" s="10">
        <v>0</v>
      </c>
    </row>
    <row r="35" spans="1:19" x14ac:dyDescent="0.2">
      <c r="A35" s="4">
        <v>6</v>
      </c>
      <c r="B35" s="4">
        <v>36</v>
      </c>
      <c r="C35" s="10">
        <v>5.5E-2</v>
      </c>
      <c r="D35" s="9"/>
      <c r="E35" s="9"/>
      <c r="F35" s="27">
        <v>0.105</v>
      </c>
      <c r="G35" s="8"/>
      <c r="H35" s="8"/>
      <c r="I35" s="10">
        <v>0.04</v>
      </c>
      <c r="K35" s="8"/>
      <c r="L35" s="10">
        <v>0</v>
      </c>
      <c r="M35" s="8"/>
      <c r="N35" s="8"/>
      <c r="O35" s="10">
        <v>0.1143</v>
      </c>
      <c r="P35" s="8"/>
      <c r="Q35" s="8"/>
      <c r="R35" s="10">
        <v>0.04</v>
      </c>
    </row>
    <row r="36" spans="1:19" x14ac:dyDescent="0.2">
      <c r="A36" s="4">
        <v>6</v>
      </c>
      <c r="B36" s="4">
        <v>37</v>
      </c>
      <c r="C36" s="10">
        <v>0</v>
      </c>
      <c r="D36" s="9"/>
      <c r="E36" s="9"/>
      <c r="F36" s="27">
        <v>0.105</v>
      </c>
      <c r="G36" s="8"/>
      <c r="H36" s="8"/>
      <c r="I36" s="10">
        <v>0.04</v>
      </c>
      <c r="K36" s="8"/>
      <c r="L36" s="10">
        <v>0.02</v>
      </c>
      <c r="M36" s="8"/>
      <c r="N36" s="8"/>
      <c r="O36" s="10">
        <v>7.0400000000000004E-2</v>
      </c>
      <c r="P36" s="8"/>
      <c r="Q36" s="8"/>
      <c r="R36" s="10">
        <v>0.10749999999999997</v>
      </c>
    </row>
    <row r="37" spans="1:19" x14ac:dyDescent="0.2">
      <c r="A37" s="4">
        <v>6</v>
      </c>
      <c r="B37" s="4">
        <v>38</v>
      </c>
      <c r="C37" s="10">
        <v>0</v>
      </c>
      <c r="D37" s="9">
        <f>SUM(C32:C37)/6</f>
        <v>4.5833333333333337E-2</v>
      </c>
      <c r="E37" s="9"/>
      <c r="F37" s="27">
        <v>0.105</v>
      </c>
      <c r="G37" s="9">
        <f>SUM(F32:F37)/6</f>
        <v>0.1225</v>
      </c>
      <c r="H37" s="8"/>
      <c r="I37" s="10">
        <v>0.04</v>
      </c>
      <c r="J37" s="9">
        <f>SUM(I32:I37)/6</f>
        <v>0.04</v>
      </c>
      <c r="K37" s="8"/>
      <c r="L37" s="10">
        <v>9.2000000000000012E-2</v>
      </c>
      <c r="M37" s="9">
        <f>SUM(L32:L37)/6</f>
        <v>2.2000000000000002E-2</v>
      </c>
      <c r="N37" s="8"/>
      <c r="O37" s="10">
        <v>3.5000000000000003E-2</v>
      </c>
      <c r="P37" s="9">
        <f>SUM(O32:O37)/6</f>
        <v>7.5783333333333328E-2</v>
      </c>
      <c r="Q37" s="8"/>
      <c r="R37" s="10">
        <v>0</v>
      </c>
      <c r="S37" s="9">
        <f>SUM(R32:R37)/6</f>
        <v>2.4583333333333329E-2</v>
      </c>
    </row>
    <row r="38" spans="1:19" x14ac:dyDescent="0.2">
      <c r="A38" s="4">
        <v>7</v>
      </c>
      <c r="B38" s="4">
        <v>39</v>
      </c>
      <c r="C38" s="10">
        <v>5.5E-2</v>
      </c>
      <c r="D38" s="9"/>
      <c r="E38" s="9"/>
      <c r="F38" s="27">
        <v>0.105</v>
      </c>
      <c r="G38" s="8"/>
      <c r="H38" s="8"/>
      <c r="I38" s="10">
        <v>0.04</v>
      </c>
      <c r="K38" s="8"/>
      <c r="L38" s="10">
        <v>4.9000000000000002E-2</v>
      </c>
      <c r="M38" s="8"/>
      <c r="N38" s="8"/>
      <c r="O38" s="10">
        <v>0.14749999999999996</v>
      </c>
      <c r="P38" s="8"/>
      <c r="Q38" s="8"/>
      <c r="R38" s="10">
        <v>0</v>
      </c>
    </row>
    <row r="39" spans="1:19" x14ac:dyDescent="0.2">
      <c r="A39" s="4">
        <v>7</v>
      </c>
      <c r="B39" s="4">
        <v>40</v>
      </c>
      <c r="C39" s="10">
        <v>5.5E-2</v>
      </c>
      <c r="D39" s="9"/>
      <c r="E39" s="9"/>
      <c r="F39" s="27">
        <v>0.105</v>
      </c>
      <c r="G39" s="8"/>
      <c r="H39" s="8"/>
      <c r="I39" s="10">
        <v>0.04</v>
      </c>
      <c r="K39" s="8"/>
      <c r="L39" s="10">
        <v>0.02</v>
      </c>
      <c r="M39" s="8"/>
      <c r="N39" s="8"/>
      <c r="O39" s="10">
        <v>0.40049999999999997</v>
      </c>
      <c r="P39" s="8"/>
      <c r="Q39" s="8"/>
      <c r="R39" s="10">
        <v>0</v>
      </c>
    </row>
    <row r="40" spans="1:19" x14ac:dyDescent="0.2">
      <c r="A40" s="4">
        <v>7</v>
      </c>
      <c r="B40" s="4">
        <v>41</v>
      </c>
      <c r="C40" s="10">
        <v>0</v>
      </c>
      <c r="D40" s="9"/>
      <c r="E40" s="9"/>
      <c r="F40" s="27">
        <v>0.105</v>
      </c>
      <c r="G40" s="8"/>
      <c r="H40" s="8"/>
      <c r="I40" s="10">
        <v>0.04</v>
      </c>
      <c r="K40" s="8"/>
      <c r="L40" s="10">
        <v>0.02</v>
      </c>
      <c r="M40" s="8"/>
      <c r="N40" s="8"/>
      <c r="O40" s="10">
        <v>0.13049999999999995</v>
      </c>
      <c r="P40" s="8"/>
      <c r="Q40" s="8"/>
      <c r="R40" s="10">
        <v>0.04</v>
      </c>
    </row>
    <row r="41" spans="1:19" x14ac:dyDescent="0.2">
      <c r="A41" s="4">
        <v>7</v>
      </c>
      <c r="B41" s="4">
        <v>42</v>
      </c>
      <c r="C41" s="10">
        <v>0</v>
      </c>
      <c r="D41" s="9"/>
      <c r="E41" s="9"/>
      <c r="F41" s="27">
        <v>0.105</v>
      </c>
      <c r="G41" s="8"/>
      <c r="H41" s="8"/>
      <c r="I41" s="10">
        <v>0.04</v>
      </c>
      <c r="K41" s="8"/>
      <c r="L41" s="10">
        <v>0.02</v>
      </c>
      <c r="M41" s="8"/>
      <c r="N41" s="8"/>
      <c r="O41" s="10">
        <v>7.0000000000000007E-2</v>
      </c>
      <c r="P41" s="8"/>
      <c r="Q41" s="8"/>
      <c r="R41" s="10">
        <v>0.04</v>
      </c>
    </row>
    <row r="42" spans="1:19" x14ac:dyDescent="0.2">
      <c r="A42" s="4">
        <v>7</v>
      </c>
      <c r="B42" s="4">
        <v>43</v>
      </c>
      <c r="C42" s="10">
        <v>0</v>
      </c>
      <c r="D42" s="9"/>
      <c r="E42" s="9"/>
      <c r="F42" s="27">
        <v>0.105</v>
      </c>
      <c r="G42" s="8"/>
      <c r="H42" s="8"/>
      <c r="I42" s="10">
        <v>0.04</v>
      </c>
      <c r="K42" s="8"/>
      <c r="L42" s="10">
        <v>7.7000000000000027E-2</v>
      </c>
      <c r="M42" s="8"/>
      <c r="N42" s="8"/>
      <c r="O42" s="10">
        <v>0.1605</v>
      </c>
      <c r="P42" s="8"/>
      <c r="Q42" s="8"/>
      <c r="R42" s="10">
        <v>0</v>
      </c>
    </row>
    <row r="43" spans="1:19" x14ac:dyDescent="0.2">
      <c r="A43" s="4">
        <v>7</v>
      </c>
      <c r="B43" s="4">
        <v>44</v>
      </c>
      <c r="C43" s="10">
        <v>0.11</v>
      </c>
      <c r="D43" s="9">
        <f>SUM(C38:C43)/6</f>
        <v>3.6666666666666667E-2</v>
      </c>
      <c r="E43" s="9"/>
      <c r="F43" s="27">
        <v>0.105</v>
      </c>
      <c r="G43" s="9">
        <f>SUM(F38:F43)/6</f>
        <v>0.105</v>
      </c>
      <c r="H43" s="8"/>
      <c r="I43" s="10">
        <v>0.04</v>
      </c>
      <c r="J43" s="9">
        <f>SUM(I38:I43)/6</f>
        <v>0.04</v>
      </c>
      <c r="K43" s="8"/>
      <c r="L43" s="10">
        <v>0.02</v>
      </c>
      <c r="M43" s="9">
        <f>SUM(L38:L43)/6</f>
        <v>3.4333333333333341E-2</v>
      </c>
      <c r="N43" s="8"/>
      <c r="O43" s="10">
        <v>7.0000000000000007E-2</v>
      </c>
      <c r="P43" s="9">
        <f>SUM(O38:O43)/6</f>
        <v>0.16316666666666665</v>
      </c>
      <c r="Q43" s="8"/>
      <c r="R43" s="10">
        <v>0.04</v>
      </c>
      <c r="S43" s="9">
        <f>SUM(R38:R43)/6</f>
        <v>0.02</v>
      </c>
    </row>
    <row r="44" spans="1:19" x14ac:dyDescent="0.2">
      <c r="A44" s="4">
        <v>8</v>
      </c>
      <c r="B44" s="4">
        <v>45</v>
      </c>
      <c r="C44" s="10">
        <v>0</v>
      </c>
      <c r="D44" s="9"/>
      <c r="E44" s="9"/>
      <c r="F44" s="27">
        <v>0.105</v>
      </c>
      <c r="G44" s="8"/>
      <c r="H44" s="8"/>
      <c r="I44" s="10">
        <v>0.04</v>
      </c>
      <c r="K44" s="8"/>
      <c r="L44" s="10">
        <v>0.02</v>
      </c>
      <c r="M44" s="8"/>
      <c r="N44" s="8"/>
      <c r="O44" s="10">
        <v>0.1154</v>
      </c>
      <c r="P44" s="8"/>
      <c r="Q44" s="8"/>
      <c r="R44" s="10">
        <v>0.04</v>
      </c>
    </row>
    <row r="45" spans="1:19" x14ac:dyDescent="0.2">
      <c r="A45" s="4">
        <v>8</v>
      </c>
      <c r="B45" s="4">
        <v>46</v>
      </c>
      <c r="C45" s="10">
        <v>5.5E-2</v>
      </c>
      <c r="D45" s="9"/>
      <c r="E45" s="9"/>
      <c r="F45" s="27">
        <v>0.105</v>
      </c>
      <c r="G45" s="8"/>
      <c r="H45" s="8"/>
      <c r="I45" s="10">
        <v>0.04</v>
      </c>
      <c r="K45" s="8"/>
      <c r="L45" s="10">
        <v>0.02</v>
      </c>
      <c r="M45" s="8"/>
      <c r="N45" s="8"/>
      <c r="O45" s="10">
        <v>0.20799999999999999</v>
      </c>
      <c r="P45" s="8"/>
      <c r="Q45" s="8"/>
      <c r="R45" s="10">
        <v>0.04</v>
      </c>
    </row>
    <row r="46" spans="1:19" x14ac:dyDescent="0.2">
      <c r="A46" s="4">
        <v>8</v>
      </c>
      <c r="B46" s="4">
        <v>47</v>
      </c>
      <c r="C46" s="10">
        <v>5.5E-2</v>
      </c>
      <c r="D46" s="9"/>
      <c r="E46" s="9"/>
      <c r="F46" s="27">
        <v>0.105</v>
      </c>
      <c r="G46" s="8"/>
      <c r="H46" s="8"/>
      <c r="I46" s="10">
        <v>0</v>
      </c>
      <c r="K46" s="8"/>
      <c r="L46" s="10">
        <v>0.02</v>
      </c>
      <c r="M46" s="8"/>
      <c r="N46" s="8"/>
      <c r="O46" s="10">
        <v>0</v>
      </c>
      <c r="P46" s="8"/>
      <c r="Q46" s="8"/>
      <c r="R46" s="10">
        <v>0</v>
      </c>
    </row>
    <row r="47" spans="1:19" x14ac:dyDescent="0.2">
      <c r="A47" s="4">
        <v>8</v>
      </c>
      <c r="B47" s="4">
        <v>48</v>
      </c>
      <c r="C47" s="10">
        <v>0</v>
      </c>
      <c r="D47" s="9"/>
      <c r="E47" s="9"/>
      <c r="F47" s="27">
        <v>0.105</v>
      </c>
      <c r="G47" s="8"/>
      <c r="H47" s="8"/>
      <c r="I47" s="10">
        <v>0.04</v>
      </c>
      <c r="K47" s="8"/>
      <c r="L47" s="10">
        <v>0</v>
      </c>
      <c r="M47" s="8"/>
      <c r="N47" s="8"/>
      <c r="O47" s="10">
        <v>3.5000000000000003E-2</v>
      </c>
      <c r="P47" s="8"/>
      <c r="Q47" s="8"/>
      <c r="R47" s="10">
        <v>0</v>
      </c>
    </row>
    <row r="48" spans="1:19" x14ac:dyDescent="0.2">
      <c r="A48" s="4">
        <v>8</v>
      </c>
      <c r="B48" s="4">
        <v>49</v>
      </c>
      <c r="C48" s="10">
        <v>0.11</v>
      </c>
      <c r="D48" s="9"/>
      <c r="E48" s="9"/>
      <c r="F48" s="27">
        <v>0.105</v>
      </c>
      <c r="G48" s="8"/>
      <c r="H48" s="8"/>
      <c r="I48" s="10">
        <v>0.04</v>
      </c>
      <c r="K48" s="8"/>
      <c r="L48" s="10">
        <v>0.02</v>
      </c>
      <c r="M48" s="8"/>
      <c r="N48" s="8"/>
      <c r="O48" s="10">
        <v>7.0000000000000007E-2</v>
      </c>
      <c r="P48" s="8"/>
      <c r="Q48" s="8"/>
      <c r="R48" s="10">
        <v>0.04</v>
      </c>
    </row>
    <row r="49" spans="1:19" x14ac:dyDescent="0.2">
      <c r="A49" s="4">
        <v>8</v>
      </c>
      <c r="B49" s="4">
        <v>50</v>
      </c>
      <c r="C49" s="10">
        <v>5.5E-2</v>
      </c>
      <c r="D49" s="9">
        <f>SUM(C44:C49)/6</f>
        <v>4.5833333333333337E-2</v>
      </c>
      <c r="E49" s="9"/>
      <c r="F49" s="27">
        <v>0.105</v>
      </c>
      <c r="G49" s="9">
        <f>SUM(F44:F49)/6</f>
        <v>0.105</v>
      </c>
      <c r="H49" s="8"/>
      <c r="I49" s="10">
        <v>0.04</v>
      </c>
      <c r="J49" s="9">
        <f>SUM(I44:I49)/6</f>
        <v>3.3333333333333333E-2</v>
      </c>
      <c r="K49" s="8"/>
      <c r="L49" s="10">
        <v>0.02</v>
      </c>
      <c r="M49" s="9">
        <f>SUM(L44:L49)/6</f>
        <v>1.6666666666666666E-2</v>
      </c>
      <c r="N49" s="8"/>
      <c r="O49" s="10">
        <v>0.13350000000000001</v>
      </c>
      <c r="P49" s="9">
        <f>SUM(O44:O49)/6</f>
        <v>9.3650000000000011E-2</v>
      </c>
      <c r="Q49" s="8"/>
      <c r="R49" s="10">
        <v>0.04</v>
      </c>
      <c r="S49" s="9">
        <f>SUM(R44:R49)/6</f>
        <v>2.6666666666666668E-2</v>
      </c>
    </row>
    <row r="50" spans="1:19" x14ac:dyDescent="0.2">
      <c r="A50" s="4">
        <v>9</v>
      </c>
      <c r="B50" s="4">
        <v>51</v>
      </c>
      <c r="C50" s="10">
        <v>5.5E-2</v>
      </c>
      <c r="D50" s="9"/>
      <c r="E50" s="9"/>
      <c r="F50" s="27">
        <v>0.105</v>
      </c>
      <c r="G50" s="8"/>
      <c r="H50" s="8"/>
      <c r="I50" s="10">
        <v>0.04</v>
      </c>
      <c r="K50" s="8"/>
      <c r="L50" s="10">
        <v>5.5E-2</v>
      </c>
      <c r="M50" s="8"/>
      <c r="N50" s="8"/>
      <c r="O50" s="10">
        <v>0.157</v>
      </c>
      <c r="P50" s="8"/>
      <c r="Q50" s="8"/>
      <c r="R50" s="10">
        <v>0</v>
      </c>
    </row>
    <row r="51" spans="1:19" x14ac:dyDescent="0.2">
      <c r="A51" s="4">
        <v>9</v>
      </c>
      <c r="B51" s="4">
        <v>52</v>
      </c>
      <c r="C51" s="10">
        <v>5.5E-2</v>
      </c>
      <c r="D51" s="9"/>
      <c r="E51" s="9"/>
      <c r="F51" s="27">
        <v>0.105</v>
      </c>
      <c r="G51" s="8"/>
      <c r="H51" s="8"/>
      <c r="I51" s="10">
        <v>0</v>
      </c>
      <c r="K51" s="8"/>
      <c r="L51" s="10">
        <v>0.02</v>
      </c>
      <c r="M51" s="8"/>
      <c r="N51" s="8"/>
      <c r="O51" s="10">
        <v>7.0000000000000007E-2</v>
      </c>
      <c r="P51" s="8"/>
      <c r="Q51" s="8"/>
      <c r="R51" s="10">
        <v>0</v>
      </c>
    </row>
    <row r="52" spans="1:19" x14ac:dyDescent="0.2">
      <c r="A52" s="4">
        <v>9</v>
      </c>
      <c r="B52" s="4">
        <v>53</v>
      </c>
      <c r="C52" s="10">
        <v>5.5E-2</v>
      </c>
      <c r="D52" s="9"/>
      <c r="E52" s="9"/>
      <c r="F52" s="27">
        <v>0.105</v>
      </c>
      <c r="G52" s="8"/>
      <c r="H52" s="8"/>
      <c r="I52" s="10">
        <v>0.04</v>
      </c>
      <c r="K52" s="8"/>
      <c r="L52" s="10">
        <v>0.13800000000000001</v>
      </c>
      <c r="M52" s="8"/>
      <c r="N52" s="8"/>
      <c r="O52" s="10">
        <v>0.12630000000000002</v>
      </c>
      <c r="P52" s="8"/>
      <c r="Q52" s="8"/>
      <c r="R52" s="10">
        <v>0.17800000000000002</v>
      </c>
    </row>
    <row r="53" spans="1:19" x14ac:dyDescent="0.2">
      <c r="A53" s="4">
        <v>9</v>
      </c>
      <c r="B53" s="4">
        <v>54</v>
      </c>
      <c r="C53" s="10">
        <v>0</v>
      </c>
      <c r="D53" s="9"/>
      <c r="E53" s="9"/>
      <c r="F53" s="27">
        <v>0.105</v>
      </c>
      <c r="G53" s="8"/>
      <c r="H53" s="8"/>
      <c r="I53" s="10">
        <v>0.04</v>
      </c>
      <c r="K53" s="8"/>
      <c r="L53" s="10">
        <v>9.1000000000000011E-2</v>
      </c>
      <c r="M53" s="8"/>
      <c r="N53" s="8"/>
      <c r="O53" s="10">
        <v>0.161</v>
      </c>
      <c r="P53" s="8"/>
      <c r="Q53" s="8"/>
      <c r="R53" s="10">
        <v>0.15</v>
      </c>
    </row>
    <row r="54" spans="1:19" x14ac:dyDescent="0.2">
      <c r="A54" s="4">
        <v>9</v>
      </c>
      <c r="B54" s="4">
        <v>55</v>
      </c>
      <c r="C54" s="10">
        <v>5.5E-2</v>
      </c>
      <c r="D54" s="9"/>
      <c r="E54" s="9"/>
      <c r="F54" s="27">
        <v>0.105</v>
      </c>
      <c r="G54" s="8"/>
      <c r="H54" s="8"/>
      <c r="I54" s="10">
        <v>0.04</v>
      </c>
      <c r="K54" s="8"/>
      <c r="L54" s="10">
        <v>0.26200000000000001</v>
      </c>
      <c r="M54" s="8"/>
      <c r="N54" s="8"/>
      <c r="O54" s="10">
        <v>3.5000000000000003E-2</v>
      </c>
      <c r="P54" s="8"/>
      <c r="Q54" s="8"/>
      <c r="R54" s="10">
        <v>0</v>
      </c>
    </row>
    <row r="55" spans="1:19" x14ac:dyDescent="0.2">
      <c r="A55" s="4">
        <v>9</v>
      </c>
      <c r="B55" s="4">
        <v>56</v>
      </c>
      <c r="C55" s="10">
        <v>0.11</v>
      </c>
      <c r="D55" s="9">
        <f>SUM(C50:C55)/6</f>
        <v>5.5E-2</v>
      </c>
      <c r="E55" s="9"/>
      <c r="F55" s="27">
        <v>0.105</v>
      </c>
      <c r="G55" s="9">
        <f>SUM(F50:F55)/6</f>
        <v>0.105</v>
      </c>
      <c r="H55" s="8"/>
      <c r="I55" s="10">
        <v>0.04</v>
      </c>
      <c r="J55" s="9">
        <f>SUM(I50:I55)/6</f>
        <v>3.3333333333333333E-2</v>
      </c>
      <c r="K55" s="8"/>
      <c r="L55" s="10">
        <v>0</v>
      </c>
      <c r="M55" s="9">
        <f>SUM(L50:L55)/6</f>
        <v>9.4333333333333338E-2</v>
      </c>
      <c r="N55" s="8"/>
      <c r="O55" s="10">
        <v>3.5000000000000003E-2</v>
      </c>
      <c r="P55" s="9">
        <f>SUM(O50:O55)/6</f>
        <v>9.7383333333333363E-2</v>
      </c>
      <c r="Q55" s="8"/>
      <c r="R55" s="10">
        <v>0</v>
      </c>
      <c r="S55" s="9">
        <f>SUM(R50:R55)/6</f>
        <v>5.4666666666666669E-2</v>
      </c>
    </row>
    <row r="56" spans="1:19" x14ac:dyDescent="0.2">
      <c r="A56" s="4">
        <v>10</v>
      </c>
      <c r="B56" s="4">
        <v>57</v>
      </c>
      <c r="C56" s="10">
        <v>0</v>
      </c>
      <c r="D56" s="9"/>
      <c r="E56" s="9"/>
      <c r="F56" s="27">
        <v>0.105</v>
      </c>
      <c r="G56" s="8"/>
      <c r="H56" s="8"/>
      <c r="I56" s="10">
        <v>0.04</v>
      </c>
      <c r="K56" s="8"/>
      <c r="L56" s="10">
        <v>0</v>
      </c>
      <c r="M56" s="8"/>
      <c r="N56" s="8"/>
      <c r="O56" s="10">
        <v>8.7800000000000003E-2</v>
      </c>
      <c r="P56" s="8"/>
      <c r="Q56" s="8"/>
      <c r="R56" s="10">
        <v>0</v>
      </c>
    </row>
    <row r="57" spans="1:19" x14ac:dyDescent="0.2">
      <c r="A57" s="4">
        <v>10</v>
      </c>
      <c r="B57" s="4">
        <v>58</v>
      </c>
      <c r="C57" s="10">
        <v>5.5E-2</v>
      </c>
      <c r="D57" s="9"/>
      <c r="E57" s="9"/>
      <c r="F57" s="27">
        <v>0.105</v>
      </c>
      <c r="G57" s="8"/>
      <c r="H57" s="8"/>
      <c r="I57" s="10">
        <v>0.04</v>
      </c>
      <c r="K57" s="8"/>
      <c r="L57" s="10">
        <v>0</v>
      </c>
      <c r="M57" s="8"/>
      <c r="N57" s="8"/>
      <c r="O57" s="10">
        <v>3.5000000000000003E-2</v>
      </c>
      <c r="P57" s="8"/>
      <c r="Q57" s="8"/>
      <c r="R57" s="10">
        <v>0</v>
      </c>
    </row>
    <row r="58" spans="1:19" x14ac:dyDescent="0.2">
      <c r="A58" s="4">
        <v>10</v>
      </c>
      <c r="B58" s="4">
        <v>59</v>
      </c>
      <c r="C58" s="10">
        <v>0.11</v>
      </c>
      <c r="D58" s="9"/>
      <c r="E58" s="9"/>
      <c r="F58" s="27">
        <v>0.105</v>
      </c>
      <c r="G58" s="8"/>
      <c r="H58" s="8"/>
      <c r="I58" s="10">
        <v>0.04</v>
      </c>
      <c r="K58" s="8"/>
      <c r="L58" s="10">
        <v>0</v>
      </c>
      <c r="M58" s="8"/>
      <c r="N58" s="8"/>
      <c r="O58" s="10">
        <v>0.48799999999999988</v>
      </c>
      <c r="P58" s="8"/>
      <c r="Q58" s="8"/>
      <c r="R58" s="10">
        <v>0.04</v>
      </c>
    </row>
    <row r="59" spans="1:19" x14ac:dyDescent="0.2">
      <c r="A59" s="4">
        <v>10</v>
      </c>
      <c r="B59" s="4">
        <v>60</v>
      </c>
      <c r="C59" s="10">
        <v>0.11</v>
      </c>
      <c r="D59" s="9"/>
      <c r="E59" s="9"/>
      <c r="F59" s="27">
        <v>0.105</v>
      </c>
      <c r="G59" s="8"/>
      <c r="H59" s="8"/>
      <c r="I59" s="10">
        <v>0.04</v>
      </c>
      <c r="K59" s="8"/>
      <c r="L59" s="10">
        <v>0.56400000000000006</v>
      </c>
      <c r="M59" s="8"/>
      <c r="N59" s="8"/>
      <c r="O59" s="10">
        <v>0.39999999999999991</v>
      </c>
      <c r="P59" s="8"/>
      <c r="Q59" s="8"/>
      <c r="R59" s="10">
        <v>0</v>
      </c>
    </row>
    <row r="60" spans="1:19" x14ac:dyDescent="0.2">
      <c r="A60" s="4">
        <v>10</v>
      </c>
      <c r="B60" s="4">
        <v>61</v>
      </c>
      <c r="C60" s="10">
        <v>0</v>
      </c>
      <c r="D60" s="9"/>
      <c r="E60" s="9"/>
      <c r="F60" s="27">
        <v>0.105</v>
      </c>
      <c r="G60" s="8"/>
      <c r="H60" s="8"/>
      <c r="I60" s="10">
        <v>0.04</v>
      </c>
      <c r="K60" s="8"/>
      <c r="L60" s="10">
        <v>0.83099999999999996</v>
      </c>
      <c r="M60" s="8"/>
      <c r="N60" s="8"/>
      <c r="O60" s="10">
        <v>0.1187</v>
      </c>
      <c r="P60" s="8"/>
      <c r="Q60" s="8"/>
      <c r="R60" s="10">
        <v>0.04</v>
      </c>
    </row>
    <row r="61" spans="1:19" x14ac:dyDescent="0.2">
      <c r="A61" s="4">
        <v>10</v>
      </c>
      <c r="B61" s="4">
        <v>62</v>
      </c>
      <c r="C61" s="10">
        <v>0.11</v>
      </c>
      <c r="D61" s="9">
        <f>SUM(C56:C61)/6</f>
        <v>6.4166666666666664E-2</v>
      </c>
      <c r="E61" s="9"/>
      <c r="F61" s="27">
        <v>0.105</v>
      </c>
      <c r="G61" s="9">
        <f>SUM(F56:F61)/6</f>
        <v>0.105</v>
      </c>
      <c r="H61" s="8"/>
      <c r="I61" s="10">
        <v>0.04</v>
      </c>
      <c r="J61" s="9">
        <f>SUM(I56:I61)/6</f>
        <v>0.04</v>
      </c>
      <c r="K61" s="8"/>
      <c r="L61" s="10">
        <v>0</v>
      </c>
      <c r="M61" s="9">
        <f>SUM(L56:L61)/6</f>
        <v>0.23250000000000001</v>
      </c>
      <c r="N61" s="8"/>
      <c r="O61" s="10">
        <v>3.5000000000000003E-2</v>
      </c>
      <c r="P61" s="9">
        <f>SUM(O56:O61)/6</f>
        <v>0.19408333333333327</v>
      </c>
      <c r="Q61" s="8"/>
      <c r="R61" s="10">
        <v>0</v>
      </c>
      <c r="S61" s="9">
        <f>SUM(R56:R61)/6</f>
        <v>1.3333333333333334E-2</v>
      </c>
    </row>
    <row r="62" spans="1:19" x14ac:dyDescent="0.2">
      <c r="L62" s="9"/>
      <c r="M62" s="9"/>
      <c r="N62" s="9"/>
    </row>
    <row r="63" spans="1:19" x14ac:dyDescent="0.2">
      <c r="L63" s="9"/>
      <c r="M63" s="9"/>
      <c r="N63" s="9"/>
    </row>
    <row r="64" spans="1:19" x14ac:dyDescent="0.2">
      <c r="L64" s="9"/>
      <c r="M64" s="9"/>
      <c r="N64" s="9"/>
    </row>
    <row r="68" spans="1:28" x14ac:dyDescent="0.2">
      <c r="A68" s="4" t="s">
        <v>0</v>
      </c>
      <c r="B68" s="5" t="s">
        <v>1</v>
      </c>
      <c r="C68" s="5" t="s">
        <v>63</v>
      </c>
      <c r="D68" s="5" t="s">
        <v>70</v>
      </c>
      <c r="E68" s="5"/>
      <c r="F68" s="5" t="s">
        <v>64</v>
      </c>
      <c r="G68" s="5" t="s">
        <v>70</v>
      </c>
      <c r="H68" s="5"/>
      <c r="I68" s="5" t="s">
        <v>65</v>
      </c>
      <c r="J68" s="5" t="s">
        <v>70</v>
      </c>
      <c r="K68" s="5"/>
      <c r="L68" s="5" t="s">
        <v>66</v>
      </c>
      <c r="M68" s="5" t="s">
        <v>70</v>
      </c>
      <c r="N68" s="5"/>
      <c r="O68" s="5" t="s">
        <v>67</v>
      </c>
      <c r="P68" s="5" t="s">
        <v>70</v>
      </c>
      <c r="Q68" s="5"/>
      <c r="R68" s="5" t="s">
        <v>68</v>
      </c>
      <c r="S68" s="5" t="s">
        <v>70</v>
      </c>
      <c r="U68" s="4" t="s">
        <v>0</v>
      </c>
      <c r="V68" s="5" t="s">
        <v>1</v>
      </c>
      <c r="W68" s="5" t="s">
        <v>63</v>
      </c>
      <c r="X68" s="5" t="s">
        <v>64</v>
      </c>
      <c r="Y68" s="5" t="s">
        <v>65</v>
      </c>
      <c r="Z68" s="5" t="s">
        <v>66</v>
      </c>
      <c r="AA68" s="5" t="s">
        <v>67</v>
      </c>
      <c r="AB68" s="5" t="s">
        <v>68</v>
      </c>
    </row>
    <row r="69" spans="1:28" x14ac:dyDescent="0.2">
      <c r="A69" s="4">
        <v>1</v>
      </c>
      <c r="B69" s="4">
        <v>3</v>
      </c>
      <c r="C69" s="54">
        <v>0</v>
      </c>
      <c r="D69" s="9"/>
      <c r="E69" s="9"/>
      <c r="F69" s="54">
        <v>0</v>
      </c>
      <c r="G69" s="9"/>
      <c r="H69" s="8"/>
      <c r="I69" s="54">
        <v>0</v>
      </c>
      <c r="J69" s="9"/>
      <c r="K69" s="8"/>
      <c r="L69" s="10">
        <v>0.13800000000000001</v>
      </c>
      <c r="M69" s="9"/>
      <c r="N69" s="8"/>
      <c r="O69" s="10">
        <v>7.0000000000000007E-2</v>
      </c>
      <c r="P69" s="9"/>
      <c r="Q69" s="8"/>
      <c r="R69" s="10">
        <v>0</v>
      </c>
      <c r="S69" s="9"/>
      <c r="U69" s="8">
        <v>1</v>
      </c>
      <c r="V69" s="57" t="s">
        <v>97</v>
      </c>
      <c r="W69" s="8">
        <v>0</v>
      </c>
      <c r="X69" s="8">
        <v>0</v>
      </c>
      <c r="Y69" s="8">
        <v>0</v>
      </c>
      <c r="Z69" s="8">
        <v>0.13200000000000001</v>
      </c>
      <c r="AA69" s="8">
        <v>7.0000000000000007E-2</v>
      </c>
      <c r="AB69" s="8">
        <v>0</v>
      </c>
    </row>
    <row r="70" spans="1:28" x14ac:dyDescent="0.2">
      <c r="A70" s="4">
        <v>1</v>
      </c>
      <c r="B70" s="4">
        <v>4</v>
      </c>
      <c r="C70" s="54">
        <v>0</v>
      </c>
      <c r="D70" s="20">
        <f>AVERAGE(C69:C70)</f>
        <v>0</v>
      </c>
      <c r="E70" s="9"/>
      <c r="F70" s="54">
        <v>0</v>
      </c>
      <c r="G70" s="20">
        <f>AVERAGE(F69:F70)</f>
        <v>0</v>
      </c>
      <c r="H70" s="8"/>
      <c r="I70" s="54">
        <v>0</v>
      </c>
      <c r="J70" s="20">
        <f>AVERAGE(I69:I70)</f>
        <v>0</v>
      </c>
      <c r="K70" s="8"/>
      <c r="L70" s="10">
        <v>0.126</v>
      </c>
      <c r="M70" s="20">
        <f>AVERAGE(L69:L70)</f>
        <v>0.13200000000000001</v>
      </c>
      <c r="N70" s="8"/>
      <c r="O70" s="10">
        <v>7.0000000000000007E-2</v>
      </c>
      <c r="P70" s="20">
        <f>AVERAGE(O69:O70)</f>
        <v>7.0000000000000007E-2</v>
      </c>
      <c r="Q70" s="8"/>
      <c r="R70" s="10">
        <v>0</v>
      </c>
      <c r="S70" s="20">
        <f>AVERAGE(R69:R70)</f>
        <v>0</v>
      </c>
      <c r="U70" s="8">
        <v>1</v>
      </c>
      <c r="V70" s="57" t="s">
        <v>98</v>
      </c>
      <c r="W70" s="8">
        <v>0</v>
      </c>
      <c r="X70" s="8">
        <v>0</v>
      </c>
      <c r="Y70" s="8">
        <v>0</v>
      </c>
      <c r="Z70" s="8">
        <v>0.01</v>
      </c>
      <c r="AA70" s="8">
        <v>1.7500000000000002E-2</v>
      </c>
      <c r="AB70" s="8">
        <v>0</v>
      </c>
    </row>
    <row r="71" spans="1:28" x14ac:dyDescent="0.2">
      <c r="A71" s="4">
        <v>1</v>
      </c>
      <c r="B71" s="4">
        <v>5</v>
      </c>
      <c r="C71" s="54">
        <v>0</v>
      </c>
      <c r="D71" s="9"/>
      <c r="E71" s="9"/>
      <c r="F71" s="54">
        <v>0</v>
      </c>
      <c r="G71" s="9"/>
      <c r="H71" s="8"/>
      <c r="I71" s="54">
        <v>0</v>
      </c>
      <c r="J71" s="9"/>
      <c r="K71" s="8"/>
      <c r="L71" s="10">
        <v>0.02</v>
      </c>
      <c r="M71" s="9"/>
      <c r="N71" s="8"/>
      <c r="O71" s="10">
        <v>3.5000000000000003E-2</v>
      </c>
      <c r="P71" s="9"/>
      <c r="Q71" s="8"/>
      <c r="R71" s="10">
        <v>0</v>
      </c>
      <c r="S71" s="9"/>
      <c r="U71" s="8">
        <v>1</v>
      </c>
      <c r="V71" s="57" t="s">
        <v>99</v>
      </c>
      <c r="W71" s="8">
        <v>0</v>
      </c>
      <c r="X71" s="8">
        <v>0</v>
      </c>
      <c r="Y71" s="8">
        <v>0</v>
      </c>
      <c r="Z71" s="8">
        <v>0.02</v>
      </c>
      <c r="AA71" s="8">
        <v>0.3155</v>
      </c>
      <c r="AB71" s="8">
        <v>0</v>
      </c>
    </row>
    <row r="72" spans="1:28" x14ac:dyDescent="0.2">
      <c r="A72" s="4">
        <v>1</v>
      </c>
      <c r="B72" s="4">
        <v>6</v>
      </c>
      <c r="C72" s="54">
        <v>0</v>
      </c>
      <c r="D72" s="20">
        <f>AVERAGE(C71:C72)</f>
        <v>0</v>
      </c>
      <c r="E72" s="9"/>
      <c r="F72" s="54">
        <v>0</v>
      </c>
      <c r="G72" s="20">
        <f>AVERAGE(F71:F72)</f>
        <v>0</v>
      </c>
      <c r="H72" s="8"/>
      <c r="I72" s="54">
        <v>0</v>
      </c>
      <c r="J72" s="20">
        <f>AVERAGE(I71:I72)</f>
        <v>0</v>
      </c>
      <c r="K72" s="8"/>
      <c r="L72" s="10">
        <v>0</v>
      </c>
      <c r="M72" s="20">
        <f>AVERAGE(L71:L72)</f>
        <v>0.01</v>
      </c>
      <c r="N72" s="8"/>
      <c r="O72" s="10">
        <v>0</v>
      </c>
      <c r="P72" s="20">
        <f>AVERAGE(O71:O72)</f>
        <v>1.7500000000000002E-2</v>
      </c>
      <c r="Q72" s="8"/>
      <c r="R72" s="10">
        <v>0</v>
      </c>
      <c r="S72" s="20">
        <f>AVERAGE(R71:R72)</f>
        <v>0</v>
      </c>
      <c r="U72" s="8">
        <v>2</v>
      </c>
      <c r="V72" s="57" t="s">
        <v>100</v>
      </c>
      <c r="W72" s="8">
        <v>0</v>
      </c>
      <c r="X72" s="8">
        <v>0</v>
      </c>
      <c r="Y72" s="8">
        <v>0</v>
      </c>
      <c r="Z72" s="8">
        <v>0</v>
      </c>
      <c r="AA72" s="8">
        <v>8.5250000000000006E-2</v>
      </c>
      <c r="AB72" s="8">
        <v>0</v>
      </c>
    </row>
    <row r="73" spans="1:28" x14ac:dyDescent="0.2">
      <c r="A73" s="4">
        <v>1</v>
      </c>
      <c r="B73" s="4">
        <v>7</v>
      </c>
      <c r="C73" s="54">
        <v>0</v>
      </c>
      <c r="D73" s="9"/>
      <c r="E73" s="9"/>
      <c r="F73" s="54">
        <v>0</v>
      </c>
      <c r="G73" s="9"/>
      <c r="H73" s="8"/>
      <c r="I73" s="54">
        <v>0</v>
      </c>
      <c r="J73" s="9"/>
      <c r="K73" s="8"/>
      <c r="L73" s="10">
        <v>0.02</v>
      </c>
      <c r="M73" s="9"/>
      <c r="N73" s="8"/>
      <c r="O73" s="10">
        <v>0.40799999999999997</v>
      </c>
      <c r="P73" s="9"/>
      <c r="Q73" s="8"/>
      <c r="R73" s="10">
        <v>0</v>
      </c>
      <c r="S73" s="9"/>
      <c r="U73" s="8">
        <v>2</v>
      </c>
      <c r="V73" s="57" t="s">
        <v>128</v>
      </c>
      <c r="W73" s="8">
        <v>0</v>
      </c>
      <c r="X73" s="8">
        <v>0</v>
      </c>
      <c r="Y73" s="8">
        <v>0</v>
      </c>
      <c r="Z73" s="8">
        <v>0</v>
      </c>
      <c r="AA73" s="8">
        <v>0.21750000000000003</v>
      </c>
      <c r="AB73" s="8">
        <v>0</v>
      </c>
    </row>
    <row r="74" spans="1:28" x14ac:dyDescent="0.2">
      <c r="A74" s="4">
        <v>1</v>
      </c>
      <c r="B74" s="4">
        <v>8</v>
      </c>
      <c r="C74" s="54">
        <v>0</v>
      </c>
      <c r="D74" s="20">
        <f>AVERAGE(C73:C74)</f>
        <v>0</v>
      </c>
      <c r="E74" s="9"/>
      <c r="F74" s="54">
        <v>0</v>
      </c>
      <c r="G74" s="20">
        <f>AVERAGE(F73:F74)</f>
        <v>0</v>
      </c>
      <c r="H74" s="8"/>
      <c r="I74" s="54">
        <v>0</v>
      </c>
      <c r="J74" s="20">
        <f>AVERAGE(I73:I74)</f>
        <v>0</v>
      </c>
      <c r="K74" s="8"/>
      <c r="L74" s="10">
        <v>0.02</v>
      </c>
      <c r="M74" s="20">
        <f>AVERAGE(L73:L74)</f>
        <v>0.02</v>
      </c>
      <c r="N74" s="8"/>
      <c r="O74" s="10">
        <v>0.223</v>
      </c>
      <c r="P74" s="20">
        <f>AVERAGE(O73:O74)</f>
        <v>0.3155</v>
      </c>
      <c r="Q74" s="8"/>
      <c r="R74" s="10">
        <v>0</v>
      </c>
      <c r="S74" s="20">
        <f>AVERAGE(R73:R74)</f>
        <v>0</v>
      </c>
      <c r="U74" s="8">
        <v>2</v>
      </c>
      <c r="V74" s="57" t="s">
        <v>129</v>
      </c>
      <c r="W74" s="8">
        <v>0</v>
      </c>
      <c r="X74" s="8">
        <v>0</v>
      </c>
      <c r="Y74" s="8">
        <v>0</v>
      </c>
      <c r="Z74" s="8">
        <v>0.14199999999999999</v>
      </c>
      <c r="AA74" s="8">
        <v>0.10095</v>
      </c>
      <c r="AB74" s="8">
        <v>0</v>
      </c>
    </row>
    <row r="75" spans="1:28" x14ac:dyDescent="0.2">
      <c r="A75" s="4">
        <v>2</v>
      </c>
      <c r="B75" s="4">
        <v>9</v>
      </c>
      <c r="C75" s="54">
        <v>0</v>
      </c>
      <c r="D75" s="9"/>
      <c r="E75" s="9"/>
      <c r="F75" s="54">
        <v>0</v>
      </c>
      <c r="G75" s="9"/>
      <c r="H75" s="8"/>
      <c r="I75" s="54">
        <v>0</v>
      </c>
      <c r="J75" s="9"/>
      <c r="K75" s="8"/>
      <c r="L75" s="10">
        <v>0</v>
      </c>
      <c r="M75" s="9"/>
      <c r="N75" s="8"/>
      <c r="O75" s="10">
        <v>3.5000000000000003E-2</v>
      </c>
      <c r="P75" s="9"/>
      <c r="Q75" s="8"/>
      <c r="R75" s="10">
        <v>0</v>
      </c>
      <c r="S75" s="9"/>
      <c r="U75" s="8">
        <v>3</v>
      </c>
      <c r="V75" s="57" t="s">
        <v>103</v>
      </c>
      <c r="W75" s="8">
        <v>0</v>
      </c>
      <c r="X75" s="8">
        <v>0</v>
      </c>
      <c r="Y75" s="8">
        <v>0</v>
      </c>
      <c r="Z75" s="8">
        <v>0</v>
      </c>
      <c r="AA75" s="8">
        <v>0</v>
      </c>
      <c r="AB75" s="8">
        <v>0</v>
      </c>
    </row>
    <row r="76" spans="1:28" x14ac:dyDescent="0.2">
      <c r="A76" s="4">
        <v>2</v>
      </c>
      <c r="B76" s="4">
        <v>10</v>
      </c>
      <c r="C76" s="54">
        <v>0</v>
      </c>
      <c r="D76" s="20">
        <f>AVERAGE(C75:C76)</f>
        <v>0</v>
      </c>
      <c r="E76" s="9"/>
      <c r="F76" s="54">
        <v>0</v>
      </c>
      <c r="G76" s="20">
        <f>AVERAGE(F75:F76)</f>
        <v>0</v>
      </c>
      <c r="H76" s="8"/>
      <c r="I76" s="54">
        <v>0</v>
      </c>
      <c r="J76" s="20">
        <f>AVERAGE(I75:I76)</f>
        <v>0</v>
      </c>
      <c r="K76" s="8"/>
      <c r="L76" s="10">
        <v>0</v>
      </c>
      <c r="M76" s="20">
        <f>AVERAGE(L75:L76)</f>
        <v>0</v>
      </c>
      <c r="N76" s="8"/>
      <c r="O76" s="10">
        <v>0.13550000000000001</v>
      </c>
      <c r="P76" s="20">
        <f>AVERAGE(O75:O76)</f>
        <v>8.5250000000000006E-2</v>
      </c>
      <c r="Q76" s="8"/>
      <c r="R76" s="10">
        <v>0</v>
      </c>
      <c r="S76" s="20">
        <f>AVERAGE(R75:R76)</f>
        <v>0</v>
      </c>
      <c r="U76" s="8">
        <v>3</v>
      </c>
      <c r="V76" s="57" t="s">
        <v>104</v>
      </c>
      <c r="W76" s="8">
        <v>0</v>
      </c>
      <c r="X76" s="8">
        <v>0</v>
      </c>
      <c r="Y76" s="8">
        <v>0</v>
      </c>
      <c r="Z76" s="8">
        <v>0</v>
      </c>
      <c r="AA76" s="8">
        <v>0</v>
      </c>
      <c r="AB76" s="8">
        <v>0</v>
      </c>
    </row>
    <row r="77" spans="1:28" x14ac:dyDescent="0.2">
      <c r="A77" s="4">
        <v>2</v>
      </c>
      <c r="B77" s="4">
        <v>11</v>
      </c>
      <c r="C77" s="54">
        <v>0</v>
      </c>
      <c r="D77" s="9"/>
      <c r="E77" s="9"/>
      <c r="F77" s="54">
        <v>0</v>
      </c>
      <c r="G77" s="9"/>
      <c r="H77" s="8"/>
      <c r="I77" s="54">
        <v>0</v>
      </c>
      <c r="J77" s="9"/>
      <c r="K77" s="8"/>
      <c r="L77" s="10">
        <v>0</v>
      </c>
      <c r="M77" s="9"/>
      <c r="N77" s="8"/>
      <c r="O77" s="10">
        <v>0.26900000000000002</v>
      </c>
      <c r="P77" s="9"/>
      <c r="Q77" s="8"/>
      <c r="R77" s="10">
        <v>0</v>
      </c>
      <c r="S77" s="9"/>
      <c r="U77" s="8">
        <v>3</v>
      </c>
      <c r="V77" s="57" t="s">
        <v>105</v>
      </c>
      <c r="W77" s="8">
        <v>0</v>
      </c>
      <c r="X77" s="8">
        <v>0</v>
      </c>
      <c r="Y77" s="8">
        <v>0</v>
      </c>
      <c r="Z77" s="8">
        <v>0</v>
      </c>
      <c r="AA77" s="8">
        <v>0</v>
      </c>
      <c r="AB77" s="8">
        <v>0</v>
      </c>
    </row>
    <row r="78" spans="1:28" x14ac:dyDescent="0.2">
      <c r="A78" s="4">
        <v>2</v>
      </c>
      <c r="B78" s="4">
        <v>12</v>
      </c>
      <c r="C78" s="54">
        <v>0</v>
      </c>
      <c r="D78" s="20">
        <f>AVERAGE(C77:C78)</f>
        <v>0</v>
      </c>
      <c r="E78" s="9"/>
      <c r="F78" s="54">
        <v>0</v>
      </c>
      <c r="G78" s="20">
        <f>AVERAGE(F77:F78)</f>
        <v>0</v>
      </c>
      <c r="H78" s="8"/>
      <c r="I78" s="54">
        <v>0</v>
      </c>
      <c r="J78" s="20">
        <f>AVERAGE(I77:I78)</f>
        <v>0</v>
      </c>
      <c r="K78" s="8"/>
      <c r="L78" s="10">
        <v>0</v>
      </c>
      <c r="M78" s="20">
        <f>AVERAGE(L77:L78)</f>
        <v>0</v>
      </c>
      <c r="N78" s="8"/>
      <c r="O78" s="10">
        <v>0.16600000000000001</v>
      </c>
      <c r="P78" s="20">
        <f>AVERAGE(O77:O78)</f>
        <v>0.21750000000000003</v>
      </c>
      <c r="Q78" s="8"/>
      <c r="R78" s="10">
        <v>0</v>
      </c>
      <c r="S78" s="20">
        <f>AVERAGE(R77:R78)</f>
        <v>0</v>
      </c>
      <c r="U78" s="8">
        <v>4</v>
      </c>
      <c r="V78" s="57" t="s">
        <v>106</v>
      </c>
      <c r="W78" s="8">
        <v>0</v>
      </c>
      <c r="X78" s="8">
        <v>0</v>
      </c>
      <c r="Y78" s="8">
        <v>0</v>
      </c>
      <c r="Z78" s="8">
        <v>0</v>
      </c>
      <c r="AA78" s="8">
        <v>5.2500000000000005E-2</v>
      </c>
      <c r="AB78" s="8">
        <v>0</v>
      </c>
    </row>
    <row r="79" spans="1:28" x14ac:dyDescent="0.2">
      <c r="A79" s="4">
        <v>2</v>
      </c>
      <c r="B79" s="4">
        <v>13</v>
      </c>
      <c r="C79" s="54">
        <v>0</v>
      </c>
      <c r="D79" s="9"/>
      <c r="E79" s="9"/>
      <c r="F79" s="54">
        <v>0</v>
      </c>
      <c r="G79" s="9"/>
      <c r="H79" s="8"/>
      <c r="I79" s="54">
        <v>0</v>
      </c>
      <c r="J79" s="9"/>
      <c r="K79" s="8"/>
      <c r="L79" s="10">
        <v>0</v>
      </c>
      <c r="M79" s="9"/>
      <c r="N79" s="8"/>
      <c r="O79" s="10">
        <v>9.5899999999999999E-2</v>
      </c>
      <c r="P79" s="9"/>
      <c r="Q79" s="8"/>
      <c r="R79" s="10">
        <v>0</v>
      </c>
      <c r="S79" s="9"/>
      <c r="U79" s="8">
        <v>4</v>
      </c>
      <c r="V79" s="57" t="s">
        <v>107</v>
      </c>
      <c r="W79" s="8">
        <v>0</v>
      </c>
      <c r="X79" s="8">
        <v>0</v>
      </c>
      <c r="Y79" s="8">
        <v>0</v>
      </c>
      <c r="Z79" s="8">
        <v>0</v>
      </c>
      <c r="AA79" s="8">
        <v>3.5000000000000003E-2</v>
      </c>
      <c r="AB79" s="8">
        <v>0</v>
      </c>
    </row>
    <row r="80" spans="1:28" x14ac:dyDescent="0.2">
      <c r="A80" s="4">
        <v>2</v>
      </c>
      <c r="B80" s="4">
        <v>14</v>
      </c>
      <c r="C80" s="10">
        <v>0</v>
      </c>
      <c r="D80" s="20">
        <f>AVERAGE(C79:C80)</f>
        <v>0</v>
      </c>
      <c r="E80" s="9"/>
      <c r="F80" s="54">
        <v>0</v>
      </c>
      <c r="G80" s="20">
        <f>AVERAGE(F79:F80)</f>
        <v>0</v>
      </c>
      <c r="H80" s="8"/>
      <c r="I80" s="54">
        <v>0</v>
      </c>
      <c r="J80" s="20">
        <f>AVERAGE(I79:I80)</f>
        <v>0</v>
      </c>
      <c r="K80" s="8"/>
      <c r="L80" s="10">
        <v>0.28399999999999997</v>
      </c>
      <c r="M80" s="20">
        <f>AVERAGE(L79:L80)</f>
        <v>0.14199999999999999</v>
      </c>
      <c r="N80" s="8"/>
      <c r="O80" s="10">
        <v>0.106</v>
      </c>
      <c r="P80" s="20">
        <f>AVERAGE(O79:O80)</f>
        <v>0.10095</v>
      </c>
      <c r="Q80" s="8"/>
      <c r="R80" s="10">
        <v>0</v>
      </c>
      <c r="S80" s="20">
        <f>AVERAGE(R79:R80)</f>
        <v>0</v>
      </c>
      <c r="U80" s="8">
        <v>4</v>
      </c>
      <c r="V80" s="56" t="s">
        <v>108</v>
      </c>
      <c r="W80" s="8">
        <v>0</v>
      </c>
      <c r="X80" s="8">
        <v>0</v>
      </c>
      <c r="Y80" s="8">
        <v>0</v>
      </c>
      <c r="Z80" s="8">
        <v>0</v>
      </c>
      <c r="AA80" s="8">
        <v>0.17924999999999999</v>
      </c>
      <c r="AB80" s="8">
        <v>0</v>
      </c>
    </row>
    <row r="81" spans="1:28" x14ac:dyDescent="0.2">
      <c r="A81" s="4">
        <v>3</v>
      </c>
      <c r="B81" s="4">
        <v>15</v>
      </c>
      <c r="C81" s="54">
        <v>0</v>
      </c>
      <c r="D81" s="9"/>
      <c r="E81" s="9"/>
      <c r="F81" s="54">
        <v>0</v>
      </c>
      <c r="G81" s="9"/>
      <c r="H81" s="8"/>
      <c r="I81" s="54">
        <v>0</v>
      </c>
      <c r="J81" s="9"/>
      <c r="K81" s="8"/>
      <c r="L81" s="54">
        <v>0</v>
      </c>
      <c r="M81" s="9"/>
      <c r="N81" s="8"/>
      <c r="O81" s="54">
        <v>0</v>
      </c>
      <c r="P81" s="9"/>
      <c r="Q81" s="8"/>
      <c r="R81" s="54">
        <v>0</v>
      </c>
      <c r="S81" s="9"/>
      <c r="U81" s="8">
        <v>5</v>
      </c>
      <c r="V81" s="57" t="s">
        <v>109</v>
      </c>
      <c r="W81" s="8">
        <v>0</v>
      </c>
      <c r="X81" s="8">
        <v>0</v>
      </c>
      <c r="Y81" s="8">
        <v>0</v>
      </c>
      <c r="Z81" s="8">
        <v>0.48299999999999998</v>
      </c>
      <c r="AA81" s="8">
        <v>0.12024999999999998</v>
      </c>
      <c r="AB81" s="8">
        <v>0</v>
      </c>
    </row>
    <row r="82" spans="1:28" x14ac:dyDescent="0.2">
      <c r="A82" s="4">
        <v>3</v>
      </c>
      <c r="B82" s="4">
        <v>16</v>
      </c>
      <c r="C82" s="10">
        <v>0</v>
      </c>
      <c r="D82" s="20">
        <f>AVERAGE(C81:C82)</f>
        <v>0</v>
      </c>
      <c r="E82" s="9"/>
      <c r="F82" s="54">
        <v>0</v>
      </c>
      <c r="G82" s="20">
        <f>AVERAGE(F81:F82)</f>
        <v>0</v>
      </c>
      <c r="H82" s="8"/>
      <c r="I82" s="54">
        <v>0</v>
      </c>
      <c r="J82" s="20">
        <f>AVERAGE(I81:I82)</f>
        <v>0</v>
      </c>
      <c r="K82" s="8"/>
      <c r="L82" s="10">
        <v>0</v>
      </c>
      <c r="M82" s="20">
        <f>AVERAGE(L81:L82)</f>
        <v>0</v>
      </c>
      <c r="N82" s="8"/>
      <c r="O82" s="54">
        <v>0</v>
      </c>
      <c r="P82" s="20">
        <f>AVERAGE(O81:O82)</f>
        <v>0</v>
      </c>
      <c r="Q82" s="8"/>
      <c r="R82" s="10">
        <v>0</v>
      </c>
      <c r="S82" s="20">
        <f>AVERAGE(R81:R82)</f>
        <v>0</v>
      </c>
      <c r="U82" s="8">
        <v>5</v>
      </c>
      <c r="V82" s="57" t="s">
        <v>110</v>
      </c>
      <c r="W82" s="8">
        <v>0</v>
      </c>
      <c r="X82" s="8">
        <v>0</v>
      </c>
      <c r="Y82" s="8">
        <v>0</v>
      </c>
      <c r="Z82" s="8">
        <v>0.14700000000000002</v>
      </c>
      <c r="AA82" s="8">
        <v>9.3249999999999986E-2</v>
      </c>
      <c r="AB82" s="8">
        <v>0</v>
      </c>
    </row>
    <row r="83" spans="1:28" x14ac:dyDescent="0.2">
      <c r="A83" s="4">
        <v>3</v>
      </c>
      <c r="B83" s="4">
        <v>17</v>
      </c>
      <c r="C83" s="54">
        <v>0</v>
      </c>
      <c r="D83" s="9"/>
      <c r="E83" s="9"/>
      <c r="F83" s="54">
        <v>0</v>
      </c>
      <c r="G83" s="9"/>
      <c r="H83" s="8"/>
      <c r="I83" s="54">
        <v>0</v>
      </c>
      <c r="J83" s="9"/>
      <c r="K83" s="8"/>
      <c r="L83" s="10">
        <v>0</v>
      </c>
      <c r="M83" s="9"/>
      <c r="N83" s="8"/>
      <c r="O83" s="54">
        <v>0</v>
      </c>
      <c r="P83" s="9"/>
      <c r="Q83" s="8"/>
      <c r="R83" s="10">
        <v>0</v>
      </c>
      <c r="S83" s="9"/>
      <c r="U83" s="8">
        <v>5</v>
      </c>
      <c r="V83" s="57" t="s">
        <v>111</v>
      </c>
      <c r="W83" s="8">
        <v>0</v>
      </c>
      <c r="X83" s="8">
        <v>0</v>
      </c>
      <c r="Y83" s="8">
        <v>0</v>
      </c>
      <c r="Z83" s="8">
        <v>0.11700000000000002</v>
      </c>
      <c r="AA83" s="8">
        <v>7.0000000000000007E-2</v>
      </c>
      <c r="AB83" s="8">
        <v>0</v>
      </c>
    </row>
    <row r="84" spans="1:28" x14ac:dyDescent="0.2">
      <c r="A84" s="4">
        <v>3</v>
      </c>
      <c r="B84" s="4">
        <v>18</v>
      </c>
      <c r="C84" s="54">
        <v>0</v>
      </c>
      <c r="D84" s="20">
        <f>AVERAGE(C83:C84)</f>
        <v>0</v>
      </c>
      <c r="E84" s="9"/>
      <c r="F84" s="54">
        <v>0</v>
      </c>
      <c r="G84" s="20">
        <f>AVERAGE(F83:F84)</f>
        <v>0</v>
      </c>
      <c r="H84" s="8"/>
      <c r="I84" s="54">
        <v>0</v>
      </c>
      <c r="J84" s="20">
        <f>AVERAGE(I83:I84)</f>
        <v>0</v>
      </c>
      <c r="K84" s="8"/>
      <c r="L84" s="54">
        <v>0</v>
      </c>
      <c r="M84" s="20">
        <f>AVERAGE(L83:L84)</f>
        <v>0</v>
      </c>
      <c r="N84" s="8"/>
      <c r="O84" s="54">
        <v>0</v>
      </c>
      <c r="P84" s="20">
        <f>AVERAGE(O83:O84)</f>
        <v>0</v>
      </c>
      <c r="Q84" s="8"/>
      <c r="R84" s="10">
        <v>0</v>
      </c>
      <c r="S84" s="20">
        <f>AVERAGE(R83:R84)</f>
        <v>0</v>
      </c>
      <c r="U84" s="8">
        <v>6</v>
      </c>
      <c r="V84" s="57" t="s">
        <v>112</v>
      </c>
      <c r="W84" s="8">
        <v>0</v>
      </c>
      <c r="X84" s="8">
        <v>0</v>
      </c>
      <c r="Y84" s="8">
        <v>0</v>
      </c>
      <c r="Z84" s="8">
        <v>0</v>
      </c>
      <c r="AA84" s="8">
        <v>3.5000000000000003E-2</v>
      </c>
      <c r="AB84" s="8">
        <v>0</v>
      </c>
    </row>
    <row r="85" spans="1:28" x14ac:dyDescent="0.2">
      <c r="A85" s="4">
        <v>3</v>
      </c>
      <c r="B85" s="4">
        <v>19</v>
      </c>
      <c r="C85" s="54">
        <v>0</v>
      </c>
      <c r="D85" s="9"/>
      <c r="E85" s="9"/>
      <c r="F85" s="54">
        <v>0</v>
      </c>
      <c r="G85" s="9"/>
      <c r="H85" s="8"/>
      <c r="I85" s="54">
        <v>0</v>
      </c>
      <c r="J85" s="9"/>
      <c r="K85" s="8"/>
      <c r="L85" s="10">
        <v>0</v>
      </c>
      <c r="M85" s="9"/>
      <c r="N85" s="8"/>
      <c r="O85" s="54">
        <v>0</v>
      </c>
      <c r="P85" s="9"/>
      <c r="Q85" s="8"/>
      <c r="R85" s="10">
        <v>0</v>
      </c>
      <c r="S85" s="9"/>
      <c r="U85" s="8">
        <v>6</v>
      </c>
      <c r="V85" s="57" t="s">
        <v>113</v>
      </c>
      <c r="W85" s="8">
        <v>0</v>
      </c>
      <c r="X85" s="8">
        <v>0</v>
      </c>
      <c r="Y85" s="8">
        <v>0</v>
      </c>
      <c r="Z85" s="8">
        <v>0</v>
      </c>
      <c r="AA85" s="8">
        <v>0.13965</v>
      </c>
      <c r="AB85" s="8">
        <v>0</v>
      </c>
    </row>
    <row r="86" spans="1:28" x14ac:dyDescent="0.2">
      <c r="A86" s="4">
        <v>3</v>
      </c>
      <c r="B86" s="4">
        <v>20</v>
      </c>
      <c r="C86" s="54">
        <v>0</v>
      </c>
      <c r="D86" s="20">
        <f>AVERAGE(C85:C86)</f>
        <v>0</v>
      </c>
      <c r="E86" s="9"/>
      <c r="F86" s="54">
        <v>0</v>
      </c>
      <c r="G86" s="20">
        <f>AVERAGE(F85:F86)</f>
        <v>0</v>
      </c>
      <c r="H86" s="8"/>
      <c r="I86" s="54">
        <v>0</v>
      </c>
      <c r="J86" s="20">
        <f>AVERAGE(I85:I86)</f>
        <v>0</v>
      </c>
      <c r="K86" s="8"/>
      <c r="L86" s="10">
        <v>0</v>
      </c>
      <c r="M86" s="20">
        <f>AVERAGE(L85:L86)</f>
        <v>0</v>
      </c>
      <c r="N86" s="8"/>
      <c r="O86" s="54">
        <v>0</v>
      </c>
      <c r="P86" s="20">
        <f>AVERAGE(O85:O86)</f>
        <v>0</v>
      </c>
      <c r="Q86" s="8"/>
      <c r="R86" s="10">
        <v>0</v>
      </c>
      <c r="S86" s="20">
        <f>AVERAGE(R85:R86)</f>
        <v>0</v>
      </c>
      <c r="U86" s="8">
        <v>6</v>
      </c>
      <c r="V86" s="57" t="s">
        <v>114</v>
      </c>
      <c r="W86" s="8">
        <v>0</v>
      </c>
      <c r="X86" s="8">
        <v>0</v>
      </c>
      <c r="Y86" s="8">
        <v>0</v>
      </c>
      <c r="Z86" s="8">
        <v>0</v>
      </c>
      <c r="AA86" s="8">
        <v>5.2700000000000004E-2</v>
      </c>
      <c r="AB86" s="8">
        <v>0</v>
      </c>
    </row>
    <row r="87" spans="1:28" x14ac:dyDescent="0.2">
      <c r="A87" s="4">
        <v>4</v>
      </c>
      <c r="B87" s="4">
        <v>21</v>
      </c>
      <c r="C87" s="54">
        <v>0</v>
      </c>
      <c r="D87" s="9"/>
      <c r="E87" s="9"/>
      <c r="F87" s="54">
        <v>0</v>
      </c>
      <c r="G87" s="9"/>
      <c r="H87" s="8"/>
      <c r="I87" s="54">
        <v>0</v>
      </c>
      <c r="J87" s="9"/>
      <c r="K87" s="8"/>
      <c r="L87" s="10">
        <v>0</v>
      </c>
      <c r="M87" s="9"/>
      <c r="N87" s="8"/>
      <c r="O87" s="10">
        <v>7.0000000000000007E-2</v>
      </c>
      <c r="P87" s="9"/>
      <c r="Q87" s="8"/>
      <c r="R87" s="10">
        <v>0</v>
      </c>
      <c r="S87" s="9"/>
      <c r="U87" s="8">
        <v>7</v>
      </c>
      <c r="V87" s="57" t="s">
        <v>115</v>
      </c>
      <c r="W87" s="8">
        <v>0</v>
      </c>
      <c r="X87" s="8">
        <v>0</v>
      </c>
      <c r="Y87" s="8">
        <v>0</v>
      </c>
      <c r="Z87" s="8">
        <v>0</v>
      </c>
      <c r="AA87" s="8">
        <v>0.27399999999999997</v>
      </c>
      <c r="AB87" s="8">
        <v>0</v>
      </c>
    </row>
    <row r="88" spans="1:28" x14ac:dyDescent="0.2">
      <c r="A88" s="4">
        <v>4</v>
      </c>
      <c r="B88" s="4">
        <v>22</v>
      </c>
      <c r="C88" s="54">
        <v>0</v>
      </c>
      <c r="D88" s="20">
        <f>AVERAGE(C87:C88)</f>
        <v>0</v>
      </c>
      <c r="E88" s="9"/>
      <c r="F88" s="54">
        <v>0</v>
      </c>
      <c r="G88" s="20">
        <f>AVERAGE(F87:F88)</f>
        <v>0</v>
      </c>
      <c r="H88" s="8"/>
      <c r="I88" s="54">
        <v>0</v>
      </c>
      <c r="J88" s="20">
        <f>AVERAGE(I87:I88)</f>
        <v>0</v>
      </c>
      <c r="K88" s="8"/>
      <c r="L88" s="10">
        <v>0</v>
      </c>
      <c r="M88" s="20">
        <f>AVERAGE(L87:L88)</f>
        <v>0</v>
      </c>
      <c r="N88" s="8"/>
      <c r="O88" s="10">
        <v>3.5000000000000003E-2</v>
      </c>
      <c r="P88" s="20">
        <f>AVERAGE(O87:O88)</f>
        <v>5.2500000000000005E-2</v>
      </c>
      <c r="Q88" s="8"/>
      <c r="R88" s="10">
        <v>0</v>
      </c>
      <c r="S88" s="20">
        <f>AVERAGE(R87:R88)</f>
        <v>0</v>
      </c>
      <c r="U88" s="8">
        <v>7</v>
      </c>
      <c r="V88" s="57" t="s">
        <v>116</v>
      </c>
      <c r="W88" s="8">
        <v>0</v>
      </c>
      <c r="X88" s="8">
        <v>0</v>
      </c>
      <c r="Y88" s="8">
        <v>0</v>
      </c>
      <c r="Z88" s="8">
        <v>0</v>
      </c>
      <c r="AA88" s="8">
        <v>0.10024999999999998</v>
      </c>
      <c r="AB88" s="8">
        <v>0</v>
      </c>
    </row>
    <row r="89" spans="1:28" x14ac:dyDescent="0.2">
      <c r="A89" s="4">
        <v>4</v>
      </c>
      <c r="B89" s="4">
        <v>23</v>
      </c>
      <c r="C89" s="54">
        <v>0</v>
      </c>
      <c r="D89" s="9"/>
      <c r="E89" s="9"/>
      <c r="F89" s="54">
        <v>0</v>
      </c>
      <c r="G89" s="9"/>
      <c r="H89" s="8"/>
      <c r="I89" s="54">
        <v>0</v>
      </c>
      <c r="J89" s="9"/>
      <c r="K89" s="8"/>
      <c r="L89" s="10">
        <v>0</v>
      </c>
      <c r="M89" s="9"/>
      <c r="N89" s="8"/>
      <c r="O89" s="10">
        <v>3.5000000000000003E-2</v>
      </c>
      <c r="P89" s="9"/>
      <c r="Q89" s="8"/>
      <c r="R89" s="10">
        <v>0</v>
      </c>
      <c r="S89" s="9"/>
      <c r="U89" s="8">
        <v>7</v>
      </c>
      <c r="V89" s="57" t="s">
        <v>117</v>
      </c>
      <c r="W89" s="8">
        <v>0</v>
      </c>
      <c r="X89" s="8">
        <v>0</v>
      </c>
      <c r="Y89" s="8">
        <v>0</v>
      </c>
      <c r="Z89" s="8">
        <v>0</v>
      </c>
      <c r="AA89" s="8">
        <v>0.11525000000000001</v>
      </c>
      <c r="AB89" s="8">
        <v>0</v>
      </c>
    </row>
    <row r="90" spans="1:28" x14ac:dyDescent="0.2">
      <c r="A90" s="4">
        <v>4</v>
      </c>
      <c r="B90" s="4">
        <v>24</v>
      </c>
      <c r="C90" s="54">
        <v>0</v>
      </c>
      <c r="D90" s="20">
        <f>AVERAGE(C89:C90)</f>
        <v>0</v>
      </c>
      <c r="E90" s="9"/>
      <c r="F90" s="54">
        <v>0</v>
      </c>
      <c r="G90" s="20">
        <f>AVERAGE(F89:F90)</f>
        <v>0</v>
      </c>
      <c r="H90" s="8"/>
      <c r="I90" s="54">
        <v>0</v>
      </c>
      <c r="J90" s="20">
        <f>AVERAGE(I89:I90)</f>
        <v>0</v>
      </c>
      <c r="K90" s="8"/>
      <c r="L90" s="10">
        <v>0</v>
      </c>
      <c r="M90" s="20">
        <f>AVERAGE(L89:L90)</f>
        <v>0</v>
      </c>
      <c r="N90" s="8"/>
      <c r="O90" s="10">
        <v>3.5000000000000003E-2</v>
      </c>
      <c r="P90" s="20">
        <f>AVERAGE(O89:O90)</f>
        <v>3.5000000000000003E-2</v>
      </c>
      <c r="Q90" s="8"/>
      <c r="R90" s="10">
        <v>0</v>
      </c>
      <c r="S90" s="20">
        <f>AVERAGE(R89:R90)</f>
        <v>0</v>
      </c>
      <c r="U90" s="8">
        <v>8</v>
      </c>
      <c r="V90" s="57" t="s">
        <v>118</v>
      </c>
      <c r="W90" s="8">
        <v>0</v>
      </c>
      <c r="X90" s="8">
        <v>0</v>
      </c>
      <c r="Y90" s="8">
        <v>0</v>
      </c>
      <c r="Z90" s="8">
        <v>0</v>
      </c>
      <c r="AA90" s="8">
        <v>0.16170000000000001</v>
      </c>
      <c r="AB90" s="8">
        <v>0</v>
      </c>
    </row>
    <row r="91" spans="1:28" x14ac:dyDescent="0.2">
      <c r="A91" s="4">
        <v>4</v>
      </c>
      <c r="B91" s="4">
        <v>25</v>
      </c>
      <c r="C91" s="10">
        <v>0</v>
      </c>
      <c r="D91" s="9"/>
      <c r="E91" s="9"/>
      <c r="F91" s="54">
        <v>0</v>
      </c>
      <c r="G91" s="9"/>
      <c r="H91" s="8"/>
      <c r="I91" s="54">
        <v>0</v>
      </c>
      <c r="J91" s="9"/>
      <c r="K91" s="8"/>
      <c r="L91" s="54">
        <v>0</v>
      </c>
      <c r="M91" s="9"/>
      <c r="N91" s="8"/>
      <c r="O91" s="10">
        <v>0.28849999999999998</v>
      </c>
      <c r="P91" s="9"/>
      <c r="Q91" s="8"/>
      <c r="R91" s="10">
        <v>0</v>
      </c>
      <c r="S91" s="9"/>
      <c r="U91" s="8">
        <v>8</v>
      </c>
      <c r="V91" s="57" t="s">
        <v>119</v>
      </c>
      <c r="W91" s="8">
        <v>0</v>
      </c>
      <c r="X91" s="8">
        <v>0</v>
      </c>
      <c r="Y91" s="8">
        <v>0</v>
      </c>
      <c r="Z91" s="8">
        <v>0</v>
      </c>
      <c r="AA91" s="8">
        <v>1.7500000000000002E-2</v>
      </c>
      <c r="AB91" s="8">
        <v>0</v>
      </c>
    </row>
    <row r="92" spans="1:28" x14ac:dyDescent="0.2">
      <c r="A92" s="4">
        <v>4</v>
      </c>
      <c r="B92" s="4">
        <v>26</v>
      </c>
      <c r="C92" s="54">
        <v>0</v>
      </c>
      <c r="D92" s="20">
        <f>AVERAGE(C91:C92)</f>
        <v>0</v>
      </c>
      <c r="E92" s="9"/>
      <c r="F92" s="54">
        <v>0</v>
      </c>
      <c r="G92" s="20">
        <f>AVERAGE(F91:F92)</f>
        <v>0</v>
      </c>
      <c r="H92" s="8"/>
      <c r="I92" s="54">
        <v>0</v>
      </c>
      <c r="J92" s="20">
        <f>AVERAGE(I91:I92)</f>
        <v>0</v>
      </c>
      <c r="K92" s="8"/>
      <c r="L92" s="54">
        <v>0</v>
      </c>
      <c r="M92" s="20">
        <f>AVERAGE(L91:L92)</f>
        <v>0</v>
      </c>
      <c r="N92" s="8"/>
      <c r="O92" s="10">
        <v>7.0000000000000007E-2</v>
      </c>
      <c r="P92" s="20">
        <f>AVERAGE(O91:O92)</f>
        <v>0.17924999999999999</v>
      </c>
      <c r="Q92" s="8"/>
      <c r="R92" s="54">
        <v>0</v>
      </c>
      <c r="S92" s="20">
        <f>AVERAGE(R91:R92)</f>
        <v>0</v>
      </c>
      <c r="U92" s="8">
        <v>8</v>
      </c>
      <c r="V92" s="57" t="s">
        <v>120</v>
      </c>
      <c r="W92" s="8">
        <v>0</v>
      </c>
      <c r="X92" s="8">
        <v>0</v>
      </c>
      <c r="Y92" s="8">
        <v>0</v>
      </c>
      <c r="Z92" s="8">
        <v>0</v>
      </c>
      <c r="AA92" s="8">
        <v>0.10175000000000001</v>
      </c>
      <c r="AB92" s="8">
        <v>0</v>
      </c>
    </row>
    <row r="93" spans="1:28" x14ac:dyDescent="0.2">
      <c r="A93" s="4">
        <v>5</v>
      </c>
      <c r="B93" s="4">
        <v>27</v>
      </c>
      <c r="C93" s="54">
        <v>0</v>
      </c>
      <c r="D93" s="9"/>
      <c r="E93" s="9"/>
      <c r="F93" s="54">
        <v>0</v>
      </c>
      <c r="G93" s="9"/>
      <c r="H93" s="8"/>
      <c r="I93" s="54">
        <v>0</v>
      </c>
      <c r="J93" s="9"/>
      <c r="K93" s="8"/>
      <c r="L93" s="10">
        <v>0.51899999999999991</v>
      </c>
      <c r="M93" s="9"/>
      <c r="N93" s="8"/>
      <c r="O93" s="10">
        <v>0.17049999999999996</v>
      </c>
      <c r="P93" s="9"/>
      <c r="Q93" s="8"/>
      <c r="R93" s="54">
        <v>0</v>
      </c>
      <c r="S93" s="9"/>
      <c r="U93" s="8">
        <v>9</v>
      </c>
      <c r="V93" s="57" t="s">
        <v>121</v>
      </c>
      <c r="W93" s="8">
        <v>0</v>
      </c>
      <c r="X93" s="8">
        <v>0</v>
      </c>
      <c r="Y93" s="8">
        <v>0</v>
      </c>
      <c r="Z93" s="8">
        <v>3.7499999999999999E-2</v>
      </c>
      <c r="AA93" s="8">
        <v>0.1135</v>
      </c>
      <c r="AB93" s="8">
        <v>0</v>
      </c>
    </row>
    <row r="94" spans="1:28" x14ac:dyDescent="0.2">
      <c r="A94" s="4">
        <v>5</v>
      </c>
      <c r="B94" s="4">
        <v>28</v>
      </c>
      <c r="C94" s="54">
        <v>0</v>
      </c>
      <c r="D94" s="20">
        <f>AVERAGE(C93:C94)</f>
        <v>0</v>
      </c>
      <c r="E94" s="9"/>
      <c r="F94" s="54">
        <v>0</v>
      </c>
      <c r="G94" s="20">
        <f>AVERAGE(F93:F94)</f>
        <v>0</v>
      </c>
      <c r="H94" s="8"/>
      <c r="I94" s="54">
        <v>0</v>
      </c>
      <c r="J94" s="20">
        <f>AVERAGE(I93:I94)</f>
        <v>0</v>
      </c>
      <c r="K94" s="8"/>
      <c r="L94" s="10">
        <v>0.44700000000000001</v>
      </c>
      <c r="M94" s="20">
        <f>AVERAGE(L93:L94)</f>
        <v>0.48299999999999998</v>
      </c>
      <c r="N94" s="8"/>
      <c r="O94" s="10">
        <v>7.0000000000000007E-2</v>
      </c>
      <c r="P94" s="20">
        <f>AVERAGE(O93:O94)</f>
        <v>0.12024999999999998</v>
      </c>
      <c r="Q94" s="8"/>
      <c r="R94" s="54">
        <v>0</v>
      </c>
      <c r="S94" s="20">
        <f>AVERAGE(R93:R94)</f>
        <v>0</v>
      </c>
      <c r="U94" s="8">
        <v>9</v>
      </c>
      <c r="V94" s="57" t="s">
        <v>122</v>
      </c>
      <c r="W94" s="8">
        <v>0</v>
      </c>
      <c r="X94" s="8">
        <v>0</v>
      </c>
      <c r="Y94" s="8">
        <v>0</v>
      </c>
      <c r="Z94" s="8">
        <v>0.11450000000000002</v>
      </c>
      <c r="AA94" s="8">
        <v>0.14365</v>
      </c>
      <c r="AB94" s="8">
        <v>0</v>
      </c>
    </row>
    <row r="95" spans="1:28" x14ac:dyDescent="0.2">
      <c r="A95" s="4">
        <v>5</v>
      </c>
      <c r="B95" s="4">
        <v>29</v>
      </c>
      <c r="C95" s="54">
        <v>0</v>
      </c>
      <c r="D95" s="9"/>
      <c r="E95" s="9"/>
      <c r="F95" s="54">
        <v>0</v>
      </c>
      <c r="G95" s="9"/>
      <c r="H95" s="8"/>
      <c r="I95" s="54">
        <v>0</v>
      </c>
      <c r="J95" s="9"/>
      <c r="K95" s="8"/>
      <c r="L95" s="10">
        <v>4.0999999999999995E-2</v>
      </c>
      <c r="M95" s="9"/>
      <c r="N95" s="8"/>
      <c r="O95" s="10">
        <v>0.18649999999999997</v>
      </c>
      <c r="P95" s="9"/>
      <c r="Q95" s="8"/>
      <c r="R95" s="54">
        <v>0</v>
      </c>
      <c r="S95" s="9"/>
      <c r="U95" s="8">
        <v>9</v>
      </c>
      <c r="V95" s="57" t="s">
        <v>130</v>
      </c>
      <c r="W95" s="8">
        <v>0</v>
      </c>
      <c r="X95" s="8">
        <v>0</v>
      </c>
      <c r="Y95" s="8">
        <v>0</v>
      </c>
      <c r="Z95" s="8">
        <v>0.13100000000000001</v>
      </c>
      <c r="AA95" s="8">
        <v>3.5000000000000003E-2</v>
      </c>
      <c r="AB95" s="8">
        <v>0</v>
      </c>
    </row>
    <row r="96" spans="1:28" x14ac:dyDescent="0.2">
      <c r="A96" s="4">
        <v>5</v>
      </c>
      <c r="B96" s="4">
        <v>30</v>
      </c>
      <c r="C96" s="10">
        <v>0</v>
      </c>
      <c r="D96" s="20">
        <f>AVERAGE(C95:C96)</f>
        <v>0</v>
      </c>
      <c r="E96" s="9"/>
      <c r="F96" s="54">
        <v>0</v>
      </c>
      <c r="G96" s="20">
        <f>AVERAGE(F95:F96)</f>
        <v>0</v>
      </c>
      <c r="H96" s="8"/>
      <c r="I96" s="54">
        <v>0</v>
      </c>
      <c r="J96" s="20">
        <f>AVERAGE(I95:I96)</f>
        <v>0</v>
      </c>
      <c r="K96" s="8"/>
      <c r="L96" s="10">
        <v>0.25300000000000006</v>
      </c>
      <c r="M96" s="20">
        <f>AVERAGE(L95:L96)</f>
        <v>0.14700000000000002</v>
      </c>
      <c r="N96" s="8"/>
      <c r="O96" s="10">
        <v>0</v>
      </c>
      <c r="P96" s="20">
        <f>AVERAGE(O95:O96)</f>
        <v>9.3249999999999986E-2</v>
      </c>
      <c r="Q96" s="8"/>
      <c r="R96" s="54">
        <v>0</v>
      </c>
      <c r="S96" s="20">
        <f>AVERAGE(R95:R96)</f>
        <v>0</v>
      </c>
      <c r="U96" s="8">
        <v>10</v>
      </c>
      <c r="V96" s="57" t="s">
        <v>124</v>
      </c>
      <c r="W96" s="8">
        <v>0</v>
      </c>
      <c r="X96" s="8">
        <v>0</v>
      </c>
      <c r="Y96" s="8">
        <v>0</v>
      </c>
      <c r="Z96" s="8">
        <v>0</v>
      </c>
      <c r="AA96" s="8">
        <v>6.1400000000000003E-2</v>
      </c>
      <c r="AB96" s="8">
        <v>0</v>
      </c>
    </row>
    <row r="97" spans="1:28" x14ac:dyDescent="0.2">
      <c r="A97" s="4">
        <v>5</v>
      </c>
      <c r="B97" s="4">
        <v>31</v>
      </c>
      <c r="C97" s="54">
        <v>0</v>
      </c>
      <c r="D97" s="9"/>
      <c r="E97" s="9"/>
      <c r="F97" s="54">
        <v>0</v>
      </c>
      <c r="G97" s="9"/>
      <c r="H97" s="8"/>
      <c r="I97" s="54">
        <v>0</v>
      </c>
      <c r="J97" s="9"/>
      <c r="K97" s="8"/>
      <c r="L97" s="10">
        <v>0.14200000000000002</v>
      </c>
      <c r="M97" s="9"/>
      <c r="N97" s="8"/>
      <c r="O97" s="10">
        <v>7.0000000000000007E-2</v>
      </c>
      <c r="P97" s="9"/>
      <c r="Q97" s="8"/>
      <c r="R97" s="54">
        <v>0</v>
      </c>
      <c r="S97" s="9"/>
      <c r="U97" s="8">
        <v>10</v>
      </c>
      <c r="V97" s="56" t="s">
        <v>125</v>
      </c>
      <c r="W97" s="8">
        <v>0</v>
      </c>
      <c r="X97" s="8">
        <v>0</v>
      </c>
      <c r="Y97" s="8">
        <v>0</v>
      </c>
      <c r="Z97" s="8">
        <v>0.28200000000000003</v>
      </c>
      <c r="AA97" s="8">
        <v>0.44399999999999989</v>
      </c>
      <c r="AB97" s="8">
        <v>0</v>
      </c>
    </row>
    <row r="98" spans="1:28" x14ac:dyDescent="0.2">
      <c r="A98" s="4">
        <v>5</v>
      </c>
      <c r="B98" s="4">
        <v>32</v>
      </c>
      <c r="C98" s="54">
        <v>0</v>
      </c>
      <c r="D98" s="20">
        <f>AVERAGE(C97:C98)</f>
        <v>0</v>
      </c>
      <c r="E98" s="9"/>
      <c r="F98" s="54">
        <v>0</v>
      </c>
      <c r="G98" s="20">
        <f>AVERAGE(F97:F98)</f>
        <v>0</v>
      </c>
      <c r="H98" s="8"/>
      <c r="I98" s="54">
        <v>0</v>
      </c>
      <c r="J98" s="20">
        <f>AVERAGE(I97:I98)</f>
        <v>0</v>
      </c>
      <c r="K98" s="8"/>
      <c r="L98" s="10">
        <v>9.2000000000000012E-2</v>
      </c>
      <c r="M98" s="20">
        <f>AVERAGE(L97:L98)</f>
        <v>0.11700000000000002</v>
      </c>
      <c r="N98" s="8"/>
      <c r="O98" s="10">
        <v>7.0000000000000007E-2</v>
      </c>
      <c r="P98" s="20">
        <f>AVERAGE(O97:O98)</f>
        <v>7.0000000000000007E-2</v>
      </c>
      <c r="Q98" s="8"/>
      <c r="R98" s="54">
        <v>0</v>
      </c>
      <c r="S98" s="20">
        <f>AVERAGE(R97:R98)</f>
        <v>0</v>
      </c>
      <c r="U98" s="8">
        <v>10</v>
      </c>
      <c r="V98" s="57" t="s">
        <v>126</v>
      </c>
      <c r="W98" s="8">
        <v>0</v>
      </c>
      <c r="X98" s="8">
        <v>0</v>
      </c>
      <c r="Y98" s="8">
        <v>0</v>
      </c>
      <c r="Z98" s="8">
        <v>0.41549999999999998</v>
      </c>
      <c r="AA98" s="8">
        <v>7.6850000000000002E-2</v>
      </c>
      <c r="AB98" s="8">
        <v>0</v>
      </c>
    </row>
    <row r="99" spans="1:28" x14ac:dyDescent="0.2">
      <c r="A99" s="4">
        <v>6</v>
      </c>
      <c r="B99" s="4">
        <v>33</v>
      </c>
      <c r="C99" s="54">
        <v>0</v>
      </c>
      <c r="D99" s="9"/>
      <c r="E99" s="9"/>
      <c r="F99" s="54">
        <v>0</v>
      </c>
      <c r="G99" s="9"/>
      <c r="H99" s="8"/>
      <c r="I99" s="54">
        <v>0</v>
      </c>
      <c r="J99" s="9"/>
      <c r="K99" s="8"/>
      <c r="L99" s="54">
        <v>0</v>
      </c>
      <c r="M99" s="9"/>
      <c r="N99" s="8"/>
      <c r="O99" s="10">
        <v>3.5000000000000003E-2</v>
      </c>
      <c r="P99" s="9"/>
      <c r="Q99" s="8"/>
      <c r="R99" s="10">
        <v>0</v>
      </c>
      <c r="S99" s="9"/>
    </row>
    <row r="100" spans="1:28" x14ac:dyDescent="0.2">
      <c r="A100" s="4">
        <v>6</v>
      </c>
      <c r="B100" s="4">
        <v>34</v>
      </c>
      <c r="C100" s="54">
        <v>0</v>
      </c>
      <c r="D100" s="20">
        <f>AVERAGE(C99:C100)</f>
        <v>0</v>
      </c>
      <c r="E100" s="9"/>
      <c r="F100" s="54">
        <v>0</v>
      </c>
      <c r="G100" s="20">
        <f>AVERAGE(F99:F100)</f>
        <v>0</v>
      </c>
      <c r="H100" s="8"/>
      <c r="I100" s="54">
        <v>0</v>
      </c>
      <c r="J100" s="20">
        <f>AVERAGE(I99:I100)</f>
        <v>0</v>
      </c>
      <c r="K100" s="8"/>
      <c r="L100" s="10">
        <v>0</v>
      </c>
      <c r="M100" s="20">
        <f>AVERAGE(L99:L100)</f>
        <v>0</v>
      </c>
      <c r="N100" s="8"/>
      <c r="O100" s="10">
        <v>3.5000000000000003E-2</v>
      </c>
      <c r="P100" s="20">
        <f>AVERAGE(O99:O100)</f>
        <v>3.5000000000000003E-2</v>
      </c>
      <c r="Q100" s="8"/>
      <c r="R100" s="10">
        <v>0</v>
      </c>
      <c r="S100" s="20">
        <f>AVERAGE(R99:R100)</f>
        <v>0</v>
      </c>
    </row>
    <row r="101" spans="1:28" x14ac:dyDescent="0.2">
      <c r="A101" s="4">
        <v>6</v>
      </c>
      <c r="B101" s="4">
        <v>35</v>
      </c>
      <c r="C101" s="54">
        <v>0</v>
      </c>
      <c r="D101" s="9"/>
      <c r="E101" s="9"/>
      <c r="F101" s="54">
        <v>0</v>
      </c>
      <c r="G101" s="9"/>
      <c r="H101" s="8"/>
      <c r="I101" s="54">
        <v>0</v>
      </c>
      <c r="J101" s="9"/>
      <c r="K101" s="8"/>
      <c r="L101" s="10">
        <v>0</v>
      </c>
      <c r="M101" s="9"/>
      <c r="N101" s="8"/>
      <c r="O101" s="10">
        <v>0.16500000000000001</v>
      </c>
      <c r="P101" s="9"/>
      <c r="Q101" s="8"/>
      <c r="R101" s="10">
        <v>0</v>
      </c>
      <c r="S101" s="9"/>
    </row>
    <row r="102" spans="1:28" x14ac:dyDescent="0.2">
      <c r="A102" s="4">
        <v>6</v>
      </c>
      <c r="B102" s="4">
        <v>36</v>
      </c>
      <c r="C102" s="54">
        <v>0</v>
      </c>
      <c r="D102" s="20">
        <f>AVERAGE(C101:C102)</f>
        <v>0</v>
      </c>
      <c r="E102" s="9"/>
      <c r="F102" s="54">
        <v>0</v>
      </c>
      <c r="G102" s="20">
        <f>AVERAGE(F101:F102)</f>
        <v>0</v>
      </c>
      <c r="H102" s="8"/>
      <c r="I102" s="54">
        <v>0</v>
      </c>
      <c r="J102" s="20">
        <f>AVERAGE(I101:I102)</f>
        <v>0</v>
      </c>
      <c r="K102" s="8"/>
      <c r="L102" s="10">
        <v>0</v>
      </c>
      <c r="M102" s="20">
        <f>AVERAGE(L101:L102)</f>
        <v>0</v>
      </c>
      <c r="N102" s="8"/>
      <c r="O102" s="10">
        <v>0.1143</v>
      </c>
      <c r="P102" s="20">
        <f>AVERAGE(O101:O102)</f>
        <v>0.13965</v>
      </c>
      <c r="Q102" s="8"/>
      <c r="R102" s="54">
        <v>0</v>
      </c>
      <c r="S102" s="20">
        <f>AVERAGE(R101:R102)</f>
        <v>0</v>
      </c>
    </row>
    <row r="103" spans="1:28" x14ac:dyDescent="0.2">
      <c r="A103" s="4">
        <v>6</v>
      </c>
      <c r="B103" s="4">
        <v>37</v>
      </c>
      <c r="C103" s="10">
        <v>0</v>
      </c>
      <c r="D103" s="9"/>
      <c r="E103" s="9"/>
      <c r="F103" s="54">
        <v>0</v>
      </c>
      <c r="G103" s="9"/>
      <c r="H103" s="8"/>
      <c r="I103" s="54">
        <v>0</v>
      </c>
      <c r="J103" s="9"/>
      <c r="K103" s="8"/>
      <c r="L103" s="54">
        <v>0</v>
      </c>
      <c r="M103" s="9"/>
      <c r="N103" s="8"/>
      <c r="O103" s="10">
        <v>7.0400000000000004E-2</v>
      </c>
      <c r="P103" s="9"/>
      <c r="Q103" s="8"/>
      <c r="R103" s="54">
        <v>0</v>
      </c>
      <c r="S103" s="9"/>
    </row>
    <row r="104" spans="1:28" x14ac:dyDescent="0.2">
      <c r="A104" s="4">
        <v>6</v>
      </c>
      <c r="B104" s="4">
        <v>38</v>
      </c>
      <c r="C104" s="10">
        <v>0</v>
      </c>
      <c r="D104" s="20">
        <f>AVERAGE(C103:C104)</f>
        <v>0</v>
      </c>
      <c r="E104" s="9"/>
      <c r="F104" s="54">
        <v>0</v>
      </c>
      <c r="G104" s="20">
        <f>AVERAGE(F103:F104)</f>
        <v>0</v>
      </c>
      <c r="H104" s="8"/>
      <c r="I104" s="54">
        <v>0</v>
      </c>
      <c r="J104" s="20">
        <f>AVERAGE(I103:I104)</f>
        <v>0</v>
      </c>
      <c r="K104" s="8"/>
      <c r="L104" s="54">
        <v>0</v>
      </c>
      <c r="M104" s="20">
        <f>AVERAGE(L103:L104)</f>
        <v>0</v>
      </c>
      <c r="N104" s="8"/>
      <c r="O104" s="10">
        <v>3.5000000000000003E-2</v>
      </c>
      <c r="P104" s="20">
        <f>AVERAGE(O103:O104)</f>
        <v>5.2700000000000004E-2</v>
      </c>
      <c r="Q104" s="8"/>
      <c r="R104" s="10">
        <v>0</v>
      </c>
      <c r="S104" s="20">
        <f>AVERAGE(R103:R104)</f>
        <v>0</v>
      </c>
    </row>
    <row r="105" spans="1:28" x14ac:dyDescent="0.2">
      <c r="A105" s="4">
        <v>7</v>
      </c>
      <c r="B105" s="4">
        <v>39</v>
      </c>
      <c r="C105" s="54">
        <v>0</v>
      </c>
      <c r="D105" s="9"/>
      <c r="E105" s="9"/>
      <c r="F105" s="54">
        <v>0</v>
      </c>
      <c r="G105" s="9"/>
      <c r="H105" s="8"/>
      <c r="I105" s="54">
        <v>0</v>
      </c>
      <c r="J105" s="9"/>
      <c r="K105" s="8"/>
      <c r="L105" s="54">
        <v>0</v>
      </c>
      <c r="M105" s="9"/>
      <c r="N105" s="8"/>
      <c r="O105" s="10">
        <v>0.14749999999999996</v>
      </c>
      <c r="P105" s="9"/>
      <c r="Q105" s="8"/>
      <c r="R105" s="10">
        <v>0</v>
      </c>
      <c r="S105" s="9"/>
    </row>
    <row r="106" spans="1:28" x14ac:dyDescent="0.2">
      <c r="A106" s="4">
        <v>7</v>
      </c>
      <c r="B106" s="4">
        <v>40</v>
      </c>
      <c r="C106" s="54">
        <v>0</v>
      </c>
      <c r="D106" s="20">
        <f>AVERAGE(C105:C106)</f>
        <v>0</v>
      </c>
      <c r="E106" s="9"/>
      <c r="F106" s="54">
        <v>0</v>
      </c>
      <c r="G106" s="20">
        <f>AVERAGE(F105:F106)</f>
        <v>0</v>
      </c>
      <c r="H106" s="8"/>
      <c r="I106" s="54">
        <v>0</v>
      </c>
      <c r="J106" s="20">
        <f>AVERAGE(I105:I106)</f>
        <v>0</v>
      </c>
      <c r="K106" s="8"/>
      <c r="L106" s="54">
        <v>0</v>
      </c>
      <c r="M106" s="20">
        <f>AVERAGE(L105:L106)</f>
        <v>0</v>
      </c>
      <c r="N106" s="8"/>
      <c r="O106" s="10">
        <v>0.40049999999999997</v>
      </c>
      <c r="P106" s="20">
        <f>AVERAGE(O105:O106)</f>
        <v>0.27399999999999997</v>
      </c>
      <c r="Q106" s="8"/>
      <c r="R106" s="10">
        <v>0</v>
      </c>
      <c r="S106" s="20">
        <f>AVERAGE(R105:R106)</f>
        <v>0</v>
      </c>
    </row>
    <row r="107" spans="1:28" x14ac:dyDescent="0.2">
      <c r="A107" s="4">
        <v>7</v>
      </c>
      <c r="B107" s="4">
        <v>41</v>
      </c>
      <c r="C107" s="10">
        <v>0</v>
      </c>
      <c r="D107" s="9"/>
      <c r="E107" s="9"/>
      <c r="F107" s="54">
        <v>0</v>
      </c>
      <c r="G107" s="9"/>
      <c r="H107" s="8"/>
      <c r="I107" s="54">
        <v>0</v>
      </c>
      <c r="J107" s="9"/>
      <c r="K107" s="8"/>
      <c r="L107" s="54">
        <v>0</v>
      </c>
      <c r="M107" s="9"/>
      <c r="N107" s="8"/>
      <c r="O107" s="10">
        <v>0.13049999999999995</v>
      </c>
      <c r="P107" s="9"/>
      <c r="Q107" s="8"/>
      <c r="R107" s="54">
        <v>0</v>
      </c>
      <c r="S107" s="9"/>
    </row>
    <row r="108" spans="1:28" x14ac:dyDescent="0.2">
      <c r="A108" s="4">
        <v>7</v>
      </c>
      <c r="B108" s="4">
        <v>42</v>
      </c>
      <c r="C108" s="10">
        <v>0</v>
      </c>
      <c r="D108" s="20">
        <f>AVERAGE(C107:C108)</f>
        <v>0</v>
      </c>
      <c r="E108" s="9"/>
      <c r="F108" s="54">
        <v>0</v>
      </c>
      <c r="G108" s="20">
        <f>AVERAGE(F107:F108)</f>
        <v>0</v>
      </c>
      <c r="H108" s="8"/>
      <c r="I108" s="54">
        <v>0</v>
      </c>
      <c r="J108" s="20">
        <f>AVERAGE(I107:I108)</f>
        <v>0</v>
      </c>
      <c r="K108" s="8"/>
      <c r="L108" s="54">
        <v>0</v>
      </c>
      <c r="M108" s="20">
        <f>AVERAGE(L107:L108)</f>
        <v>0</v>
      </c>
      <c r="N108" s="8"/>
      <c r="O108" s="10">
        <v>7.0000000000000007E-2</v>
      </c>
      <c r="P108" s="20">
        <f>AVERAGE(O107:O108)</f>
        <v>0.10024999999999998</v>
      </c>
      <c r="Q108" s="8"/>
      <c r="R108" s="54">
        <v>0</v>
      </c>
      <c r="S108" s="20">
        <f>AVERAGE(R107:R108)</f>
        <v>0</v>
      </c>
    </row>
    <row r="109" spans="1:28" x14ac:dyDescent="0.2">
      <c r="A109" s="4">
        <v>7</v>
      </c>
      <c r="B109" s="4">
        <v>43</v>
      </c>
      <c r="C109" s="10">
        <v>0</v>
      </c>
      <c r="D109" s="9"/>
      <c r="E109" s="9"/>
      <c r="F109" s="54">
        <v>0</v>
      </c>
      <c r="G109" s="9"/>
      <c r="H109" s="8"/>
      <c r="I109" s="54">
        <v>0</v>
      </c>
      <c r="J109" s="9"/>
      <c r="K109" s="8"/>
      <c r="L109" s="54">
        <v>0</v>
      </c>
      <c r="M109" s="9"/>
      <c r="N109" s="8"/>
      <c r="O109" s="10">
        <v>0.1605</v>
      </c>
      <c r="P109" s="9"/>
      <c r="Q109" s="8"/>
      <c r="R109" s="10">
        <v>0</v>
      </c>
      <c r="S109" s="9"/>
    </row>
    <row r="110" spans="1:28" x14ac:dyDescent="0.2">
      <c r="A110" s="4">
        <v>7</v>
      </c>
      <c r="B110" s="4">
        <v>44</v>
      </c>
      <c r="C110" s="54">
        <v>0</v>
      </c>
      <c r="D110" s="20">
        <f>AVERAGE(C109:C110)</f>
        <v>0</v>
      </c>
      <c r="E110" s="9"/>
      <c r="F110" s="54">
        <v>0</v>
      </c>
      <c r="G110" s="20">
        <f>AVERAGE(F109:F110)</f>
        <v>0</v>
      </c>
      <c r="H110" s="8"/>
      <c r="I110" s="54">
        <v>0</v>
      </c>
      <c r="J110" s="20">
        <f>AVERAGE(I109:I110)</f>
        <v>0</v>
      </c>
      <c r="K110" s="8"/>
      <c r="L110" s="54">
        <v>0</v>
      </c>
      <c r="M110" s="20">
        <f>AVERAGE(L109:L110)</f>
        <v>0</v>
      </c>
      <c r="N110" s="8"/>
      <c r="O110" s="10">
        <v>7.0000000000000007E-2</v>
      </c>
      <c r="P110" s="20">
        <f>AVERAGE(O109:O110)</f>
        <v>0.11525000000000001</v>
      </c>
      <c r="Q110" s="8"/>
      <c r="R110" s="54">
        <v>0</v>
      </c>
      <c r="S110" s="20">
        <f>AVERAGE(R109:R110)</f>
        <v>0</v>
      </c>
    </row>
    <row r="111" spans="1:28" x14ac:dyDescent="0.2">
      <c r="A111" s="4">
        <v>8</v>
      </c>
      <c r="B111" s="4">
        <v>45</v>
      </c>
      <c r="C111" s="10">
        <v>0</v>
      </c>
      <c r="D111" s="9"/>
      <c r="E111" s="9"/>
      <c r="F111" s="54">
        <v>0</v>
      </c>
      <c r="G111" s="9"/>
      <c r="H111" s="8"/>
      <c r="I111" s="54">
        <v>0</v>
      </c>
      <c r="J111" s="9"/>
      <c r="K111" s="8"/>
      <c r="L111" s="54">
        <v>0</v>
      </c>
      <c r="M111" s="9"/>
      <c r="N111" s="8"/>
      <c r="O111" s="10">
        <v>0.1154</v>
      </c>
      <c r="P111" s="9"/>
      <c r="Q111" s="8"/>
      <c r="R111" s="54">
        <v>0</v>
      </c>
      <c r="S111" s="9"/>
    </row>
    <row r="112" spans="1:28" x14ac:dyDescent="0.2">
      <c r="A112" s="4">
        <v>8</v>
      </c>
      <c r="B112" s="4">
        <v>46</v>
      </c>
      <c r="C112" s="54">
        <v>0</v>
      </c>
      <c r="D112" s="20">
        <f>AVERAGE(C111:C112)</f>
        <v>0</v>
      </c>
      <c r="E112" s="9"/>
      <c r="F112" s="54">
        <v>0</v>
      </c>
      <c r="G112" s="20">
        <f>AVERAGE(F111:F112)</f>
        <v>0</v>
      </c>
      <c r="H112" s="8"/>
      <c r="I112" s="54">
        <v>0</v>
      </c>
      <c r="J112" s="20">
        <f>AVERAGE(I111:I112)</f>
        <v>0</v>
      </c>
      <c r="K112" s="8"/>
      <c r="L112" s="54">
        <v>0</v>
      </c>
      <c r="M112" s="20">
        <f>AVERAGE(L111:L112)</f>
        <v>0</v>
      </c>
      <c r="N112" s="8"/>
      <c r="O112" s="10">
        <v>0.20799999999999999</v>
      </c>
      <c r="P112" s="20">
        <f>AVERAGE(O111:O112)</f>
        <v>0.16170000000000001</v>
      </c>
      <c r="Q112" s="8"/>
      <c r="R112" s="54">
        <v>0</v>
      </c>
      <c r="S112" s="20">
        <f>AVERAGE(R111:R112)</f>
        <v>0</v>
      </c>
    </row>
    <row r="113" spans="1:19" x14ac:dyDescent="0.2">
      <c r="A113" s="4">
        <v>8</v>
      </c>
      <c r="B113" s="4">
        <v>47</v>
      </c>
      <c r="C113" s="54">
        <v>0</v>
      </c>
      <c r="D113" s="9"/>
      <c r="E113" s="9"/>
      <c r="F113" s="54">
        <v>0</v>
      </c>
      <c r="G113" s="9"/>
      <c r="H113" s="8"/>
      <c r="I113" s="54">
        <v>0</v>
      </c>
      <c r="J113" s="9"/>
      <c r="K113" s="8"/>
      <c r="L113" s="54">
        <v>0</v>
      </c>
      <c r="M113" s="9"/>
      <c r="N113" s="8"/>
      <c r="O113" s="10">
        <v>0</v>
      </c>
      <c r="P113" s="9"/>
      <c r="Q113" s="8"/>
      <c r="R113" s="10">
        <v>0</v>
      </c>
      <c r="S113" s="9"/>
    </row>
    <row r="114" spans="1:19" x14ac:dyDescent="0.2">
      <c r="A114" s="4">
        <v>8</v>
      </c>
      <c r="B114" s="4">
        <v>48</v>
      </c>
      <c r="C114" s="10">
        <v>0</v>
      </c>
      <c r="D114" s="20">
        <f>AVERAGE(C113:C114)</f>
        <v>0</v>
      </c>
      <c r="E114" s="9"/>
      <c r="F114" s="54">
        <v>0</v>
      </c>
      <c r="G114" s="20">
        <f>AVERAGE(F113:F114)</f>
        <v>0</v>
      </c>
      <c r="H114" s="8"/>
      <c r="I114" s="54">
        <v>0</v>
      </c>
      <c r="J114" s="20">
        <f>AVERAGE(I113:I114)</f>
        <v>0</v>
      </c>
      <c r="K114" s="8"/>
      <c r="L114" s="10">
        <v>0</v>
      </c>
      <c r="M114" s="20">
        <f>AVERAGE(L113:L114)</f>
        <v>0</v>
      </c>
      <c r="N114" s="8"/>
      <c r="O114" s="10">
        <v>3.5000000000000003E-2</v>
      </c>
      <c r="P114" s="20">
        <f>AVERAGE(O113:O114)</f>
        <v>1.7500000000000002E-2</v>
      </c>
      <c r="Q114" s="8"/>
      <c r="R114" s="10">
        <v>0</v>
      </c>
      <c r="S114" s="20">
        <f>AVERAGE(R113:R114)</f>
        <v>0</v>
      </c>
    </row>
    <row r="115" spans="1:19" x14ac:dyDescent="0.2">
      <c r="A115" s="4">
        <v>8</v>
      </c>
      <c r="B115" s="4">
        <v>49</v>
      </c>
      <c r="C115" s="54">
        <v>0</v>
      </c>
      <c r="D115" s="9"/>
      <c r="E115" s="9"/>
      <c r="F115" s="54">
        <v>0</v>
      </c>
      <c r="G115" s="9"/>
      <c r="H115" s="8"/>
      <c r="I115" s="54">
        <v>0</v>
      </c>
      <c r="J115" s="9"/>
      <c r="K115" s="8"/>
      <c r="L115" s="54">
        <v>0</v>
      </c>
      <c r="M115" s="9"/>
      <c r="N115" s="8"/>
      <c r="O115" s="10">
        <v>7.0000000000000007E-2</v>
      </c>
      <c r="P115" s="9"/>
      <c r="Q115" s="8"/>
      <c r="R115" s="54">
        <v>0</v>
      </c>
      <c r="S115" s="9"/>
    </row>
    <row r="116" spans="1:19" x14ac:dyDescent="0.2">
      <c r="A116" s="4">
        <v>8</v>
      </c>
      <c r="B116" s="4">
        <v>50</v>
      </c>
      <c r="C116" s="54">
        <v>0</v>
      </c>
      <c r="D116" s="20">
        <f>AVERAGE(C115:C116)</f>
        <v>0</v>
      </c>
      <c r="E116" s="9"/>
      <c r="F116" s="54">
        <v>0</v>
      </c>
      <c r="G116" s="20">
        <f>AVERAGE(F115:F116)</f>
        <v>0</v>
      </c>
      <c r="H116" s="8"/>
      <c r="I116" s="54">
        <v>0</v>
      </c>
      <c r="J116" s="20">
        <f>AVERAGE(I115:I116)</f>
        <v>0</v>
      </c>
      <c r="K116" s="8"/>
      <c r="L116" s="54">
        <v>0</v>
      </c>
      <c r="M116" s="20">
        <f>AVERAGE(L115:L116)</f>
        <v>0</v>
      </c>
      <c r="N116" s="8"/>
      <c r="O116" s="10">
        <v>0.13350000000000001</v>
      </c>
      <c r="P116" s="20">
        <f>AVERAGE(O115:O116)</f>
        <v>0.10175000000000001</v>
      </c>
      <c r="Q116" s="8"/>
      <c r="R116" s="54">
        <v>0</v>
      </c>
      <c r="S116" s="20">
        <f>AVERAGE(R115:R116)</f>
        <v>0</v>
      </c>
    </row>
    <row r="117" spans="1:19" x14ac:dyDescent="0.2">
      <c r="A117" s="4">
        <v>9</v>
      </c>
      <c r="B117" s="4">
        <v>51</v>
      </c>
      <c r="C117" s="54">
        <v>0</v>
      </c>
      <c r="D117" s="9"/>
      <c r="E117" s="9"/>
      <c r="F117" s="54">
        <v>0</v>
      </c>
      <c r="G117" s="9"/>
      <c r="H117" s="8"/>
      <c r="I117" s="54">
        <v>0</v>
      </c>
      <c r="J117" s="9"/>
      <c r="K117" s="8"/>
      <c r="L117" s="10">
        <v>5.5E-2</v>
      </c>
      <c r="M117" s="9"/>
      <c r="N117" s="8"/>
      <c r="O117" s="10">
        <v>0.157</v>
      </c>
      <c r="P117" s="9"/>
      <c r="Q117" s="8"/>
      <c r="R117" s="10">
        <v>0</v>
      </c>
      <c r="S117" s="9"/>
    </row>
    <row r="118" spans="1:19" x14ac:dyDescent="0.2">
      <c r="A118" s="4">
        <v>9</v>
      </c>
      <c r="B118" s="4">
        <v>52</v>
      </c>
      <c r="C118" s="54">
        <v>0</v>
      </c>
      <c r="D118" s="20">
        <f>AVERAGE(C117:C118)</f>
        <v>0</v>
      </c>
      <c r="E118" s="9"/>
      <c r="F118" s="54">
        <v>0</v>
      </c>
      <c r="G118" s="20">
        <f>AVERAGE(F117:F118)</f>
        <v>0</v>
      </c>
      <c r="H118" s="8"/>
      <c r="I118" s="10">
        <v>0</v>
      </c>
      <c r="J118" s="20">
        <f>AVERAGE(I117:I118)</f>
        <v>0</v>
      </c>
      <c r="K118" s="8"/>
      <c r="L118" s="10">
        <v>0.02</v>
      </c>
      <c r="M118" s="20">
        <f>AVERAGE(L117:L118)</f>
        <v>3.7499999999999999E-2</v>
      </c>
      <c r="N118" s="8"/>
      <c r="O118" s="10">
        <v>7.0000000000000007E-2</v>
      </c>
      <c r="P118" s="20">
        <f>AVERAGE(O117:O118)</f>
        <v>0.1135</v>
      </c>
      <c r="Q118" s="8"/>
      <c r="R118" s="10">
        <v>0</v>
      </c>
      <c r="S118" s="20">
        <f>AVERAGE(R117:R118)</f>
        <v>0</v>
      </c>
    </row>
    <row r="119" spans="1:19" x14ac:dyDescent="0.2">
      <c r="A119" s="4">
        <v>9</v>
      </c>
      <c r="B119" s="4">
        <v>53</v>
      </c>
      <c r="C119" s="54">
        <v>0</v>
      </c>
      <c r="D119" s="9"/>
      <c r="E119" s="9"/>
      <c r="F119" s="54">
        <v>0</v>
      </c>
      <c r="G119" s="9"/>
      <c r="H119" s="8"/>
      <c r="I119" s="54">
        <v>0</v>
      </c>
      <c r="J119" s="9"/>
      <c r="K119" s="8"/>
      <c r="L119" s="10">
        <v>0.13800000000000001</v>
      </c>
      <c r="M119" s="9"/>
      <c r="N119" s="8"/>
      <c r="O119" s="10">
        <v>0.12630000000000002</v>
      </c>
      <c r="P119" s="9"/>
      <c r="Q119" s="8"/>
      <c r="R119" s="54">
        <v>0</v>
      </c>
      <c r="S119" s="9"/>
    </row>
    <row r="120" spans="1:19" x14ac:dyDescent="0.2">
      <c r="A120" s="4">
        <v>9</v>
      </c>
      <c r="B120" s="4">
        <v>54</v>
      </c>
      <c r="C120" s="10">
        <v>0</v>
      </c>
      <c r="D120" s="20">
        <f>AVERAGE(C119:C120)</f>
        <v>0</v>
      </c>
      <c r="E120" s="9"/>
      <c r="F120" s="54">
        <v>0</v>
      </c>
      <c r="G120" s="20">
        <f>AVERAGE(F119:F120)</f>
        <v>0</v>
      </c>
      <c r="H120" s="8"/>
      <c r="I120" s="54">
        <v>0</v>
      </c>
      <c r="J120" s="20">
        <f>AVERAGE(I119:I120)</f>
        <v>0</v>
      </c>
      <c r="K120" s="8"/>
      <c r="L120" s="10">
        <v>9.1000000000000011E-2</v>
      </c>
      <c r="M120" s="20">
        <f>AVERAGE(L119:L120)</f>
        <v>0.11450000000000002</v>
      </c>
      <c r="N120" s="8"/>
      <c r="O120" s="10">
        <v>0.161</v>
      </c>
      <c r="P120" s="20">
        <f>AVERAGE(O119:O120)</f>
        <v>0.14365</v>
      </c>
      <c r="Q120" s="8"/>
      <c r="R120" s="54">
        <v>0</v>
      </c>
      <c r="S120" s="20">
        <f>AVERAGE(R119:R120)</f>
        <v>0</v>
      </c>
    </row>
    <row r="121" spans="1:19" x14ac:dyDescent="0.2">
      <c r="A121" s="4">
        <v>9</v>
      </c>
      <c r="B121" s="4">
        <v>55</v>
      </c>
      <c r="C121" s="54">
        <v>0</v>
      </c>
      <c r="D121" s="9"/>
      <c r="E121" s="9"/>
      <c r="F121" s="54">
        <v>0</v>
      </c>
      <c r="G121" s="9"/>
      <c r="H121" s="8"/>
      <c r="I121" s="54">
        <v>0</v>
      </c>
      <c r="J121" s="9"/>
      <c r="K121" s="8"/>
      <c r="L121" s="10">
        <v>0.26200000000000001</v>
      </c>
      <c r="M121" s="9"/>
      <c r="N121" s="8"/>
      <c r="O121" s="10">
        <v>3.5000000000000003E-2</v>
      </c>
      <c r="P121" s="9"/>
      <c r="Q121" s="8"/>
      <c r="R121" s="10">
        <v>0</v>
      </c>
      <c r="S121" s="9"/>
    </row>
    <row r="122" spans="1:19" x14ac:dyDescent="0.2">
      <c r="A122" s="4">
        <v>9</v>
      </c>
      <c r="B122" s="4">
        <v>56</v>
      </c>
      <c r="C122" s="54">
        <v>0</v>
      </c>
      <c r="D122" s="20">
        <f>AVERAGE(C121:C122)</f>
        <v>0</v>
      </c>
      <c r="E122" s="9"/>
      <c r="F122" s="54">
        <v>0</v>
      </c>
      <c r="G122" s="20">
        <f>AVERAGE(F121:F122)</f>
        <v>0</v>
      </c>
      <c r="H122" s="8"/>
      <c r="I122" s="54">
        <v>0</v>
      </c>
      <c r="J122" s="20">
        <f>AVERAGE(I121:I122)</f>
        <v>0</v>
      </c>
      <c r="K122" s="8"/>
      <c r="L122" s="10">
        <v>0</v>
      </c>
      <c r="M122" s="20">
        <f>AVERAGE(L121:L122)</f>
        <v>0.13100000000000001</v>
      </c>
      <c r="N122" s="8"/>
      <c r="O122" s="10">
        <v>3.5000000000000003E-2</v>
      </c>
      <c r="P122" s="20">
        <f>AVERAGE(O121:O122)</f>
        <v>3.5000000000000003E-2</v>
      </c>
      <c r="Q122" s="8"/>
      <c r="R122" s="10">
        <v>0</v>
      </c>
      <c r="S122" s="20">
        <f>AVERAGE(R121:R122)</f>
        <v>0</v>
      </c>
    </row>
    <row r="123" spans="1:19" x14ac:dyDescent="0.2">
      <c r="A123" s="4">
        <v>10</v>
      </c>
      <c r="B123" s="4">
        <v>57</v>
      </c>
      <c r="C123" s="10">
        <v>0</v>
      </c>
      <c r="D123" s="9"/>
      <c r="E123" s="9"/>
      <c r="F123" s="54">
        <v>0</v>
      </c>
      <c r="G123" s="9"/>
      <c r="H123" s="8"/>
      <c r="I123" s="54">
        <v>0</v>
      </c>
      <c r="J123" s="9"/>
      <c r="K123" s="8"/>
      <c r="L123" s="10">
        <v>0</v>
      </c>
      <c r="M123" s="9"/>
      <c r="N123" s="8"/>
      <c r="O123" s="10">
        <v>8.7800000000000003E-2</v>
      </c>
      <c r="P123" s="9"/>
      <c r="Q123" s="8"/>
      <c r="R123" s="10">
        <v>0</v>
      </c>
      <c r="S123" s="9"/>
    </row>
    <row r="124" spans="1:19" x14ac:dyDescent="0.2">
      <c r="A124" s="4">
        <v>10</v>
      </c>
      <c r="B124" s="4">
        <v>58</v>
      </c>
      <c r="C124" s="54">
        <v>0</v>
      </c>
      <c r="D124" s="20">
        <f>AVERAGE(C123:C124)</f>
        <v>0</v>
      </c>
      <c r="E124" s="9"/>
      <c r="F124" s="54">
        <v>0</v>
      </c>
      <c r="G124" s="20">
        <f>AVERAGE(F123:F124)</f>
        <v>0</v>
      </c>
      <c r="H124" s="8"/>
      <c r="I124" s="54">
        <v>0</v>
      </c>
      <c r="J124" s="20">
        <f>AVERAGE(I123:I124)</f>
        <v>0</v>
      </c>
      <c r="K124" s="8"/>
      <c r="L124" s="10">
        <v>0</v>
      </c>
      <c r="M124" s="20">
        <f>AVERAGE(L123:L124)</f>
        <v>0</v>
      </c>
      <c r="N124" s="8"/>
      <c r="O124" s="10">
        <v>3.5000000000000003E-2</v>
      </c>
      <c r="P124" s="20">
        <f>AVERAGE(O123:O124)</f>
        <v>6.1400000000000003E-2</v>
      </c>
      <c r="Q124" s="8"/>
      <c r="R124" s="10">
        <v>0</v>
      </c>
      <c r="S124" s="20">
        <f>AVERAGE(R123:R124)</f>
        <v>0</v>
      </c>
    </row>
    <row r="125" spans="1:19" x14ac:dyDescent="0.2">
      <c r="A125" s="4">
        <v>10</v>
      </c>
      <c r="B125" s="4">
        <v>59</v>
      </c>
      <c r="C125" s="54">
        <v>0</v>
      </c>
      <c r="D125" s="9"/>
      <c r="E125" s="9"/>
      <c r="F125" s="54">
        <v>0</v>
      </c>
      <c r="G125" s="9"/>
      <c r="H125" s="8"/>
      <c r="I125" s="54">
        <v>0</v>
      </c>
      <c r="J125" s="9"/>
      <c r="K125" s="8"/>
      <c r="L125" s="10">
        <v>0</v>
      </c>
      <c r="M125" s="9"/>
      <c r="N125" s="8"/>
      <c r="O125" s="10">
        <v>0.48799999999999988</v>
      </c>
      <c r="P125" s="9"/>
      <c r="Q125" s="8"/>
      <c r="R125" s="54">
        <v>0</v>
      </c>
      <c r="S125" s="9"/>
    </row>
    <row r="126" spans="1:19" x14ac:dyDescent="0.2">
      <c r="A126" s="4">
        <v>10</v>
      </c>
      <c r="B126" s="4">
        <v>60</v>
      </c>
      <c r="C126" s="54">
        <v>0</v>
      </c>
      <c r="D126" s="20">
        <f>AVERAGE(C125:C126)</f>
        <v>0</v>
      </c>
      <c r="E126" s="9"/>
      <c r="F126" s="54">
        <v>0</v>
      </c>
      <c r="G126" s="20">
        <f>AVERAGE(F125:F126)</f>
        <v>0</v>
      </c>
      <c r="H126" s="8"/>
      <c r="I126" s="54">
        <v>0</v>
      </c>
      <c r="J126" s="20">
        <f>AVERAGE(I125:I126)</f>
        <v>0</v>
      </c>
      <c r="K126" s="8"/>
      <c r="L126" s="10">
        <v>0.56400000000000006</v>
      </c>
      <c r="M126" s="20">
        <f>AVERAGE(L125:L126)</f>
        <v>0.28200000000000003</v>
      </c>
      <c r="N126" s="8"/>
      <c r="O126" s="10">
        <v>0.39999999999999991</v>
      </c>
      <c r="P126" s="20">
        <f>AVERAGE(O125:O126)</f>
        <v>0.44399999999999989</v>
      </c>
      <c r="Q126" s="8"/>
      <c r="R126" s="10">
        <v>0</v>
      </c>
      <c r="S126" s="20">
        <f>AVERAGE(R125:R126)</f>
        <v>0</v>
      </c>
    </row>
    <row r="127" spans="1:19" x14ac:dyDescent="0.2">
      <c r="A127" s="4">
        <v>10</v>
      </c>
      <c r="B127" s="4">
        <v>61</v>
      </c>
      <c r="C127" s="10">
        <v>0</v>
      </c>
      <c r="D127" s="9"/>
      <c r="E127" s="9"/>
      <c r="F127" s="54">
        <v>0</v>
      </c>
      <c r="G127" s="9"/>
      <c r="H127" s="8"/>
      <c r="I127" s="54">
        <v>0</v>
      </c>
      <c r="J127" s="9"/>
      <c r="K127" s="8"/>
      <c r="L127" s="10">
        <v>0.83099999999999996</v>
      </c>
      <c r="M127" s="9"/>
      <c r="N127" s="8"/>
      <c r="O127" s="10">
        <v>0.1187</v>
      </c>
      <c r="P127" s="9"/>
      <c r="Q127" s="8"/>
      <c r="R127" s="54">
        <v>0</v>
      </c>
      <c r="S127" s="9"/>
    </row>
    <row r="128" spans="1:19" x14ac:dyDescent="0.2">
      <c r="A128" s="4">
        <v>10</v>
      </c>
      <c r="B128" s="4">
        <v>62</v>
      </c>
      <c r="C128" s="54">
        <v>0</v>
      </c>
      <c r="D128" s="20">
        <f>AVERAGE(C127:C128)</f>
        <v>0</v>
      </c>
      <c r="E128" s="9"/>
      <c r="F128" s="54">
        <v>0</v>
      </c>
      <c r="G128" s="20">
        <f>AVERAGE(F127:F128)</f>
        <v>0</v>
      </c>
      <c r="H128" s="8"/>
      <c r="I128" s="54">
        <v>0</v>
      </c>
      <c r="J128" s="20">
        <f>AVERAGE(I127:I128)</f>
        <v>0</v>
      </c>
      <c r="K128" s="8"/>
      <c r="L128" s="10">
        <v>0</v>
      </c>
      <c r="M128" s="20">
        <f>AVERAGE(L127:L128)</f>
        <v>0.41549999999999998</v>
      </c>
      <c r="N128" s="8"/>
      <c r="O128" s="10">
        <v>3.5000000000000003E-2</v>
      </c>
      <c r="P128" s="20">
        <f>AVERAGE(O127:O128)</f>
        <v>7.6850000000000002E-2</v>
      </c>
      <c r="Q128" s="8"/>
      <c r="R128" s="10">
        <v>0</v>
      </c>
      <c r="S128" s="20">
        <f>AVERAGE(R127:R128)</f>
        <v>0</v>
      </c>
    </row>
  </sheetData>
  <phoneticPr fontId="9" type="noConversion"/>
  <conditionalFormatting sqref="AJ2:AJ11">
    <cfRule type="cellIs" dxfId="5" priority="6" operator="lessThanOrEqual">
      <formula>0.11</formula>
    </cfRule>
  </conditionalFormatting>
  <conditionalFormatting sqref="AK2:AK11">
    <cfRule type="cellIs" dxfId="4" priority="5" operator="lessThanOrEqual">
      <formula>0.21</formula>
    </cfRule>
  </conditionalFormatting>
  <conditionalFormatting sqref="AL2:AL11">
    <cfRule type="cellIs" dxfId="3" priority="4" operator="lessThanOrEqual">
      <formula>0.08</formula>
    </cfRule>
  </conditionalFormatting>
  <conditionalFormatting sqref="AM2:AM11">
    <cfRule type="cellIs" dxfId="2" priority="3" operator="lessThanOrEqual">
      <formula>0.04</formula>
    </cfRule>
  </conditionalFormatting>
  <conditionalFormatting sqref="AN2:AN11">
    <cfRule type="cellIs" dxfId="1" priority="2" operator="lessThanOrEqual">
      <formula>0.07</formula>
    </cfRule>
  </conditionalFormatting>
  <conditionalFormatting sqref="AO2:AO11">
    <cfRule type="cellIs" dxfId="0" priority="1" operator="lessThanOrEqual">
      <formula>0.08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Basic Information</vt:lpstr>
      <vt:lpstr>Water_Total</vt:lpstr>
      <vt:lpstr>Water_Total_Calculation</vt:lpstr>
      <vt:lpstr>Water_Total_Individual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2019-04-14T03:02:44Z</dcterms:created>
  <dcterms:modified xsi:type="dcterms:W3CDTF">2022-06-26T03:23:26Z</dcterms:modified>
</cp:coreProperties>
</file>