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4EB3D4D4-6201-4E45-8C63-37F10883346A}" xr6:coauthVersionLast="47" xr6:coauthVersionMax="47" xr10:uidLastSave="{00000000-0000-0000-0000-000000000000}"/>
  <bookViews>
    <workbookView xWindow="-120" yWindow="-120" windowWidth="29040" windowHeight="15840" activeTab="10" xr2:uid="{6DC29C2B-C9E6-4E02-80C5-FDBC3ED63135}"/>
  </bookViews>
  <sheets>
    <sheet name="0.2m" sheetId="1" r:id="rId1"/>
    <sheet name="0.4m" sheetId="2" r:id="rId2"/>
    <sheet name="0.6m" sheetId="3" r:id="rId3"/>
    <sheet name="0.8m" sheetId="5" r:id="rId4"/>
    <sheet name="1.0m" sheetId="6" r:id="rId5"/>
    <sheet name="1.2m" sheetId="7" r:id="rId6"/>
    <sheet name="1.4m" sheetId="8" r:id="rId7"/>
    <sheet name="1.6m" sheetId="9" r:id="rId8"/>
    <sheet name="1.8m" sheetId="10" r:id="rId9"/>
    <sheet name="2.0m" sheetId="11" r:id="rId10"/>
    <sheet name="ratio summary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11" l="1"/>
  <c r="T5" i="11"/>
  <c r="T6" i="11"/>
  <c r="T7" i="11"/>
  <c r="T8" i="11"/>
  <c r="T9" i="11"/>
  <c r="T10" i="11"/>
  <c r="T11" i="11"/>
  <c r="T12" i="11"/>
  <c r="T13" i="11"/>
  <c r="T14" i="11"/>
  <c r="T15" i="11"/>
  <c r="T16" i="11"/>
  <c r="T17" i="11"/>
  <c r="T18" i="11"/>
  <c r="T3" i="11"/>
  <c r="Q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3" i="11"/>
  <c r="T4" i="10"/>
  <c r="T5" i="10"/>
  <c r="T6" i="10"/>
  <c r="T7" i="10"/>
  <c r="T8" i="10"/>
  <c r="T9" i="10"/>
  <c r="T10" i="10"/>
  <c r="T11" i="10"/>
  <c r="T12" i="10"/>
  <c r="T13" i="10"/>
  <c r="T14" i="10"/>
  <c r="T15" i="10"/>
  <c r="T16" i="10"/>
  <c r="T17" i="10"/>
  <c r="T18" i="10"/>
  <c r="T3" i="10"/>
  <c r="Q4" i="10"/>
  <c r="Q5" i="10"/>
  <c r="Q6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3" i="10"/>
  <c r="T4" i="9"/>
  <c r="T5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3" i="9"/>
  <c r="Q4" i="9"/>
  <c r="Q5" i="9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3" i="9"/>
  <c r="T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3" i="8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3" i="7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3" i="6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3" i="5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3" i="3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3" i="2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3" i="1"/>
  <c r="E26" i="12" l="1"/>
  <c r="E39" i="12"/>
  <c r="E52" i="12"/>
  <c r="E65" i="12"/>
  <c r="E78" i="12"/>
  <c r="E91" i="12"/>
  <c r="E104" i="12"/>
  <c r="E117" i="12"/>
  <c r="E130" i="12"/>
  <c r="E143" i="12"/>
  <c r="E156" i="12"/>
  <c r="E169" i="12"/>
  <c r="E182" i="12"/>
  <c r="E195" i="12"/>
  <c r="E208" i="12"/>
  <c r="E13" i="12"/>
  <c r="C26" i="12"/>
  <c r="C39" i="12"/>
  <c r="C52" i="12"/>
  <c r="C65" i="12"/>
  <c r="C78" i="12"/>
  <c r="C91" i="12"/>
  <c r="C104" i="12"/>
  <c r="C117" i="12"/>
  <c r="C130" i="12"/>
  <c r="C143" i="12"/>
  <c r="C156" i="12"/>
  <c r="C169" i="12"/>
  <c r="C182" i="12"/>
  <c r="C195" i="12"/>
  <c r="C208" i="12"/>
  <c r="C13" i="12"/>
  <c r="E25" i="12"/>
  <c r="E38" i="12"/>
  <c r="E51" i="12"/>
  <c r="E64" i="12"/>
  <c r="E77" i="12"/>
  <c r="E90" i="12"/>
  <c r="E103" i="12"/>
  <c r="E116" i="12"/>
  <c r="E129" i="12"/>
  <c r="E142" i="12"/>
  <c r="E155" i="12"/>
  <c r="E168" i="12"/>
  <c r="E181" i="12"/>
  <c r="E194" i="12"/>
  <c r="E207" i="12"/>
  <c r="E12" i="12"/>
  <c r="C25" i="12"/>
  <c r="C38" i="12"/>
  <c r="C51" i="12"/>
  <c r="C64" i="12"/>
  <c r="C77" i="12"/>
  <c r="C90" i="12"/>
  <c r="C103" i="12"/>
  <c r="C116" i="12"/>
  <c r="C129" i="12"/>
  <c r="C142" i="12"/>
  <c r="C155" i="12"/>
  <c r="C168" i="12"/>
  <c r="C181" i="12"/>
  <c r="C194" i="12"/>
  <c r="C207" i="12"/>
  <c r="C12" i="12"/>
  <c r="E24" i="12"/>
  <c r="E37" i="12"/>
  <c r="E50" i="12"/>
  <c r="E63" i="12"/>
  <c r="E76" i="12"/>
  <c r="E89" i="12"/>
  <c r="E102" i="12"/>
  <c r="E115" i="12"/>
  <c r="E128" i="12"/>
  <c r="E141" i="12"/>
  <c r="E154" i="12"/>
  <c r="E167" i="12"/>
  <c r="E180" i="12"/>
  <c r="E193" i="12"/>
  <c r="E206" i="12"/>
  <c r="E11" i="12"/>
  <c r="C24" i="12"/>
  <c r="C37" i="12"/>
  <c r="C50" i="12"/>
  <c r="C63" i="12"/>
  <c r="C76" i="12"/>
  <c r="C89" i="12"/>
  <c r="C102" i="12"/>
  <c r="C115" i="12"/>
  <c r="C128" i="12"/>
  <c r="C141" i="12"/>
  <c r="C154" i="12"/>
  <c r="C167" i="12"/>
  <c r="C180" i="12"/>
  <c r="C193" i="12"/>
  <c r="C206" i="12"/>
  <c r="C11" i="12"/>
  <c r="E23" i="12"/>
  <c r="E36" i="12"/>
  <c r="E49" i="12"/>
  <c r="E62" i="12"/>
  <c r="E75" i="12"/>
  <c r="E88" i="12"/>
  <c r="E101" i="12"/>
  <c r="E114" i="12"/>
  <c r="E127" i="12"/>
  <c r="E140" i="12"/>
  <c r="E153" i="12"/>
  <c r="E166" i="12"/>
  <c r="E179" i="12"/>
  <c r="E192" i="12"/>
  <c r="E205" i="12"/>
  <c r="E10" i="12"/>
  <c r="C23" i="12"/>
  <c r="C36" i="12"/>
  <c r="C49" i="12"/>
  <c r="C62" i="12"/>
  <c r="C75" i="12"/>
  <c r="C88" i="12"/>
  <c r="C101" i="12"/>
  <c r="C114" i="12"/>
  <c r="C127" i="12"/>
  <c r="C140" i="12"/>
  <c r="C153" i="12"/>
  <c r="C166" i="12"/>
  <c r="C179" i="12"/>
  <c r="C192" i="12"/>
  <c r="C205" i="12"/>
  <c r="C10" i="12"/>
  <c r="E22" i="12"/>
  <c r="E35" i="12"/>
  <c r="E48" i="12"/>
  <c r="E61" i="12"/>
  <c r="E74" i="12"/>
  <c r="E87" i="12"/>
  <c r="E100" i="12"/>
  <c r="E113" i="12"/>
  <c r="E126" i="12"/>
  <c r="E139" i="12"/>
  <c r="E152" i="12"/>
  <c r="E165" i="12"/>
  <c r="E178" i="12"/>
  <c r="E191" i="12"/>
  <c r="E204" i="12"/>
  <c r="E9" i="12"/>
  <c r="C22" i="12"/>
  <c r="C35" i="12"/>
  <c r="C48" i="12"/>
  <c r="C61" i="12"/>
  <c r="C74" i="12"/>
  <c r="C87" i="12"/>
  <c r="C100" i="12"/>
  <c r="C113" i="12"/>
  <c r="C126" i="12"/>
  <c r="C139" i="12"/>
  <c r="C152" i="12"/>
  <c r="C165" i="12"/>
  <c r="C178" i="12"/>
  <c r="C191" i="12"/>
  <c r="C204" i="12"/>
  <c r="C9" i="12"/>
  <c r="E21" i="12"/>
  <c r="E34" i="12"/>
  <c r="E47" i="12"/>
  <c r="E60" i="12"/>
  <c r="E73" i="12"/>
  <c r="E86" i="12"/>
  <c r="E99" i="12"/>
  <c r="E112" i="12"/>
  <c r="E125" i="12"/>
  <c r="E138" i="12"/>
  <c r="E151" i="12"/>
  <c r="E164" i="12"/>
  <c r="E177" i="12"/>
  <c r="E190" i="12"/>
  <c r="E203" i="12"/>
  <c r="E8" i="12"/>
  <c r="C21" i="12"/>
  <c r="C34" i="12"/>
  <c r="C47" i="12"/>
  <c r="C60" i="12"/>
  <c r="C73" i="12"/>
  <c r="C86" i="12"/>
  <c r="C99" i="12"/>
  <c r="C112" i="12"/>
  <c r="C125" i="12"/>
  <c r="C138" i="12"/>
  <c r="C151" i="12"/>
  <c r="C164" i="12"/>
  <c r="C177" i="12"/>
  <c r="C190" i="12"/>
  <c r="C203" i="12"/>
  <c r="C8" i="12"/>
  <c r="E20" i="12"/>
  <c r="E33" i="12"/>
  <c r="E46" i="12"/>
  <c r="E59" i="12"/>
  <c r="E72" i="12"/>
  <c r="E85" i="12"/>
  <c r="E98" i="12"/>
  <c r="E111" i="12"/>
  <c r="E124" i="12"/>
  <c r="E137" i="12"/>
  <c r="E150" i="12"/>
  <c r="E163" i="12"/>
  <c r="E176" i="12"/>
  <c r="E189" i="12"/>
  <c r="E202" i="12"/>
  <c r="E7" i="12"/>
  <c r="C20" i="12"/>
  <c r="C33" i="12"/>
  <c r="C46" i="12"/>
  <c r="C59" i="12"/>
  <c r="C72" i="12"/>
  <c r="C85" i="12"/>
  <c r="C98" i="12"/>
  <c r="C111" i="12"/>
  <c r="C124" i="12"/>
  <c r="C137" i="12"/>
  <c r="C150" i="12"/>
  <c r="C163" i="12"/>
  <c r="C176" i="12"/>
  <c r="C189" i="12"/>
  <c r="C202" i="12"/>
  <c r="C7" i="12"/>
  <c r="E19" i="12"/>
  <c r="E32" i="12"/>
  <c r="E45" i="12"/>
  <c r="E58" i="12"/>
  <c r="E71" i="12"/>
  <c r="E84" i="12"/>
  <c r="E97" i="12"/>
  <c r="E110" i="12"/>
  <c r="E123" i="12"/>
  <c r="E136" i="12"/>
  <c r="E149" i="12"/>
  <c r="E162" i="12"/>
  <c r="E175" i="12"/>
  <c r="E188" i="12"/>
  <c r="E201" i="12"/>
  <c r="E6" i="12"/>
  <c r="C19" i="12"/>
  <c r="C32" i="12"/>
  <c r="C45" i="12"/>
  <c r="C58" i="12"/>
  <c r="C71" i="12"/>
  <c r="C84" i="12"/>
  <c r="C97" i="12"/>
  <c r="C110" i="12"/>
  <c r="C123" i="12"/>
  <c r="C136" i="12"/>
  <c r="C149" i="12"/>
  <c r="C162" i="12"/>
  <c r="C175" i="12"/>
  <c r="C188" i="12"/>
  <c r="C201" i="12"/>
  <c r="C6" i="12"/>
  <c r="E18" i="12"/>
  <c r="E31" i="12"/>
  <c r="E44" i="12"/>
  <c r="E57" i="12"/>
  <c r="E70" i="12"/>
  <c r="E83" i="12"/>
  <c r="E96" i="12"/>
  <c r="E109" i="12"/>
  <c r="E122" i="12"/>
  <c r="E135" i="12"/>
  <c r="E148" i="12"/>
  <c r="E161" i="12"/>
  <c r="E174" i="12"/>
  <c r="E187" i="12"/>
  <c r="E200" i="12"/>
  <c r="E5" i="12"/>
  <c r="C18" i="12"/>
  <c r="C31" i="12"/>
  <c r="C44" i="12"/>
  <c r="C57" i="12"/>
  <c r="C70" i="12"/>
  <c r="C83" i="12"/>
  <c r="C96" i="12"/>
  <c r="C109" i="12"/>
  <c r="C122" i="12"/>
  <c r="C135" i="12"/>
  <c r="C148" i="12"/>
  <c r="C161" i="12"/>
  <c r="C174" i="12"/>
  <c r="C187" i="12"/>
  <c r="C200" i="12"/>
  <c r="C5" i="12"/>
  <c r="E17" i="12"/>
  <c r="E30" i="12"/>
  <c r="E43" i="12"/>
  <c r="E56" i="12"/>
  <c r="E69" i="12"/>
  <c r="E82" i="12"/>
  <c r="E95" i="12"/>
  <c r="E108" i="12"/>
  <c r="E121" i="12"/>
  <c r="E134" i="12"/>
  <c r="E147" i="12"/>
  <c r="E160" i="12"/>
  <c r="E173" i="12"/>
  <c r="E186" i="12"/>
  <c r="E199" i="12"/>
  <c r="E4" i="12"/>
  <c r="C17" i="12"/>
  <c r="C30" i="12"/>
  <c r="C43" i="12"/>
  <c r="C56" i="12"/>
  <c r="C69" i="12"/>
  <c r="C82" i="12"/>
  <c r="C95" i="12"/>
  <c r="C108" i="12"/>
  <c r="C121" i="12"/>
  <c r="C134" i="12"/>
  <c r="C147" i="12"/>
  <c r="C160" i="12"/>
  <c r="C173" i="12"/>
  <c r="C186" i="12"/>
  <c r="C199" i="12"/>
  <c r="C4" i="12"/>
  <c r="L18" i="11" l="1"/>
  <c r="F18" i="11"/>
  <c r="L17" i="11"/>
  <c r="F17" i="11"/>
  <c r="L16" i="11"/>
  <c r="F16" i="11"/>
  <c r="L15" i="11"/>
  <c r="F15" i="11"/>
  <c r="L14" i="11"/>
  <c r="F14" i="11"/>
  <c r="L13" i="11"/>
  <c r="F13" i="11"/>
  <c r="L12" i="11"/>
  <c r="F12" i="11"/>
  <c r="L11" i="11"/>
  <c r="F11" i="11"/>
  <c r="L10" i="11"/>
  <c r="F10" i="11"/>
  <c r="L9" i="11"/>
  <c r="F9" i="11"/>
  <c r="L8" i="11"/>
  <c r="F8" i="11"/>
  <c r="L7" i="11"/>
  <c r="F7" i="11"/>
  <c r="L6" i="11"/>
  <c r="F6" i="11"/>
  <c r="L5" i="11"/>
  <c r="F5" i="11"/>
  <c r="L4" i="11"/>
  <c r="F4" i="11"/>
  <c r="L3" i="11"/>
  <c r="F3" i="11"/>
  <c r="L18" i="10"/>
  <c r="F18" i="10"/>
  <c r="L17" i="10"/>
  <c r="F17" i="10"/>
  <c r="L16" i="10"/>
  <c r="F16" i="10"/>
  <c r="L15" i="10"/>
  <c r="F15" i="10"/>
  <c r="L14" i="10"/>
  <c r="F14" i="10"/>
  <c r="L13" i="10"/>
  <c r="F13" i="10"/>
  <c r="L12" i="10"/>
  <c r="F12" i="10"/>
  <c r="L11" i="10"/>
  <c r="F11" i="10"/>
  <c r="L10" i="10"/>
  <c r="F10" i="10"/>
  <c r="L9" i="10"/>
  <c r="F9" i="10"/>
  <c r="L8" i="10"/>
  <c r="F8" i="10"/>
  <c r="L7" i="10"/>
  <c r="F7" i="10"/>
  <c r="L6" i="10"/>
  <c r="F6" i="10"/>
  <c r="L5" i="10"/>
  <c r="F5" i="10"/>
  <c r="L4" i="10"/>
  <c r="F4" i="10"/>
  <c r="L3" i="10"/>
  <c r="F3" i="10"/>
  <c r="L18" i="9"/>
  <c r="F18" i="9"/>
  <c r="L17" i="9"/>
  <c r="F17" i="9"/>
  <c r="L16" i="9"/>
  <c r="F16" i="9"/>
  <c r="L15" i="9"/>
  <c r="F15" i="9"/>
  <c r="L14" i="9"/>
  <c r="F14" i="9"/>
  <c r="L13" i="9"/>
  <c r="F13" i="9"/>
  <c r="L12" i="9"/>
  <c r="F12" i="9"/>
  <c r="L11" i="9"/>
  <c r="F11" i="9"/>
  <c r="L10" i="9"/>
  <c r="F10" i="9"/>
  <c r="L9" i="9"/>
  <c r="F9" i="9"/>
  <c r="L8" i="9"/>
  <c r="F8" i="9"/>
  <c r="L7" i="9"/>
  <c r="F7" i="9"/>
  <c r="L6" i="9"/>
  <c r="F6" i="9"/>
  <c r="L5" i="9"/>
  <c r="F5" i="9"/>
  <c r="L4" i="9"/>
  <c r="F4" i="9"/>
  <c r="L3" i="9"/>
  <c r="F3" i="9"/>
  <c r="L18" i="8"/>
  <c r="F18" i="8"/>
  <c r="L17" i="8"/>
  <c r="F17" i="8"/>
  <c r="L16" i="8"/>
  <c r="F16" i="8"/>
  <c r="L15" i="8"/>
  <c r="F15" i="8"/>
  <c r="R15" i="8" s="1"/>
  <c r="L14" i="8"/>
  <c r="F14" i="8"/>
  <c r="L13" i="8"/>
  <c r="F13" i="8"/>
  <c r="L12" i="8"/>
  <c r="F12" i="8"/>
  <c r="L11" i="8"/>
  <c r="F11" i="8"/>
  <c r="L10" i="8"/>
  <c r="F10" i="8"/>
  <c r="L9" i="8"/>
  <c r="F9" i="8"/>
  <c r="L8" i="8"/>
  <c r="F8" i="8"/>
  <c r="L7" i="8"/>
  <c r="F7" i="8"/>
  <c r="R7" i="8" s="1"/>
  <c r="L6" i="8"/>
  <c r="F6" i="8"/>
  <c r="L5" i="8"/>
  <c r="F5" i="8"/>
  <c r="L4" i="8"/>
  <c r="F4" i="8"/>
  <c r="L3" i="8"/>
  <c r="F3" i="8"/>
  <c r="L18" i="7"/>
  <c r="F18" i="7"/>
  <c r="L17" i="7"/>
  <c r="F17" i="7"/>
  <c r="L16" i="7"/>
  <c r="F16" i="7"/>
  <c r="L15" i="7"/>
  <c r="F15" i="7"/>
  <c r="L14" i="7"/>
  <c r="F14" i="7"/>
  <c r="L13" i="7"/>
  <c r="F13" i="7"/>
  <c r="L12" i="7"/>
  <c r="F12" i="7"/>
  <c r="L11" i="7"/>
  <c r="F11" i="7"/>
  <c r="L10" i="7"/>
  <c r="F10" i="7"/>
  <c r="L9" i="7"/>
  <c r="F9" i="7"/>
  <c r="L8" i="7"/>
  <c r="F8" i="7"/>
  <c r="L7" i="7"/>
  <c r="F7" i="7"/>
  <c r="L6" i="7"/>
  <c r="F6" i="7"/>
  <c r="L5" i="7"/>
  <c r="F5" i="7"/>
  <c r="L4" i="7"/>
  <c r="F4" i="7"/>
  <c r="L3" i="7"/>
  <c r="F3" i="7"/>
  <c r="L18" i="6"/>
  <c r="F18" i="6"/>
  <c r="L17" i="6"/>
  <c r="F17" i="6"/>
  <c r="L16" i="6"/>
  <c r="F16" i="6"/>
  <c r="L15" i="6"/>
  <c r="F15" i="6"/>
  <c r="L14" i="6"/>
  <c r="F14" i="6"/>
  <c r="L13" i="6"/>
  <c r="F13" i="6"/>
  <c r="L12" i="6"/>
  <c r="U12" i="6" s="1"/>
  <c r="F12" i="6"/>
  <c r="L11" i="6"/>
  <c r="F11" i="6"/>
  <c r="L10" i="6"/>
  <c r="F10" i="6"/>
  <c r="L9" i="6"/>
  <c r="F9" i="6"/>
  <c r="L8" i="6"/>
  <c r="F8" i="6"/>
  <c r="L7" i="6"/>
  <c r="F7" i="6"/>
  <c r="L6" i="6"/>
  <c r="F6" i="6"/>
  <c r="L5" i="6"/>
  <c r="F5" i="6"/>
  <c r="L4" i="6"/>
  <c r="F4" i="6"/>
  <c r="L3" i="6"/>
  <c r="F3" i="6"/>
  <c r="L18" i="5"/>
  <c r="F18" i="5"/>
  <c r="L17" i="5"/>
  <c r="F17" i="5"/>
  <c r="L16" i="5"/>
  <c r="F16" i="5"/>
  <c r="L15" i="5"/>
  <c r="F15" i="5"/>
  <c r="L14" i="5"/>
  <c r="F14" i="5"/>
  <c r="L13" i="5"/>
  <c r="F13" i="5"/>
  <c r="L12" i="5"/>
  <c r="F12" i="5"/>
  <c r="L11" i="5"/>
  <c r="F11" i="5"/>
  <c r="L10" i="5"/>
  <c r="F10" i="5"/>
  <c r="L9" i="5"/>
  <c r="F9" i="5"/>
  <c r="L8" i="5"/>
  <c r="F8" i="5"/>
  <c r="L7" i="5"/>
  <c r="F7" i="5"/>
  <c r="L6" i="5"/>
  <c r="F6" i="5"/>
  <c r="L5" i="5"/>
  <c r="F5" i="5"/>
  <c r="L4" i="5"/>
  <c r="F4" i="5"/>
  <c r="L3" i="5"/>
  <c r="F3" i="5"/>
  <c r="F104" i="12" l="1"/>
  <c r="U10" i="11"/>
  <c r="D65" i="12"/>
  <c r="R7" i="11"/>
  <c r="F65" i="12"/>
  <c r="U7" i="11"/>
  <c r="U11" i="11"/>
  <c r="V11" i="11" s="1"/>
  <c r="F169" i="12"/>
  <c r="U15" i="11"/>
  <c r="D78" i="12"/>
  <c r="R8" i="11"/>
  <c r="D130" i="12"/>
  <c r="R12" i="11"/>
  <c r="R16" i="11"/>
  <c r="S16" i="11" s="1"/>
  <c r="F52" i="12"/>
  <c r="U6" i="11"/>
  <c r="F182" i="12"/>
  <c r="U16" i="11"/>
  <c r="F156" i="12"/>
  <c r="U14" i="11"/>
  <c r="R15" i="11"/>
  <c r="S15" i="11" s="1"/>
  <c r="F26" i="12"/>
  <c r="U4" i="11"/>
  <c r="F78" i="12"/>
  <c r="U8" i="11"/>
  <c r="F130" i="12"/>
  <c r="U12" i="11"/>
  <c r="R5" i="11"/>
  <c r="D39" i="12" s="1"/>
  <c r="D91" i="12"/>
  <c r="R9" i="11"/>
  <c r="D143" i="12"/>
  <c r="R13" i="11"/>
  <c r="D195" i="12"/>
  <c r="R17" i="11"/>
  <c r="U18" i="11"/>
  <c r="F208" i="12" s="1"/>
  <c r="D117" i="12"/>
  <c r="R11" i="11"/>
  <c r="F39" i="12"/>
  <c r="U5" i="11"/>
  <c r="F91" i="12"/>
  <c r="U9" i="11"/>
  <c r="U13" i="11"/>
  <c r="V13" i="11" s="1"/>
  <c r="F195" i="12"/>
  <c r="U17" i="11"/>
  <c r="D52" i="12"/>
  <c r="R6" i="11"/>
  <c r="D104" i="12"/>
  <c r="R10" i="11"/>
  <c r="R14" i="11"/>
  <c r="D156" i="12" s="1"/>
  <c r="D208" i="12"/>
  <c r="R18" i="11"/>
  <c r="R10" i="10"/>
  <c r="D103" i="12" s="1"/>
  <c r="R18" i="10"/>
  <c r="D207" i="12" s="1"/>
  <c r="U6" i="10"/>
  <c r="F51" i="12" s="1"/>
  <c r="U10" i="10"/>
  <c r="V10" i="10" s="1"/>
  <c r="U14" i="10"/>
  <c r="F155" i="12" s="1"/>
  <c r="U18" i="10"/>
  <c r="F207" i="12" s="1"/>
  <c r="R7" i="10"/>
  <c r="D64" i="12" s="1"/>
  <c r="R11" i="10"/>
  <c r="D116" i="12" s="1"/>
  <c r="R15" i="10"/>
  <c r="D168" i="12" s="1"/>
  <c r="U7" i="10"/>
  <c r="F64" i="12" s="1"/>
  <c r="U11" i="10"/>
  <c r="F116" i="12" s="1"/>
  <c r="U15" i="10"/>
  <c r="F168" i="12" s="1"/>
  <c r="R6" i="10"/>
  <c r="D51" i="12" s="1"/>
  <c r="R12" i="10"/>
  <c r="D129" i="12" s="1"/>
  <c r="R16" i="10"/>
  <c r="D181" i="12" s="1"/>
  <c r="U4" i="10"/>
  <c r="F25" i="12" s="1"/>
  <c r="U8" i="10"/>
  <c r="F77" i="12" s="1"/>
  <c r="U12" i="10"/>
  <c r="F129" i="12" s="1"/>
  <c r="U16" i="10"/>
  <c r="F181" i="12" s="1"/>
  <c r="R14" i="10"/>
  <c r="D155" i="12" s="1"/>
  <c r="R8" i="10"/>
  <c r="D77" i="12" s="1"/>
  <c r="R5" i="10"/>
  <c r="D38" i="12" s="1"/>
  <c r="R9" i="10"/>
  <c r="S9" i="10" s="1"/>
  <c r="R13" i="10"/>
  <c r="S13" i="10" s="1"/>
  <c r="R17" i="10"/>
  <c r="D194" i="12" s="1"/>
  <c r="U5" i="10"/>
  <c r="F38" i="12" s="1"/>
  <c r="U9" i="10"/>
  <c r="F90" i="12" s="1"/>
  <c r="U13" i="10"/>
  <c r="V13" i="10" s="1"/>
  <c r="U17" i="10"/>
  <c r="F194" i="12" s="1"/>
  <c r="R10" i="9"/>
  <c r="D102" i="12" s="1"/>
  <c r="U6" i="9"/>
  <c r="F50" i="12" s="1"/>
  <c r="U18" i="9"/>
  <c r="F206" i="12" s="1"/>
  <c r="R15" i="9"/>
  <c r="S15" i="9" s="1"/>
  <c r="U11" i="9"/>
  <c r="F115" i="12" s="1"/>
  <c r="R8" i="9"/>
  <c r="D76" i="12" s="1"/>
  <c r="R12" i="9"/>
  <c r="S12" i="9" s="1"/>
  <c r="R16" i="9"/>
  <c r="S16" i="9" s="1"/>
  <c r="R6" i="9"/>
  <c r="D50" i="12" s="1"/>
  <c r="R18" i="9"/>
  <c r="D206" i="12" s="1"/>
  <c r="U14" i="9"/>
  <c r="F154" i="12" s="1"/>
  <c r="R11" i="9"/>
  <c r="S11" i="9" s="1"/>
  <c r="U7" i="9"/>
  <c r="F63" i="12" s="1"/>
  <c r="U15" i="9"/>
  <c r="F167" i="12" s="1"/>
  <c r="U4" i="9"/>
  <c r="F24" i="12" s="1"/>
  <c r="U8" i="9"/>
  <c r="V8" i="9" s="1"/>
  <c r="U12" i="9"/>
  <c r="F128" i="12" s="1"/>
  <c r="U16" i="9"/>
  <c r="F180" i="12" s="1"/>
  <c r="R14" i="9"/>
  <c r="D154" i="12" s="1"/>
  <c r="U10" i="9"/>
  <c r="F102" i="12" s="1"/>
  <c r="R7" i="9"/>
  <c r="D63" i="12" s="1"/>
  <c r="R5" i="9"/>
  <c r="D37" i="12" s="1"/>
  <c r="R9" i="9"/>
  <c r="D89" i="12" s="1"/>
  <c r="R13" i="9"/>
  <c r="S13" i="9" s="1"/>
  <c r="R17" i="9"/>
  <c r="D193" i="12" s="1"/>
  <c r="U5" i="9"/>
  <c r="F37" i="12" s="1"/>
  <c r="U9" i="9"/>
  <c r="F89" i="12" s="1"/>
  <c r="U13" i="9"/>
  <c r="F141" i="12" s="1"/>
  <c r="U17" i="9"/>
  <c r="F193" i="12" s="1"/>
  <c r="D75" i="12"/>
  <c r="R8" i="8"/>
  <c r="R12" i="8"/>
  <c r="D127" i="12" s="1"/>
  <c r="F166" i="12"/>
  <c r="U15" i="8"/>
  <c r="R16" i="8"/>
  <c r="S16" i="8" s="1"/>
  <c r="F62" i="12"/>
  <c r="U7" i="8"/>
  <c r="U16" i="8"/>
  <c r="F179" i="12" s="1"/>
  <c r="F23" i="12"/>
  <c r="U4" i="8"/>
  <c r="U5" i="8"/>
  <c r="V5" i="8" s="1"/>
  <c r="D192" i="12"/>
  <c r="R17" i="8"/>
  <c r="U8" i="8"/>
  <c r="F75" i="12" s="1"/>
  <c r="D36" i="12"/>
  <c r="R5" i="8"/>
  <c r="R9" i="8"/>
  <c r="D88" i="12" s="1"/>
  <c r="F88" i="12"/>
  <c r="U9" i="8"/>
  <c r="R6" i="8"/>
  <c r="D49" i="12" s="1"/>
  <c r="D101" i="12"/>
  <c r="R10" i="8"/>
  <c r="U13" i="8"/>
  <c r="F140" i="12" s="1"/>
  <c r="F192" i="12"/>
  <c r="U17" i="8"/>
  <c r="U11" i="8"/>
  <c r="F114" i="12" s="1"/>
  <c r="F127" i="12"/>
  <c r="U12" i="8"/>
  <c r="V12" i="8" s="1"/>
  <c r="R13" i="8"/>
  <c r="S13" i="8" s="1"/>
  <c r="F49" i="12"/>
  <c r="U6" i="8"/>
  <c r="U10" i="8"/>
  <c r="F101" i="12" s="1"/>
  <c r="D153" i="12"/>
  <c r="R14" i="8"/>
  <c r="R18" i="8"/>
  <c r="S18" i="8" s="1"/>
  <c r="D114" i="12"/>
  <c r="R11" i="8"/>
  <c r="F153" i="12"/>
  <c r="U14" i="8"/>
  <c r="F205" i="12"/>
  <c r="U18" i="8"/>
  <c r="U7" i="7"/>
  <c r="F61" i="12" s="1"/>
  <c r="R16" i="7"/>
  <c r="D178" i="12" s="1"/>
  <c r="U16" i="7"/>
  <c r="F178" i="12" s="1"/>
  <c r="R8" i="7"/>
  <c r="D74" i="12" s="1"/>
  <c r="U12" i="7"/>
  <c r="F126" i="12" s="1"/>
  <c r="R5" i="7"/>
  <c r="D35" i="12" s="1"/>
  <c r="R9" i="7"/>
  <c r="D87" i="12" s="1"/>
  <c r="R13" i="7"/>
  <c r="S13" i="7" s="1"/>
  <c r="R17" i="7"/>
  <c r="D191" i="12" s="1"/>
  <c r="U15" i="7"/>
  <c r="F165" i="12" s="1"/>
  <c r="D22" i="12"/>
  <c r="R4" i="7"/>
  <c r="U9" i="7"/>
  <c r="F87" i="12" s="1"/>
  <c r="U17" i="7"/>
  <c r="F191" i="12" s="1"/>
  <c r="U11" i="7"/>
  <c r="F113" i="12" s="1"/>
  <c r="F22" i="12"/>
  <c r="U4" i="7"/>
  <c r="U13" i="7"/>
  <c r="V13" i="7" s="1"/>
  <c r="R6" i="7"/>
  <c r="D48" i="12" s="1"/>
  <c r="R10" i="7"/>
  <c r="D100" i="12" s="1"/>
  <c r="D152" i="12"/>
  <c r="R14" i="7"/>
  <c r="R18" i="7"/>
  <c r="D204" i="12" s="1"/>
  <c r="U8" i="7"/>
  <c r="F74" i="12" s="1"/>
  <c r="U6" i="7"/>
  <c r="F48" i="12" s="1"/>
  <c r="F100" i="12"/>
  <c r="U10" i="7"/>
  <c r="U14" i="7"/>
  <c r="V14" i="7" s="1"/>
  <c r="U18" i="7"/>
  <c r="F204" i="12" s="1"/>
  <c r="R12" i="7"/>
  <c r="D126" i="12" s="1"/>
  <c r="F35" i="12"/>
  <c r="U5" i="7"/>
  <c r="R7" i="7"/>
  <c r="S7" i="7" s="1"/>
  <c r="R11" i="7"/>
  <c r="D113" i="12" s="1"/>
  <c r="R15" i="7"/>
  <c r="D165" i="12" s="1"/>
  <c r="F164" i="12"/>
  <c r="U15" i="6"/>
  <c r="V15" i="6" s="1"/>
  <c r="R8" i="6"/>
  <c r="D73" i="12" s="1"/>
  <c r="R12" i="6"/>
  <c r="D125" i="12" s="1"/>
  <c r="R16" i="6"/>
  <c r="S16" i="6" s="1"/>
  <c r="D47" i="12"/>
  <c r="R6" i="6"/>
  <c r="U16" i="6"/>
  <c r="F177" i="12" s="1"/>
  <c r="U11" i="6"/>
  <c r="F112" i="12" s="1"/>
  <c r="U4" i="6"/>
  <c r="F21" i="12" s="1"/>
  <c r="F73" i="12"/>
  <c r="U8" i="6"/>
  <c r="R5" i="6"/>
  <c r="D34" i="12" s="1"/>
  <c r="R9" i="6"/>
  <c r="S9" i="6" s="1"/>
  <c r="R13" i="6"/>
  <c r="S13" i="6" s="1"/>
  <c r="D190" i="12"/>
  <c r="R17" i="6"/>
  <c r="S17" i="6" s="1"/>
  <c r="U7" i="6"/>
  <c r="F60" i="12" s="1"/>
  <c r="U5" i="6"/>
  <c r="F34" i="12" s="1"/>
  <c r="U9" i="6"/>
  <c r="V9" i="6" s="1"/>
  <c r="F138" i="12"/>
  <c r="U13" i="6"/>
  <c r="U17" i="6"/>
  <c r="F190" i="12" s="1"/>
  <c r="R10" i="6"/>
  <c r="D99" i="12" s="1"/>
  <c r="R14" i="6"/>
  <c r="S14" i="6" s="1"/>
  <c r="D203" i="12"/>
  <c r="R18" i="6"/>
  <c r="S18" i="6" s="1"/>
  <c r="U6" i="6"/>
  <c r="F47" i="12" s="1"/>
  <c r="U10" i="6"/>
  <c r="F99" i="12" s="1"/>
  <c r="U14" i="6"/>
  <c r="V14" i="6" s="1"/>
  <c r="F203" i="12"/>
  <c r="U18" i="6"/>
  <c r="R7" i="6"/>
  <c r="D60" i="12" s="1"/>
  <c r="R11" i="6"/>
  <c r="D112" i="12" s="1"/>
  <c r="R15" i="6"/>
  <c r="S15" i="6" s="1"/>
  <c r="R6" i="5"/>
  <c r="D46" i="12" s="1"/>
  <c r="R18" i="5"/>
  <c r="D202" i="12" s="1"/>
  <c r="U10" i="5"/>
  <c r="F98" i="12" s="1"/>
  <c r="R15" i="5"/>
  <c r="D163" i="12" s="1"/>
  <c r="U7" i="5"/>
  <c r="F59" i="12" s="1"/>
  <c r="U11" i="5"/>
  <c r="F111" i="12" s="1"/>
  <c r="U15" i="5"/>
  <c r="F163" i="12" s="1"/>
  <c r="R8" i="5"/>
  <c r="D72" i="12" s="1"/>
  <c r="R12" i="5"/>
  <c r="D124" i="12" s="1"/>
  <c r="R16" i="5"/>
  <c r="D176" i="12" s="1"/>
  <c r="R10" i="5"/>
  <c r="D98" i="12" s="1"/>
  <c r="U14" i="5"/>
  <c r="F150" i="12" s="1"/>
  <c r="R7" i="5"/>
  <c r="D59" i="12" s="1"/>
  <c r="U4" i="5"/>
  <c r="F20" i="12" s="1"/>
  <c r="U12" i="5"/>
  <c r="V12" i="5" s="1"/>
  <c r="R5" i="5"/>
  <c r="S5" i="5" s="1"/>
  <c r="R13" i="5"/>
  <c r="S13" i="5" s="1"/>
  <c r="R17" i="5"/>
  <c r="D189" i="12" s="1"/>
  <c r="R14" i="5"/>
  <c r="D150" i="12" s="1"/>
  <c r="U6" i="5"/>
  <c r="F46" i="12" s="1"/>
  <c r="U18" i="5"/>
  <c r="F202" i="12" s="1"/>
  <c r="R11" i="5"/>
  <c r="D111" i="12" s="1"/>
  <c r="U8" i="5"/>
  <c r="F72" i="12" s="1"/>
  <c r="U16" i="5"/>
  <c r="V16" i="5" s="1"/>
  <c r="R9" i="5"/>
  <c r="D85" i="12" s="1"/>
  <c r="U5" i="5"/>
  <c r="F33" i="12" s="1"/>
  <c r="U9" i="5"/>
  <c r="V9" i="5" s="1"/>
  <c r="U13" i="5"/>
  <c r="V13" i="5" s="1"/>
  <c r="U17" i="5"/>
  <c r="F189" i="12" s="1"/>
  <c r="R3" i="11"/>
  <c r="D13" i="12" s="1"/>
  <c r="R3" i="10"/>
  <c r="S3" i="10" s="1"/>
  <c r="R4" i="10"/>
  <c r="D25" i="12" s="1"/>
  <c r="D11" i="12"/>
  <c r="R3" i="9"/>
  <c r="S3" i="9" s="1"/>
  <c r="U3" i="11"/>
  <c r="F13" i="12" s="1"/>
  <c r="R4" i="11"/>
  <c r="D26" i="12" s="1"/>
  <c r="U3" i="10"/>
  <c r="V3" i="10" s="1"/>
  <c r="F11" i="12"/>
  <c r="U3" i="9"/>
  <c r="V3" i="9" s="1"/>
  <c r="R4" i="9"/>
  <c r="D24" i="12" s="1"/>
  <c r="U3" i="8"/>
  <c r="V3" i="8" s="1"/>
  <c r="R4" i="8"/>
  <c r="D23" i="12" s="1"/>
  <c r="R3" i="8"/>
  <c r="D10" i="12" s="1"/>
  <c r="U3" i="7"/>
  <c r="V3" i="7" s="1"/>
  <c r="D9" i="12"/>
  <c r="R3" i="7"/>
  <c r="U3" i="6"/>
  <c r="F8" i="12" s="1"/>
  <c r="R4" i="6"/>
  <c r="D21" i="12" s="1"/>
  <c r="R3" i="6"/>
  <c r="D8" i="12" s="1"/>
  <c r="U3" i="5"/>
  <c r="F7" i="12" s="1"/>
  <c r="D20" i="12"/>
  <c r="R4" i="5"/>
  <c r="R3" i="5"/>
  <c r="D7" i="12" s="1"/>
  <c r="V10" i="5"/>
  <c r="V14" i="11"/>
  <c r="V16" i="11"/>
  <c r="V15" i="11"/>
  <c r="S3" i="8"/>
  <c r="D166" i="12"/>
  <c r="D62" i="12"/>
  <c r="V17" i="7"/>
  <c r="F125" i="12"/>
  <c r="V12" i="11"/>
  <c r="V10" i="11"/>
  <c r="V8" i="11"/>
  <c r="V7" i="11"/>
  <c r="V5" i="11"/>
  <c r="V6" i="10"/>
  <c r="V4" i="10"/>
  <c r="V4" i="11"/>
  <c r="S6" i="11"/>
  <c r="S11" i="11"/>
  <c r="V6" i="11"/>
  <c r="V9" i="11"/>
  <c r="V17" i="11"/>
  <c r="S7" i="11"/>
  <c r="S17" i="11"/>
  <c r="S5" i="11"/>
  <c r="S12" i="11"/>
  <c r="S8" i="11"/>
  <c r="S3" i="11"/>
  <c r="S9" i="11"/>
  <c r="S13" i="11"/>
  <c r="S10" i="11"/>
  <c r="S14" i="11"/>
  <c r="S18" i="11"/>
  <c r="V16" i="10"/>
  <c r="V14" i="10"/>
  <c r="V18" i="10"/>
  <c r="S18" i="10"/>
  <c r="S5" i="10"/>
  <c r="V5" i="10"/>
  <c r="V7" i="10"/>
  <c r="S4" i="10"/>
  <c r="S11" i="10"/>
  <c r="V11" i="10"/>
  <c r="S12" i="10"/>
  <c r="S16" i="10"/>
  <c r="V9" i="9"/>
  <c r="V13" i="9"/>
  <c r="S9" i="9"/>
  <c r="S14" i="9"/>
  <c r="V5" i="9"/>
  <c r="V16" i="9"/>
  <c r="V11" i="9"/>
  <c r="S7" i="9"/>
  <c r="V18" i="9"/>
  <c r="V7" i="9"/>
  <c r="V12" i="9"/>
  <c r="S10" i="9"/>
  <c r="S17" i="9"/>
  <c r="V14" i="9"/>
  <c r="S8" i="9"/>
  <c r="V17" i="9"/>
  <c r="V4" i="9"/>
  <c r="V7" i="8"/>
  <c r="V4" i="8"/>
  <c r="V6" i="8"/>
  <c r="V17" i="8"/>
  <c r="V9" i="8"/>
  <c r="V13" i="8"/>
  <c r="V16" i="8"/>
  <c r="V8" i="8"/>
  <c r="V15" i="8"/>
  <c r="V11" i="8"/>
  <c r="S5" i="8"/>
  <c r="S11" i="8"/>
  <c r="S10" i="8"/>
  <c r="S9" i="8"/>
  <c r="V10" i="8"/>
  <c r="S14" i="8"/>
  <c r="V14" i="8"/>
  <c r="S8" i="8"/>
  <c r="S17" i="8"/>
  <c r="V18" i="8"/>
  <c r="S6" i="8"/>
  <c r="S12" i="8"/>
  <c r="V8" i="7"/>
  <c r="V4" i="7"/>
  <c r="V12" i="7"/>
  <c r="V16" i="7"/>
  <c r="V6" i="7"/>
  <c r="S10" i="7"/>
  <c r="V11" i="7"/>
  <c r="S17" i="7"/>
  <c r="S5" i="7"/>
  <c r="S11" i="7"/>
  <c r="S15" i="7"/>
  <c r="S4" i="7"/>
  <c r="V5" i="7"/>
  <c r="S3" i="7"/>
  <c r="V15" i="7"/>
  <c r="S9" i="7"/>
  <c r="S6" i="7"/>
  <c r="V7" i="7"/>
  <c r="S14" i="7"/>
  <c r="S12" i="7"/>
  <c r="V18" i="7"/>
  <c r="V10" i="7"/>
  <c r="S16" i="7"/>
  <c r="V16" i="6"/>
  <c r="V8" i="6"/>
  <c r="S10" i="6"/>
  <c r="S5" i="6"/>
  <c r="V5" i="6"/>
  <c r="S7" i="6"/>
  <c r="S4" i="6"/>
  <c r="V7" i="6"/>
  <c r="V11" i="6"/>
  <c r="S6" i="6"/>
  <c r="S3" i="6"/>
  <c r="V6" i="6"/>
  <c r="V3" i="6"/>
  <c r="V13" i="6"/>
  <c r="V17" i="6"/>
  <c r="V18" i="6"/>
  <c r="V10" i="6"/>
  <c r="S8" i="6"/>
  <c r="V3" i="5"/>
  <c r="V14" i="5"/>
  <c r="S17" i="5"/>
  <c r="S4" i="5"/>
  <c r="S18" i="5"/>
  <c r="V17" i="5"/>
  <c r="V8" i="5"/>
  <c r="S11" i="5"/>
  <c r="S16" i="5"/>
  <c r="V4" i="5"/>
  <c r="S15" i="5"/>
  <c r="V11" i="5"/>
  <c r="S10" i="5"/>
  <c r="V5" i="5"/>
  <c r="L18" i="3"/>
  <c r="F18" i="3"/>
  <c r="L17" i="3"/>
  <c r="F17" i="3"/>
  <c r="L16" i="3"/>
  <c r="F16" i="3"/>
  <c r="L15" i="3"/>
  <c r="F15" i="3"/>
  <c r="L14" i="3"/>
  <c r="F14" i="3"/>
  <c r="L13" i="3"/>
  <c r="F13" i="3"/>
  <c r="L12" i="3"/>
  <c r="F12" i="3"/>
  <c r="L11" i="3"/>
  <c r="F11" i="3"/>
  <c r="L10" i="3"/>
  <c r="F10" i="3"/>
  <c r="L9" i="3"/>
  <c r="F9" i="3"/>
  <c r="L8" i="3"/>
  <c r="F8" i="3"/>
  <c r="L7" i="3"/>
  <c r="F7" i="3"/>
  <c r="L6" i="3"/>
  <c r="F6" i="3"/>
  <c r="L5" i="3"/>
  <c r="F5" i="3"/>
  <c r="L4" i="3"/>
  <c r="F4" i="3"/>
  <c r="L3" i="3"/>
  <c r="F3" i="3"/>
  <c r="V18" i="11" l="1"/>
  <c r="F143" i="12"/>
  <c r="D169" i="12"/>
  <c r="D182" i="12"/>
  <c r="F117" i="12"/>
  <c r="S4" i="11"/>
  <c r="S8" i="10"/>
  <c r="S15" i="10"/>
  <c r="V15" i="10"/>
  <c r="S7" i="10"/>
  <c r="S14" i="10"/>
  <c r="V12" i="10"/>
  <c r="V9" i="10"/>
  <c r="F142" i="12"/>
  <c r="D142" i="12"/>
  <c r="F103" i="12"/>
  <c r="S6" i="10"/>
  <c r="F12" i="12"/>
  <c r="D90" i="12"/>
  <c r="V17" i="10"/>
  <c r="S10" i="10"/>
  <c r="S17" i="10"/>
  <c r="V8" i="10"/>
  <c r="F76" i="12"/>
  <c r="D180" i="12"/>
  <c r="V10" i="9"/>
  <c r="V6" i="9"/>
  <c r="D141" i="12"/>
  <c r="D115" i="12"/>
  <c r="D167" i="12"/>
  <c r="V15" i="9"/>
  <c r="D128" i="12"/>
  <c r="S5" i="9"/>
  <c r="S18" i="9"/>
  <c r="S6" i="9"/>
  <c r="S4" i="9"/>
  <c r="F10" i="12"/>
  <c r="D205" i="12"/>
  <c r="F36" i="12"/>
  <c r="D179" i="12"/>
  <c r="D140" i="12"/>
  <c r="D139" i="12"/>
  <c r="V9" i="7"/>
  <c r="F152" i="12"/>
  <c r="S18" i="7"/>
  <c r="F139" i="12"/>
  <c r="D61" i="12"/>
  <c r="S8" i="7"/>
  <c r="V4" i="6"/>
  <c r="D164" i="12"/>
  <c r="F151" i="12"/>
  <c r="D151" i="12"/>
  <c r="F86" i="12"/>
  <c r="D138" i="12"/>
  <c r="D177" i="12"/>
  <c r="S12" i="6"/>
  <c r="S11" i="6"/>
  <c r="D86" i="12"/>
  <c r="S6" i="5"/>
  <c r="D137" i="12"/>
  <c r="V7" i="5"/>
  <c r="S7" i="5"/>
  <c r="V6" i="5"/>
  <c r="S8" i="5"/>
  <c r="V15" i="5"/>
  <c r="F137" i="12"/>
  <c r="F176" i="12"/>
  <c r="D33" i="12"/>
  <c r="S14" i="5"/>
  <c r="F85" i="12"/>
  <c r="F124" i="12"/>
  <c r="V18" i="5"/>
  <c r="S3" i="5"/>
  <c r="S9" i="5"/>
  <c r="S12" i="5"/>
  <c r="F201" i="12"/>
  <c r="U18" i="3"/>
  <c r="D162" i="12"/>
  <c r="R15" i="3"/>
  <c r="F58" i="12"/>
  <c r="U7" i="3"/>
  <c r="U11" i="3"/>
  <c r="V11" i="3" s="1"/>
  <c r="F162" i="12"/>
  <c r="U15" i="3"/>
  <c r="D175" i="12"/>
  <c r="R16" i="3"/>
  <c r="F149" i="12"/>
  <c r="U14" i="3"/>
  <c r="R11" i="3"/>
  <c r="S11" i="3" s="1"/>
  <c r="D123" i="12"/>
  <c r="R12" i="3"/>
  <c r="F19" i="12"/>
  <c r="U4" i="3"/>
  <c r="F71" i="12"/>
  <c r="U8" i="3"/>
  <c r="U12" i="3"/>
  <c r="F123" i="12" s="1"/>
  <c r="F175" i="12"/>
  <c r="U16" i="3"/>
  <c r="F45" i="12"/>
  <c r="U6" i="3"/>
  <c r="V6" i="3" s="1"/>
  <c r="D58" i="12"/>
  <c r="R7" i="3"/>
  <c r="R8" i="3"/>
  <c r="S8" i="3" s="1"/>
  <c r="D32" i="12"/>
  <c r="R5" i="3"/>
  <c r="D84" i="12"/>
  <c r="R9" i="3"/>
  <c r="D136" i="12"/>
  <c r="R13" i="3"/>
  <c r="R17" i="3"/>
  <c r="S17" i="3" s="1"/>
  <c r="F97" i="12"/>
  <c r="U10" i="3"/>
  <c r="F32" i="12"/>
  <c r="U5" i="3"/>
  <c r="F84" i="12"/>
  <c r="U9" i="3"/>
  <c r="U13" i="3"/>
  <c r="V13" i="3" s="1"/>
  <c r="F188" i="12"/>
  <c r="U17" i="3"/>
  <c r="D45" i="12"/>
  <c r="R6" i="3"/>
  <c r="D97" i="12"/>
  <c r="R10" i="3"/>
  <c r="R14" i="3"/>
  <c r="S14" i="3" s="1"/>
  <c r="D201" i="12"/>
  <c r="R18" i="3"/>
  <c r="D12" i="12"/>
  <c r="V3" i="11"/>
  <c r="S4" i="8"/>
  <c r="F9" i="12"/>
  <c r="U3" i="3"/>
  <c r="F6" i="12" s="1"/>
  <c r="R4" i="3"/>
  <c r="D19" i="12" s="1"/>
  <c r="R3" i="3"/>
  <c r="D6" i="12" s="1"/>
  <c r="S7" i="8"/>
  <c r="S15" i="8"/>
  <c r="V12" i="6"/>
  <c r="V5" i="3"/>
  <c r="S18" i="3"/>
  <c r="V7" i="3"/>
  <c r="V15" i="3"/>
  <c r="V8" i="3"/>
  <c r="S7" i="3"/>
  <c r="S5" i="3"/>
  <c r="S15" i="3"/>
  <c r="S6" i="3"/>
  <c r="V10" i="3"/>
  <c r="V14" i="3"/>
  <c r="V18" i="3"/>
  <c r="V4" i="3"/>
  <c r="S9" i="3"/>
  <c r="V9" i="3"/>
  <c r="S13" i="3"/>
  <c r="S12" i="3"/>
  <c r="V17" i="3"/>
  <c r="S16" i="3"/>
  <c r="S10" i="3"/>
  <c r="V16" i="3"/>
  <c r="V12" i="3" l="1"/>
  <c r="F136" i="12"/>
  <c r="D71" i="12"/>
  <c r="F110" i="12"/>
  <c r="D149" i="12"/>
  <c r="D188" i="12"/>
  <c r="D110" i="12"/>
  <c r="S3" i="3"/>
  <c r="S4" i="3"/>
  <c r="V3" i="3"/>
  <c r="L18" i="2"/>
  <c r="F18" i="2"/>
  <c r="L17" i="2"/>
  <c r="F17" i="2"/>
  <c r="L16" i="2"/>
  <c r="F16" i="2"/>
  <c r="L15" i="2"/>
  <c r="F15" i="2"/>
  <c r="L14" i="2"/>
  <c r="F14" i="2"/>
  <c r="L13" i="2"/>
  <c r="F13" i="2"/>
  <c r="L12" i="2"/>
  <c r="F12" i="2"/>
  <c r="L11" i="2"/>
  <c r="F11" i="2"/>
  <c r="L10" i="2"/>
  <c r="F10" i="2"/>
  <c r="L9" i="2"/>
  <c r="F9" i="2"/>
  <c r="L8" i="2"/>
  <c r="F8" i="2"/>
  <c r="L7" i="2"/>
  <c r="F7" i="2"/>
  <c r="L6" i="2"/>
  <c r="F6" i="2"/>
  <c r="L5" i="2"/>
  <c r="F5" i="2"/>
  <c r="L4" i="2"/>
  <c r="F4" i="2"/>
  <c r="L3" i="2"/>
  <c r="F3" i="2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3" i="1"/>
  <c r="F4" i="1"/>
  <c r="F5" i="1"/>
  <c r="F6" i="1"/>
  <c r="F7" i="1"/>
  <c r="R7" i="1" s="1"/>
  <c r="F8" i="1"/>
  <c r="F9" i="1"/>
  <c r="F10" i="1"/>
  <c r="F11" i="1"/>
  <c r="F12" i="1"/>
  <c r="F13" i="1"/>
  <c r="F14" i="1"/>
  <c r="F15" i="1"/>
  <c r="F16" i="1"/>
  <c r="F17" i="1"/>
  <c r="F18" i="1"/>
  <c r="F3" i="1"/>
  <c r="U7" i="2" l="1"/>
  <c r="F57" i="12" s="1"/>
  <c r="R4" i="2"/>
  <c r="D18" i="12" s="1"/>
  <c r="R16" i="2"/>
  <c r="S16" i="2" s="1"/>
  <c r="U8" i="2"/>
  <c r="V8" i="2" s="1"/>
  <c r="R5" i="2"/>
  <c r="D31" i="12" s="1"/>
  <c r="R17" i="2"/>
  <c r="D187" i="12" s="1"/>
  <c r="U9" i="2"/>
  <c r="V9" i="2" s="1"/>
  <c r="R6" i="2"/>
  <c r="D44" i="12" s="1"/>
  <c r="R18" i="2"/>
  <c r="D200" i="12" s="1"/>
  <c r="U11" i="2"/>
  <c r="F109" i="12" s="1"/>
  <c r="R12" i="2"/>
  <c r="S12" i="2" s="1"/>
  <c r="U12" i="2"/>
  <c r="V12" i="2" s="1"/>
  <c r="R13" i="2"/>
  <c r="D135" i="12" s="1"/>
  <c r="U13" i="2"/>
  <c r="F135" i="12" s="1"/>
  <c r="R10" i="2"/>
  <c r="D96" i="12" s="1"/>
  <c r="U10" i="2"/>
  <c r="F96" i="12" s="1"/>
  <c r="U14" i="2"/>
  <c r="F148" i="12" s="1"/>
  <c r="U18" i="2"/>
  <c r="F200" i="12" s="1"/>
  <c r="U15" i="2"/>
  <c r="F161" i="12" s="1"/>
  <c r="R8" i="2"/>
  <c r="S8" i="2" s="1"/>
  <c r="U4" i="2"/>
  <c r="F18" i="12" s="1"/>
  <c r="U16" i="2"/>
  <c r="F174" i="12" s="1"/>
  <c r="R9" i="2"/>
  <c r="S9" i="2" s="1"/>
  <c r="U5" i="2"/>
  <c r="F31" i="12" s="1"/>
  <c r="U17" i="2"/>
  <c r="F187" i="12" s="1"/>
  <c r="R14" i="2"/>
  <c r="D148" i="12" s="1"/>
  <c r="U6" i="2"/>
  <c r="F44" i="12" s="1"/>
  <c r="R3" i="2"/>
  <c r="D5" i="12" s="1"/>
  <c r="R7" i="2"/>
  <c r="D57" i="12" s="1"/>
  <c r="R11" i="2"/>
  <c r="S11" i="2" s="1"/>
  <c r="R15" i="2"/>
  <c r="D161" i="12" s="1"/>
  <c r="F82" i="12"/>
  <c r="U9" i="1"/>
  <c r="U10" i="1"/>
  <c r="F95" i="12" s="1"/>
  <c r="D199" i="12"/>
  <c r="R18" i="1"/>
  <c r="U17" i="1"/>
  <c r="F186" i="12" s="1"/>
  <c r="D43" i="12"/>
  <c r="R6" i="1"/>
  <c r="U14" i="1"/>
  <c r="F147" i="12" s="1"/>
  <c r="F43" i="12"/>
  <c r="U6" i="1"/>
  <c r="R10" i="1"/>
  <c r="S10" i="1" s="1"/>
  <c r="D69" i="12"/>
  <c r="R8" i="1"/>
  <c r="U5" i="1"/>
  <c r="F30" i="12" s="1"/>
  <c r="D186" i="12"/>
  <c r="R17" i="1"/>
  <c r="R9" i="1"/>
  <c r="S9" i="1" s="1"/>
  <c r="F173" i="12"/>
  <c r="U16" i="1"/>
  <c r="U7" i="1"/>
  <c r="F56" i="12" s="1"/>
  <c r="D30" i="12"/>
  <c r="R5" i="1"/>
  <c r="R12" i="1"/>
  <c r="S12" i="1" s="1"/>
  <c r="D17" i="12"/>
  <c r="R4" i="1"/>
  <c r="U12" i="1"/>
  <c r="F121" i="12" s="1"/>
  <c r="F17" i="12"/>
  <c r="U4" i="1"/>
  <c r="V4" i="1" s="1"/>
  <c r="U18" i="1"/>
  <c r="F199" i="12" s="1"/>
  <c r="D173" i="12"/>
  <c r="R16" i="1"/>
  <c r="U8" i="1"/>
  <c r="F69" i="12" s="1"/>
  <c r="D160" i="12"/>
  <c r="R15" i="1"/>
  <c r="U15" i="1"/>
  <c r="F160" i="12" s="1"/>
  <c r="D147" i="12"/>
  <c r="R14" i="1"/>
  <c r="R13" i="1"/>
  <c r="D134" i="12" s="1"/>
  <c r="F134" i="12"/>
  <c r="U13" i="1"/>
  <c r="R3" i="1"/>
  <c r="D4" i="12" s="1"/>
  <c r="D108" i="12"/>
  <c r="R11" i="1"/>
  <c r="U11" i="1"/>
  <c r="F108" i="12" s="1"/>
  <c r="U3" i="2"/>
  <c r="F5" i="12" s="1"/>
  <c r="U3" i="1"/>
  <c r="V3" i="1" s="1"/>
  <c r="S7" i="1"/>
  <c r="S14" i="2"/>
  <c r="S15" i="2"/>
  <c r="V17" i="2"/>
  <c r="V6" i="2"/>
  <c r="V5" i="2"/>
  <c r="V4" i="2"/>
  <c r="S7" i="2"/>
  <c r="S5" i="2"/>
  <c r="S3" i="2"/>
  <c r="V6" i="1"/>
  <c r="S13" i="2"/>
  <c r="S18" i="2"/>
  <c r="V13" i="1"/>
  <c r="V8" i="1"/>
  <c r="V5" i="1"/>
  <c r="V12" i="1"/>
  <c r="V16" i="1"/>
  <c r="V15" i="1"/>
  <c r="V7" i="1"/>
  <c r="S16" i="1"/>
  <c r="S8" i="1"/>
  <c r="S11" i="1"/>
  <c r="S18" i="1"/>
  <c r="S15" i="1"/>
  <c r="S14" i="1"/>
  <c r="S6" i="1"/>
  <c r="S3" i="1"/>
  <c r="S13" i="1"/>
  <c r="S5" i="1"/>
  <c r="S4" i="1"/>
  <c r="D83" i="12" l="1"/>
  <c r="D122" i="12"/>
  <c r="F83" i="12"/>
  <c r="D174" i="12"/>
  <c r="D70" i="12"/>
  <c r="F70" i="12"/>
  <c r="S6" i="2"/>
  <c r="V10" i="2"/>
  <c r="F122" i="12"/>
  <c r="D109" i="12"/>
  <c r="F4" i="12"/>
  <c r="D121" i="12"/>
  <c r="D95" i="12"/>
  <c r="V18" i="1"/>
  <c r="D82" i="12"/>
  <c r="V11" i="1"/>
  <c r="D56" i="12"/>
  <c r="V15" i="2"/>
  <c r="V13" i="2"/>
  <c r="V17" i="1"/>
  <c r="V10" i="1"/>
  <c r="V9" i="1"/>
  <c r="S17" i="1"/>
  <c r="V14" i="1"/>
  <c r="V3" i="2"/>
  <c r="S4" i="2"/>
  <c r="S17" i="2"/>
  <c r="V18" i="2"/>
  <c r="V16" i="2"/>
  <c r="V14" i="2"/>
  <c r="V11" i="2"/>
  <c r="V7" i="2"/>
  <c r="S10" i="2"/>
</calcChain>
</file>

<file path=xl/sharedStrings.xml><?xml version="1.0" encoding="utf-8"?>
<sst xmlns="http://schemas.openxmlformats.org/spreadsheetml/2006/main" count="317" uniqueCount="167">
  <si>
    <t>droplet diameter (um)</t>
    <phoneticPr fontId="2" type="noConversion"/>
  </si>
  <si>
    <t>talk LS No. ratio</t>
    <phoneticPr fontId="2" type="noConversion"/>
  </si>
  <si>
    <t>cough LS No. ratio</t>
    <phoneticPr fontId="2" type="noConversion"/>
  </si>
  <si>
    <t>0.2m-talk-inhalation-No.</t>
    <phoneticPr fontId="2" type="noConversion"/>
  </si>
  <si>
    <t>0.2m-talk deposition-No.</t>
    <phoneticPr fontId="2" type="noConversion"/>
  </si>
  <si>
    <t>0.2m-talk deposition (eye)-No.</t>
    <phoneticPr fontId="2" type="noConversion"/>
  </si>
  <si>
    <t>0.2m-talk deposition (nose)-No.</t>
    <phoneticPr fontId="2" type="noConversion"/>
  </si>
  <si>
    <t>0.2m-talk deposition (mouth)-No.</t>
    <phoneticPr fontId="2" type="noConversion"/>
  </si>
  <si>
    <t>0.2m-cough-inhalation-No.</t>
    <phoneticPr fontId="2" type="noConversion"/>
  </si>
  <si>
    <t>0.2m-cough deposition-No.</t>
    <phoneticPr fontId="2" type="noConversion"/>
  </si>
  <si>
    <t>0.2m-cough deposition (eye)-No.</t>
    <phoneticPr fontId="2" type="noConversion"/>
  </si>
  <si>
    <t>0.2m-cough deposition (nose)-No.</t>
    <phoneticPr fontId="2" type="noConversion"/>
  </si>
  <si>
    <t>0.2m-cough deposition (mouth)-No.</t>
    <phoneticPr fontId="2" type="noConversion"/>
  </si>
  <si>
    <t>0.4m-talk-inhalation-No.</t>
    <phoneticPr fontId="2" type="noConversion"/>
  </si>
  <si>
    <t>0.4m-talk deposition-No.</t>
    <phoneticPr fontId="2" type="noConversion"/>
  </si>
  <si>
    <t>0.4m-talk deposition (eye)-No.</t>
    <phoneticPr fontId="2" type="noConversion"/>
  </si>
  <si>
    <t>0.4m-talk deposition (nose)-No.</t>
    <phoneticPr fontId="2" type="noConversion"/>
  </si>
  <si>
    <t>0.4m-talk deposition (mouth)-No.</t>
    <phoneticPr fontId="2" type="noConversion"/>
  </si>
  <si>
    <t>0.4m-cough-inhalation-No.</t>
    <phoneticPr fontId="2" type="noConversion"/>
  </si>
  <si>
    <t>0.4m-cough deposition-No.</t>
    <phoneticPr fontId="2" type="noConversion"/>
  </si>
  <si>
    <t>0.4m-cough deposition (eye)-No.</t>
    <phoneticPr fontId="2" type="noConversion"/>
  </si>
  <si>
    <t>0.4m-cough deposition (nose)-No.</t>
    <phoneticPr fontId="2" type="noConversion"/>
  </si>
  <si>
    <t>0.4m-cough deposition (mouth)-No.</t>
    <phoneticPr fontId="2" type="noConversion"/>
  </si>
  <si>
    <t>0.6m-talk-inhalation-No.</t>
    <phoneticPr fontId="2" type="noConversion"/>
  </si>
  <si>
    <t>0.6m-talk deposition-No.</t>
    <phoneticPr fontId="2" type="noConversion"/>
  </si>
  <si>
    <t>0.6m-talk deposition (mouth)-No.</t>
    <phoneticPr fontId="2" type="noConversion"/>
  </si>
  <si>
    <t>0.6m-talk deposition (nose)-No.</t>
    <phoneticPr fontId="2" type="noConversion"/>
  </si>
  <si>
    <t>0.6m-talk deposition (eye)-No.</t>
    <phoneticPr fontId="2" type="noConversion"/>
  </si>
  <si>
    <t>0.6m-cough-inhalation-No.</t>
    <phoneticPr fontId="2" type="noConversion"/>
  </si>
  <si>
    <t>0.6m-cough deposition-No.</t>
    <phoneticPr fontId="2" type="noConversion"/>
  </si>
  <si>
    <t>0.6m-cough deposition (mouth)-No.</t>
    <phoneticPr fontId="2" type="noConversion"/>
  </si>
  <si>
    <t>0.6m-cough deposition (nose)-No.</t>
    <phoneticPr fontId="2" type="noConversion"/>
  </si>
  <si>
    <t>0.6m-cough deposition (eye)-No.</t>
    <phoneticPr fontId="2" type="noConversion"/>
  </si>
  <si>
    <t>0.8m-talk-inhalation-No.</t>
    <phoneticPr fontId="2" type="noConversion"/>
  </si>
  <si>
    <t>0.8m-talk deposition-No.</t>
    <phoneticPr fontId="2" type="noConversion"/>
  </si>
  <si>
    <t>0.8m-talk deposition (mouth)-No.</t>
    <phoneticPr fontId="2" type="noConversion"/>
  </si>
  <si>
    <t>0.8m-talk deposition (nose)-No.</t>
    <phoneticPr fontId="2" type="noConversion"/>
  </si>
  <si>
    <t>0.8m-talk deposition (eye)-No.</t>
    <phoneticPr fontId="2" type="noConversion"/>
  </si>
  <si>
    <t>0.8m-cough-inhalation-No.</t>
    <phoneticPr fontId="2" type="noConversion"/>
  </si>
  <si>
    <t>0.8m-cough deposition-No.</t>
    <phoneticPr fontId="2" type="noConversion"/>
  </si>
  <si>
    <t>0.8m-cough deposition (mouth)-No.</t>
    <phoneticPr fontId="2" type="noConversion"/>
  </si>
  <si>
    <t>0.8m-cough deposition (nose)-No.</t>
    <phoneticPr fontId="2" type="noConversion"/>
  </si>
  <si>
    <t>0.8m-cough deposition (eye)-No.</t>
    <phoneticPr fontId="2" type="noConversion"/>
  </si>
  <si>
    <t>1.0m-talk-inhalation-No.</t>
    <phoneticPr fontId="2" type="noConversion"/>
  </si>
  <si>
    <t>1.0m-talk deposition-No.</t>
    <phoneticPr fontId="2" type="noConversion"/>
  </si>
  <si>
    <t>1.0m-talk deposition (nose)-No.</t>
    <phoneticPr fontId="2" type="noConversion"/>
  </si>
  <si>
    <t>1.0m-talk deposition (mouth)-No.</t>
    <phoneticPr fontId="2" type="noConversion"/>
  </si>
  <si>
    <t>1.0m-talk deposition (eye)-No.</t>
    <phoneticPr fontId="2" type="noConversion"/>
  </si>
  <si>
    <t>1.0m-cough-inhalation-No.</t>
    <phoneticPr fontId="2" type="noConversion"/>
  </si>
  <si>
    <t>1.0m-cough deposition-No.</t>
    <phoneticPr fontId="2" type="noConversion"/>
  </si>
  <si>
    <t>1.0m-cough deposition (mouth)-No.</t>
    <phoneticPr fontId="2" type="noConversion"/>
  </si>
  <si>
    <t>1.0m-cough deposition (nose)-No.</t>
    <phoneticPr fontId="2" type="noConversion"/>
  </si>
  <si>
    <t>1.0m-cough deposition (eye)-No.</t>
    <phoneticPr fontId="2" type="noConversion"/>
  </si>
  <si>
    <t>1.2m-talk-inhalation-No.</t>
    <phoneticPr fontId="2" type="noConversion"/>
  </si>
  <si>
    <t>1.2m-talk deposition-No.</t>
    <phoneticPr fontId="2" type="noConversion"/>
  </si>
  <si>
    <t>1.2m-talk deposition (mouth)-No.</t>
    <phoneticPr fontId="2" type="noConversion"/>
  </si>
  <si>
    <t>1.2m-talk deposition (nose)-No.</t>
    <phoneticPr fontId="2" type="noConversion"/>
  </si>
  <si>
    <t>1.2m-talk deposition (eye)-No.</t>
    <phoneticPr fontId="2" type="noConversion"/>
  </si>
  <si>
    <t>1.2m-cough-inhalation-No.</t>
    <phoneticPr fontId="2" type="noConversion"/>
  </si>
  <si>
    <t>1.2m-cough deposition-No.</t>
    <phoneticPr fontId="2" type="noConversion"/>
  </si>
  <si>
    <t>1.2m-cough deposition (mouth)-No.</t>
    <phoneticPr fontId="2" type="noConversion"/>
  </si>
  <si>
    <t>1.2m-cough deposition (nose)-No.</t>
    <phoneticPr fontId="2" type="noConversion"/>
  </si>
  <si>
    <t>1.2m-cough deposition (eye)-No.</t>
    <phoneticPr fontId="2" type="noConversion"/>
  </si>
  <si>
    <t>1.4m-talk-inhalation-No.</t>
    <phoneticPr fontId="2" type="noConversion"/>
  </si>
  <si>
    <t>1.4m-talk deposition-No.</t>
    <phoneticPr fontId="2" type="noConversion"/>
  </si>
  <si>
    <t>1.4m-talk deposition (mouth)-No.</t>
    <phoneticPr fontId="2" type="noConversion"/>
  </si>
  <si>
    <t>1.4m-talk deposition (nose)-No.</t>
    <phoneticPr fontId="2" type="noConversion"/>
  </si>
  <si>
    <t>1.4m-talk deposition (eye)-No.</t>
    <phoneticPr fontId="2" type="noConversion"/>
  </si>
  <si>
    <t>1.4m-cough-inhalation-No.</t>
    <phoneticPr fontId="2" type="noConversion"/>
  </si>
  <si>
    <t>1.4m-cough deposition-No.</t>
    <phoneticPr fontId="2" type="noConversion"/>
  </si>
  <si>
    <t>1.4m-cough deposition (mouth)-No.</t>
    <phoneticPr fontId="2" type="noConversion"/>
  </si>
  <si>
    <t>1.4m-cough deposition (nose)-No.</t>
    <phoneticPr fontId="2" type="noConversion"/>
  </si>
  <si>
    <t>1.4m-cough deposition (eye)-No.</t>
    <phoneticPr fontId="2" type="noConversion"/>
  </si>
  <si>
    <t>1.6m-talk-inhalation-No.</t>
    <phoneticPr fontId="2" type="noConversion"/>
  </si>
  <si>
    <t>1.6m-talk deposition-No.</t>
    <phoneticPr fontId="2" type="noConversion"/>
  </si>
  <si>
    <t>1.6m-talk deposition (mouth)-No.</t>
    <phoneticPr fontId="2" type="noConversion"/>
  </si>
  <si>
    <t>1.6m-talk deposition (nose)-No.</t>
    <phoneticPr fontId="2" type="noConversion"/>
  </si>
  <si>
    <t>1.6m-talk deposition (eye)-No.</t>
    <phoneticPr fontId="2" type="noConversion"/>
  </si>
  <si>
    <t>1.6m-cough-inhalation-No.</t>
    <phoneticPr fontId="2" type="noConversion"/>
  </si>
  <si>
    <t>1.6m-cough deposition-No.</t>
    <phoneticPr fontId="2" type="noConversion"/>
  </si>
  <si>
    <t>1.6m-cough deposition (mouth)-No.</t>
    <phoneticPr fontId="2" type="noConversion"/>
  </si>
  <si>
    <t>1.6m-cough deposition (nose)-No.</t>
    <phoneticPr fontId="2" type="noConversion"/>
  </si>
  <si>
    <t>1.6m-cough deposition (eye)-No.</t>
    <phoneticPr fontId="2" type="noConversion"/>
  </si>
  <si>
    <t>1.8m-talk-inhalation-No.</t>
    <phoneticPr fontId="2" type="noConversion"/>
  </si>
  <si>
    <t>1.8m-talk deposition-No.</t>
    <phoneticPr fontId="2" type="noConversion"/>
  </si>
  <si>
    <t>1.8m-talk deposition (mouth)-No.</t>
    <phoneticPr fontId="2" type="noConversion"/>
  </si>
  <si>
    <t>1.8m-talk deposition (nose)-No.</t>
    <phoneticPr fontId="2" type="noConversion"/>
  </si>
  <si>
    <t>1.8m-talk deposition (eye)-No.</t>
    <phoneticPr fontId="2" type="noConversion"/>
  </si>
  <si>
    <t>1.8m-cough-inhalation-No.</t>
    <phoneticPr fontId="2" type="noConversion"/>
  </si>
  <si>
    <t>1.8m-cough deposition-No.</t>
    <phoneticPr fontId="2" type="noConversion"/>
  </si>
  <si>
    <t>1.8m-cough deposition (mouth)-No.</t>
    <phoneticPr fontId="2" type="noConversion"/>
  </si>
  <si>
    <t>1.8m-cough deposition (nose)-No.</t>
    <phoneticPr fontId="2" type="noConversion"/>
  </si>
  <si>
    <t>1.8m-cough deposition (eye)-No.</t>
    <phoneticPr fontId="2" type="noConversion"/>
  </si>
  <si>
    <t>2.0m-talk-inhalation-No.</t>
    <phoneticPr fontId="2" type="noConversion"/>
  </si>
  <si>
    <t>2.0m-talk deposition-No.</t>
    <phoneticPr fontId="2" type="noConversion"/>
  </si>
  <si>
    <t>2.0m-talk deposition (mouth)-No.</t>
    <phoneticPr fontId="2" type="noConversion"/>
  </si>
  <si>
    <t>2.0m-talk deposition (nose)-No.</t>
    <phoneticPr fontId="2" type="noConversion"/>
  </si>
  <si>
    <t>2.0m-talk deposition (eye)-No.</t>
    <phoneticPr fontId="2" type="noConversion"/>
  </si>
  <si>
    <t>2.0m-cough-inhalation-No.</t>
    <phoneticPr fontId="2" type="noConversion"/>
  </si>
  <si>
    <t>2.0m-cough deposition-No.</t>
    <phoneticPr fontId="2" type="noConversion"/>
  </si>
  <si>
    <t>0.2m-talk-inhalation-No. ratio</t>
    <phoneticPr fontId="2" type="noConversion"/>
  </si>
  <si>
    <t>0.2m-talk-deposition-No. ratio</t>
    <phoneticPr fontId="2" type="noConversion"/>
  </si>
  <si>
    <t>0.2m-cough-inhalation-No. ratio</t>
    <phoneticPr fontId="2" type="noConversion"/>
  </si>
  <si>
    <t>0.2m-cough-deposition-No. ratio</t>
    <phoneticPr fontId="2" type="noConversion"/>
  </si>
  <si>
    <t>0.4m-talk-inhalation-No. ratio</t>
    <phoneticPr fontId="2" type="noConversion"/>
  </si>
  <si>
    <t>0.4m-talk-deposition-No. ratio</t>
    <phoneticPr fontId="2" type="noConversion"/>
  </si>
  <si>
    <t>0.4m-cough-inhalation-No. ratio</t>
    <phoneticPr fontId="2" type="noConversion"/>
  </si>
  <si>
    <t>0.4m-cough-deposition-No. ratio</t>
    <phoneticPr fontId="2" type="noConversion"/>
  </si>
  <si>
    <t>0.6m-talk-inhalation-No. ratio</t>
    <phoneticPr fontId="2" type="noConversion"/>
  </si>
  <si>
    <t>0.6m-talk-deposition-No. ratio</t>
    <phoneticPr fontId="2" type="noConversion"/>
  </si>
  <si>
    <t>0.6m-cough-inhalation-No. ratio</t>
    <phoneticPr fontId="2" type="noConversion"/>
  </si>
  <si>
    <t>0.6m-cough-deposition-No. ratio</t>
    <phoneticPr fontId="2" type="noConversion"/>
  </si>
  <si>
    <t>0.8m-talk-inhalation-No. ratio</t>
    <phoneticPr fontId="2" type="noConversion"/>
  </si>
  <si>
    <t>0.8m-talk-deposition-No. ratio</t>
    <phoneticPr fontId="2" type="noConversion"/>
  </si>
  <si>
    <t>0.8m-cough-inhalation-No. ratio</t>
    <phoneticPr fontId="2" type="noConversion"/>
  </si>
  <si>
    <t>0.8m-cough-deposition-No. ratio</t>
    <phoneticPr fontId="2" type="noConversion"/>
  </si>
  <si>
    <t>1.0m-talk-inhalation-No. ratio</t>
    <phoneticPr fontId="2" type="noConversion"/>
  </si>
  <si>
    <t>1.0m-talk-deposition-No. ratio</t>
    <phoneticPr fontId="2" type="noConversion"/>
  </si>
  <si>
    <t>1.0m-cough-inhalation-No. ratio</t>
    <phoneticPr fontId="2" type="noConversion"/>
  </si>
  <si>
    <t>1.0m-cough-deposition-No. ratio</t>
    <phoneticPr fontId="2" type="noConversion"/>
  </si>
  <si>
    <t>1.2m-talk-inhalation-No. ratio</t>
    <phoneticPr fontId="2" type="noConversion"/>
  </si>
  <si>
    <t>1.2m-talk-deposition-No. ratio</t>
    <phoneticPr fontId="2" type="noConversion"/>
  </si>
  <si>
    <t>1.2m-cough-inhalation-No. ratio</t>
    <phoneticPr fontId="2" type="noConversion"/>
  </si>
  <si>
    <t>1.2m-cough-deposition-No. ratio</t>
    <phoneticPr fontId="2" type="noConversion"/>
  </si>
  <si>
    <t>1.4m-talk-inhalation-No. ratio</t>
    <phoneticPr fontId="2" type="noConversion"/>
  </si>
  <si>
    <t>1.4m-talk-deposition-No. ratio</t>
    <phoneticPr fontId="2" type="noConversion"/>
  </si>
  <si>
    <t>1.4m-cough-inhalation-No. ratio</t>
    <phoneticPr fontId="2" type="noConversion"/>
  </si>
  <si>
    <t>1.4m-cough-deposition-No. ratio</t>
    <phoneticPr fontId="2" type="noConversion"/>
  </si>
  <si>
    <t>1.6m-talk-inhalation-No. ratio</t>
    <phoneticPr fontId="2" type="noConversion"/>
  </si>
  <si>
    <t>1.6m-talk-deposition-No. ratio</t>
    <phoneticPr fontId="2" type="noConversion"/>
  </si>
  <si>
    <t>1.6m-cough-inhalation-No. ratio</t>
    <phoneticPr fontId="2" type="noConversion"/>
  </si>
  <si>
    <t>1.6m-cough-deposition-No. ratio</t>
    <phoneticPr fontId="2" type="noConversion"/>
  </si>
  <si>
    <t>1.8m-talk-inhalation-No. ratio</t>
    <phoneticPr fontId="2" type="noConversion"/>
  </si>
  <si>
    <t>1.8m-talk-deposition-No. ratio</t>
    <phoneticPr fontId="2" type="noConversion"/>
  </si>
  <si>
    <t>1.8m-cough-inhalation-No. ratio</t>
    <phoneticPr fontId="2" type="noConversion"/>
  </si>
  <si>
    <t>1.8m-cough-deposition-No. ratio</t>
    <phoneticPr fontId="2" type="noConversion"/>
  </si>
  <si>
    <t>2.0m-talk-inhalation-No. ratio</t>
    <phoneticPr fontId="2" type="noConversion"/>
  </si>
  <si>
    <t>2.0m-talk-deposition-No. ratio</t>
    <phoneticPr fontId="2" type="noConversion"/>
  </si>
  <si>
    <t>2.0m-cough-inhalation-No. ratio</t>
    <phoneticPr fontId="2" type="noConversion"/>
  </si>
  <si>
    <t>2.0m-cough-deposition-No. ratio</t>
    <phoneticPr fontId="2" type="noConversion"/>
  </si>
  <si>
    <t>CFD</t>
    <phoneticPr fontId="2" type="noConversion"/>
  </si>
  <si>
    <t>distance (m)</t>
    <phoneticPr fontId="2" type="noConversion"/>
  </si>
  <si>
    <t>talk-inhalation</t>
    <phoneticPr fontId="2" type="noConversion"/>
  </si>
  <si>
    <t>talk-deposition</t>
    <phoneticPr fontId="2" type="noConversion"/>
  </si>
  <si>
    <t>cough-inhalation</t>
    <phoneticPr fontId="2" type="noConversion"/>
  </si>
  <si>
    <t>cough-deposition</t>
    <phoneticPr fontId="2" type="noConversion"/>
  </si>
  <si>
    <t>3 um</t>
    <phoneticPr fontId="2" type="noConversion"/>
  </si>
  <si>
    <t>6 um</t>
    <phoneticPr fontId="2" type="noConversion"/>
  </si>
  <si>
    <t>12 um</t>
    <phoneticPr fontId="2" type="noConversion"/>
  </si>
  <si>
    <t>20 um</t>
    <phoneticPr fontId="2" type="noConversion"/>
  </si>
  <si>
    <t>28 um</t>
    <phoneticPr fontId="2" type="noConversion"/>
  </si>
  <si>
    <t>36 um</t>
    <phoneticPr fontId="2" type="noConversion"/>
  </si>
  <si>
    <t>45 um</t>
    <phoneticPr fontId="2" type="noConversion"/>
  </si>
  <si>
    <t>62.5 um</t>
    <phoneticPr fontId="2" type="noConversion"/>
  </si>
  <si>
    <t>87.5 um</t>
    <phoneticPr fontId="2" type="noConversion"/>
  </si>
  <si>
    <t>112.5 um</t>
    <phoneticPr fontId="2" type="noConversion"/>
  </si>
  <si>
    <t>137.5 um</t>
    <phoneticPr fontId="2" type="noConversion"/>
  </si>
  <si>
    <t>175 um</t>
    <phoneticPr fontId="2" type="noConversion"/>
  </si>
  <si>
    <t>225 um</t>
    <phoneticPr fontId="2" type="noConversion"/>
  </si>
  <si>
    <t>375 um</t>
    <phoneticPr fontId="2" type="noConversion"/>
  </si>
  <si>
    <t>750 um</t>
    <phoneticPr fontId="2" type="noConversion"/>
  </si>
  <si>
    <t>1500 um</t>
    <phoneticPr fontId="2" type="noConversion"/>
  </si>
  <si>
    <t>Duguid-talk generated number</t>
    <phoneticPr fontId="2" type="noConversion"/>
  </si>
  <si>
    <t>Duguid-cough generated number</t>
    <phoneticPr fontId="2" type="noConversion"/>
  </si>
  <si>
    <t>Note: droplet number from Duguid (1946)</t>
    <phoneticPr fontId="2" type="noConversion"/>
  </si>
  <si>
    <t>Note: raw data from CFD results</t>
    <phoneticPr fontId="2" type="noConversion"/>
  </si>
  <si>
    <t>Note: Number ratio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</si>
</sst>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rgb="FF7F7F7F"/>
      <name val="Times New Roman"/>
      <family val="1"/>
    </font>
    <font>
      <i/>
      <sz val="11"/>
      <color theme="0" tint="-0.3499862666707357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Fill="1" applyBorder="1">
      <alignment vertical="center"/>
    </xf>
    <xf numFmtId="11" fontId="5" fillId="0" borderId="5" xfId="0" applyNumberFormat="1" applyFont="1" applyFill="1" applyBorder="1">
      <alignment vertical="center"/>
    </xf>
    <xf numFmtId="11" fontId="3" fillId="0" borderId="0" xfId="0" applyNumberFormat="1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9" xfId="0" applyFont="1" applyFill="1" applyBorder="1">
      <alignment vertical="center"/>
    </xf>
    <xf numFmtId="11" fontId="5" fillId="0" borderId="0" xfId="0" applyNumberFormat="1" applyFont="1" applyFill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10" xfId="1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7" xfId="1" applyFont="1" applyFill="1" applyBorder="1">
      <alignment vertical="center"/>
    </xf>
    <xf numFmtId="0" fontId="4" fillId="0" borderId="12" xfId="1" applyFont="1" applyFill="1" applyBorder="1">
      <alignment vertical="center"/>
    </xf>
    <xf numFmtId="0" fontId="3" fillId="0" borderId="14" xfId="0" applyFont="1" applyFill="1" applyBorder="1">
      <alignment vertical="center"/>
    </xf>
    <xf numFmtId="11" fontId="5" fillId="0" borderId="7" xfId="0" applyNumberFormat="1" applyFont="1" applyFill="1" applyBorder="1">
      <alignment vertical="center"/>
    </xf>
    <xf numFmtId="11" fontId="5" fillId="0" borderId="8" xfId="0" applyNumberFormat="1" applyFont="1" applyFill="1" applyBorder="1">
      <alignment vertical="center"/>
    </xf>
    <xf numFmtId="0" fontId="4" fillId="0" borderId="0" xfId="1" applyFont="1" applyFill="1">
      <alignment vertical="center"/>
    </xf>
    <xf numFmtId="0" fontId="3" fillId="0" borderId="15" xfId="0" applyFont="1" applyFill="1" applyBorder="1" applyAlignment="1">
      <alignment vertical="center" wrapText="1"/>
    </xf>
    <xf numFmtId="0" fontId="3" fillId="0" borderId="11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11" xfId="1" applyFont="1" applyFill="1" applyBorder="1">
      <alignment vertical="center"/>
    </xf>
    <xf numFmtId="0" fontId="3" fillId="0" borderId="17" xfId="0" applyFont="1" applyFill="1" applyBorder="1">
      <alignment vertical="center"/>
    </xf>
  </cellXfs>
  <cellStyles count="2">
    <cellStyle name="常规" xfId="0" builtinId="0"/>
    <cellStyle name="解释性文本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summary'!$C$4:$C$13</c:f>
              <c:numCache>
                <c:formatCode>General</c:formatCode>
                <c:ptCount val="10"/>
                <c:pt idx="0">
                  <c:v>9.3733333333333335E-2</c:v>
                </c:pt>
                <c:pt idx="1">
                  <c:v>6.3666666666666663E-3</c:v>
                </c:pt>
                <c:pt idx="2">
                  <c:v>1.6666666666666667E-5</c:v>
                </c:pt>
                <c:pt idx="3">
                  <c:v>0</c:v>
                </c:pt>
                <c:pt idx="4">
                  <c:v>5.0000000000000002E-5</c:v>
                </c:pt>
                <c:pt idx="5">
                  <c:v>1.4999999999999999E-4</c:v>
                </c:pt>
                <c:pt idx="6">
                  <c:v>5.0000000000000002E-5</c:v>
                </c:pt>
                <c:pt idx="7">
                  <c:v>1.3333333333333334E-4</c:v>
                </c:pt>
                <c:pt idx="8">
                  <c:v>1.6666666666666667E-5</c:v>
                </c:pt>
                <c:pt idx="9">
                  <c:v>3.3333333333333335E-5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17-4DD5-B329-9FD61312904D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summary'!$C$43:$C$52</c:f>
              <c:numCache>
                <c:formatCode>General</c:formatCode>
                <c:ptCount val="10"/>
                <c:pt idx="0">
                  <c:v>9.9333333333333329E-2</c:v>
                </c:pt>
                <c:pt idx="1">
                  <c:v>7.1333333333333335E-3</c:v>
                </c:pt>
                <c:pt idx="2">
                  <c:v>1E-4</c:v>
                </c:pt>
                <c:pt idx="3">
                  <c:v>1.1666666666666667E-4</c:v>
                </c:pt>
                <c:pt idx="4">
                  <c:v>2.3333333333333333E-4</c:v>
                </c:pt>
                <c:pt idx="5">
                  <c:v>3.3333333333333332E-4</c:v>
                </c:pt>
                <c:pt idx="6">
                  <c:v>3.8333333333333334E-4</c:v>
                </c:pt>
                <c:pt idx="7">
                  <c:v>2.8333333333333335E-4</c:v>
                </c:pt>
                <c:pt idx="8">
                  <c:v>1.1666666666666667E-4</c:v>
                </c:pt>
                <c:pt idx="9">
                  <c:v>5.0000000000000002E-5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17-4DD5-B329-9FD61312904D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summary'!$C$56:$C$65</c:f>
              <c:numCache>
                <c:formatCode>General</c:formatCode>
                <c:ptCount val="10"/>
                <c:pt idx="0">
                  <c:v>9.9566666666666664E-2</c:v>
                </c:pt>
                <c:pt idx="1">
                  <c:v>9.2666666666666661E-3</c:v>
                </c:pt>
                <c:pt idx="2">
                  <c:v>1E-4</c:v>
                </c:pt>
                <c:pt idx="3">
                  <c:v>2.5000000000000001E-4</c:v>
                </c:pt>
                <c:pt idx="4">
                  <c:v>2.5000000000000001E-4</c:v>
                </c:pt>
                <c:pt idx="5">
                  <c:v>8.0000000000000004E-4</c:v>
                </c:pt>
                <c:pt idx="6">
                  <c:v>4.6666666666666666E-4</c:v>
                </c:pt>
                <c:pt idx="7">
                  <c:v>4.6666666666666666E-4</c:v>
                </c:pt>
                <c:pt idx="8">
                  <c:v>3.5E-4</c:v>
                </c:pt>
                <c:pt idx="9">
                  <c:v>2.3333333333333333E-4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32-426D-A8C8-6A37373D6A19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summary'!$C$69:$C$78</c:f>
              <c:numCache>
                <c:formatCode>General</c:formatCode>
                <c:ptCount val="10"/>
                <c:pt idx="0">
                  <c:v>0.11316666666666667</c:v>
                </c:pt>
                <c:pt idx="1">
                  <c:v>1.4566666666666667E-2</c:v>
                </c:pt>
                <c:pt idx="2">
                  <c:v>2.9999999999999997E-4</c:v>
                </c:pt>
                <c:pt idx="3">
                  <c:v>5.3333333333333336E-4</c:v>
                </c:pt>
                <c:pt idx="4">
                  <c:v>8.6666666666666663E-4</c:v>
                </c:pt>
                <c:pt idx="5">
                  <c:v>1.1833333333333333E-3</c:v>
                </c:pt>
                <c:pt idx="6">
                  <c:v>1.0166666666666666E-3</c:v>
                </c:pt>
                <c:pt idx="7">
                  <c:v>9.8333333333333324E-4</c:v>
                </c:pt>
                <c:pt idx="8">
                  <c:v>8.3333333333333339E-4</c:v>
                </c:pt>
                <c:pt idx="9">
                  <c:v>3.6666666666666667E-4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32-426D-A8C8-6A37373D6A19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summary'!$C$82:$C$91</c:f>
              <c:numCache>
                <c:formatCode>General</c:formatCode>
                <c:ptCount val="10"/>
                <c:pt idx="0">
                  <c:v>0.14133333333333334</c:v>
                </c:pt>
                <c:pt idx="1">
                  <c:v>2.0566666666666667E-2</c:v>
                </c:pt>
                <c:pt idx="2">
                  <c:v>7.5000000000000002E-4</c:v>
                </c:pt>
                <c:pt idx="3">
                  <c:v>9.3333333333333332E-4</c:v>
                </c:pt>
                <c:pt idx="4">
                  <c:v>1.1999999999999999E-3</c:v>
                </c:pt>
                <c:pt idx="5">
                  <c:v>1.8166666666666667E-3</c:v>
                </c:pt>
                <c:pt idx="6">
                  <c:v>1.7166666666666667E-3</c:v>
                </c:pt>
                <c:pt idx="7">
                  <c:v>1.2999999999999999E-3</c:v>
                </c:pt>
                <c:pt idx="8">
                  <c:v>1.1833333333333333E-3</c:v>
                </c:pt>
                <c:pt idx="9">
                  <c:v>8.9999999999999998E-4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17-4DD5-B329-9FD61312904D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summary'!$C$95:$C$104</c:f>
              <c:numCache>
                <c:formatCode>General</c:formatCode>
                <c:ptCount val="10"/>
                <c:pt idx="0">
                  <c:v>0.20813333333333334</c:v>
                </c:pt>
                <c:pt idx="1">
                  <c:v>2.8566666666666667E-2</c:v>
                </c:pt>
                <c:pt idx="2">
                  <c:v>2.1166666666666669E-3</c:v>
                </c:pt>
                <c:pt idx="3">
                  <c:v>2.3333333333333335E-3</c:v>
                </c:pt>
                <c:pt idx="4">
                  <c:v>2.8500000000000001E-3</c:v>
                </c:pt>
                <c:pt idx="5">
                  <c:v>3.0333333333333332E-3</c:v>
                </c:pt>
                <c:pt idx="6">
                  <c:v>3.0999999999999999E-3</c:v>
                </c:pt>
                <c:pt idx="7">
                  <c:v>2.3833333333333332E-3</c:v>
                </c:pt>
                <c:pt idx="8">
                  <c:v>1.75E-3</c:v>
                </c:pt>
                <c:pt idx="9">
                  <c:v>9.1666666666666665E-4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32-426D-A8C8-6A37373D6A19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summary'!$C$108:$C$117</c:f>
              <c:numCache>
                <c:formatCode>General</c:formatCode>
                <c:ptCount val="10"/>
                <c:pt idx="0">
                  <c:v>0.22813333333333333</c:v>
                </c:pt>
                <c:pt idx="1">
                  <c:v>1.4999999999999999E-2</c:v>
                </c:pt>
                <c:pt idx="2">
                  <c:v>3.2666666666666669E-3</c:v>
                </c:pt>
                <c:pt idx="3">
                  <c:v>2.6166666666666669E-3</c:v>
                </c:pt>
                <c:pt idx="4">
                  <c:v>2.7333333333333333E-3</c:v>
                </c:pt>
                <c:pt idx="5">
                  <c:v>2.2333333333333333E-3</c:v>
                </c:pt>
                <c:pt idx="6">
                  <c:v>2.0833333333333333E-3</c:v>
                </c:pt>
                <c:pt idx="7">
                  <c:v>2.3999999999999998E-3</c:v>
                </c:pt>
                <c:pt idx="8">
                  <c:v>1.9E-3</c:v>
                </c:pt>
                <c:pt idx="9">
                  <c:v>7.6666666666666669E-4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AA-419F-A1D0-79DF7C8CE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summary'!$C$17:$C$26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9.8866666666666672E-2</c:v>
                      </c:pt>
                      <c:pt idx="1">
                        <c:v>6.7333333333333334E-3</c:v>
                      </c:pt>
                      <c:pt idx="2">
                        <c:v>1.6666666666666667E-5</c:v>
                      </c:pt>
                      <c:pt idx="3">
                        <c:v>5.0000000000000002E-5</c:v>
                      </c:pt>
                      <c:pt idx="4">
                        <c:v>8.3333333333333331E-5</c:v>
                      </c:pt>
                      <c:pt idx="5">
                        <c:v>6.666666666666667E-5</c:v>
                      </c:pt>
                      <c:pt idx="6">
                        <c:v>1.6666666666666667E-5</c:v>
                      </c:pt>
                      <c:pt idx="7">
                        <c:v>8.3333333333333331E-5</c:v>
                      </c:pt>
                      <c:pt idx="8">
                        <c:v>5.0000000000000002E-5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A32-426D-A8C8-6A37373D6A19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summary'!$C$30:$C$39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9.9733333333333327E-2</c:v>
                      </c:pt>
                      <c:pt idx="1">
                        <c:v>4.4666666666666665E-3</c:v>
                      </c:pt>
                      <c:pt idx="2">
                        <c:v>0</c:v>
                      </c:pt>
                      <c:pt idx="3">
                        <c:v>5.0000000000000002E-5</c:v>
                      </c:pt>
                      <c:pt idx="4">
                        <c:v>1E-4</c:v>
                      </c:pt>
                      <c:pt idx="5">
                        <c:v>1.1666666666666667E-4</c:v>
                      </c:pt>
                      <c:pt idx="6">
                        <c:v>1.4999999999999999E-4</c:v>
                      </c:pt>
                      <c:pt idx="7">
                        <c:v>1.4999999999999999E-4</c:v>
                      </c:pt>
                      <c:pt idx="8">
                        <c:v>1E-4</c:v>
                      </c:pt>
                      <c:pt idx="9">
                        <c:v>5.0000000000000002E-5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A32-426D-A8C8-6A37373D6A19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summary'!$C$121:$C$130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0.16903333333333334</c:v>
                      </c:pt>
                      <c:pt idx="1">
                        <c:v>1.1033333333333332E-2</c:v>
                      </c:pt>
                      <c:pt idx="2">
                        <c:v>3.9166666666666664E-3</c:v>
                      </c:pt>
                      <c:pt idx="3">
                        <c:v>1.3333333333333334E-4</c:v>
                      </c:pt>
                      <c:pt idx="4">
                        <c:v>4.1666666666666669E-4</c:v>
                      </c:pt>
                      <c:pt idx="5">
                        <c:v>1.8333333333333334E-4</c:v>
                      </c:pt>
                      <c:pt idx="6">
                        <c:v>3.1666666666666665E-4</c:v>
                      </c:pt>
                      <c:pt idx="7">
                        <c:v>1E-4</c:v>
                      </c:pt>
                      <c:pt idx="8">
                        <c:v>1.3333333333333334E-4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A32-426D-A8C8-6A37373D6A19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summary'!$C$134:$C$143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0.10103333333333334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3C3-4CED-AB57-165E35F6B7A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summary'!$C$147:$C$156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3.0866666666666667E-2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A32-426D-A8C8-6A37373D6A1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summary'!$C$160:$C$169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3.3E-3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A32-426D-A8C8-6A37373D6A1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summary'!$C$173:$C$182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A32-426D-A8C8-6A37373D6A1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summary'!$C$186:$C$195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A32-426D-A8C8-6A37373D6A19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384136973364626"/>
          <c:y val="0.13574423032309665"/>
          <c:w val="0.40232448482416289"/>
          <c:h val="0.488237431859479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summary'!$D$4:$D$13</c:f>
              <c:numCache>
                <c:formatCode>General</c:formatCode>
                <c:ptCount val="10"/>
                <c:pt idx="0">
                  <c:v>7.3000000000000001E-3</c:v>
                </c:pt>
                <c:pt idx="1">
                  <c:v>2.2000000000000001E-3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2C-4EB4-8518-B09DC7C8C00C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summary'!$D$43:$D$52</c:f>
              <c:numCache>
                <c:formatCode>General</c:formatCode>
                <c:ptCount val="10"/>
                <c:pt idx="0">
                  <c:v>9.3333333333333341E-3</c:v>
                </c:pt>
                <c:pt idx="1">
                  <c:v>3.3333333333333335E-5</c:v>
                </c:pt>
                <c:pt idx="2">
                  <c:v>0</c:v>
                </c:pt>
                <c:pt idx="3">
                  <c:v>1.6666666666666667E-5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2C-4EB4-8518-B09DC7C8C00C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summary'!$D$56:$D$65</c:f>
              <c:numCache>
                <c:formatCode>General</c:formatCode>
                <c:ptCount val="10"/>
                <c:pt idx="0">
                  <c:v>2.6566666666666666E-2</c:v>
                </c:pt>
                <c:pt idx="1">
                  <c:v>1E-4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21-4790-9B45-E44A5E7F2260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summary'!$D$69:$D$78</c:f>
              <c:numCache>
                <c:formatCode>General</c:formatCode>
                <c:ptCount val="10"/>
                <c:pt idx="0">
                  <c:v>5.6533333333333331E-2</c:v>
                </c:pt>
                <c:pt idx="1">
                  <c:v>4.0000000000000002E-4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721-4790-9B45-E44A5E7F2260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summary'!$D$82:$D$91</c:f>
              <c:numCache>
                <c:formatCode>General</c:formatCode>
                <c:ptCount val="10"/>
                <c:pt idx="0">
                  <c:v>8.8533333333333339E-2</c:v>
                </c:pt>
                <c:pt idx="1">
                  <c:v>2.7333333333333333E-3</c:v>
                </c:pt>
                <c:pt idx="2">
                  <c:v>1.6666666666666667E-5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1.6666666666666667E-5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2C-4EB4-8518-B09DC7C8C00C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summary'!$D$95:$D$104</c:f>
              <c:numCache>
                <c:formatCode>General</c:formatCode>
                <c:ptCount val="10"/>
                <c:pt idx="0">
                  <c:v>0.15183333333333332</c:v>
                </c:pt>
                <c:pt idx="1">
                  <c:v>2.8333333333333335E-3</c:v>
                </c:pt>
                <c:pt idx="2">
                  <c:v>1.6666666666666667E-5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721-4790-9B45-E44A5E7F2260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summary'!$D$108:$D$117</c:f>
              <c:numCache>
                <c:formatCode>General</c:formatCode>
                <c:ptCount val="10"/>
                <c:pt idx="0">
                  <c:v>0.18406666666666666</c:v>
                </c:pt>
                <c:pt idx="1">
                  <c:v>3.6666666666666667E-4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D5-4CF8-AB50-4BFB6440C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summary'!$D$17:$D$26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2.9666666666666665E-3</c:v>
                      </c:pt>
                      <c:pt idx="1">
                        <c:v>7.3333333333333334E-4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721-4790-9B45-E44A5E7F2260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summary'!$D$30:$D$39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4.1666666666666666E-3</c:v>
                      </c:pt>
                      <c:pt idx="1">
                        <c:v>3.3333333333333335E-5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721-4790-9B45-E44A5E7F2260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summary'!$D$121:$D$130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0.1434</c:v>
                      </c:pt>
                      <c:pt idx="1">
                        <c:v>2.3333333333333333E-4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721-4790-9B45-E44A5E7F2260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summary'!$D$134:$D$143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8.3166666666666667E-2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3A9-44AE-AF3D-58EF90ECA1B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summary'!$D$147:$D$156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2.76E-2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721-4790-9B45-E44A5E7F226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summary'!$D$160:$D$169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2.9333333333333334E-3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721-4790-9B45-E44A5E7F226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summary'!$D$173:$D$182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721-4790-9B45-E44A5E7F226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summary'!$D$186:$D$195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721-4790-9B45-E44A5E7F2260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48285257025798606"/>
          <c:y val="0.13190163436143251"/>
          <c:w val="0.40782600345688497"/>
          <c:h val="0.4242858140385034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summary'!$E$4:$E$13</c:f>
              <c:numCache>
                <c:formatCode>General</c:formatCode>
                <c:ptCount val="10"/>
                <c:pt idx="0">
                  <c:v>5.6000000000000001E-2</c:v>
                </c:pt>
                <c:pt idx="1">
                  <c:v>2.5999999999999999E-2</c:v>
                </c:pt>
                <c:pt idx="2">
                  <c:v>1.9283333333333333E-2</c:v>
                </c:pt>
                <c:pt idx="3">
                  <c:v>9.1000000000000004E-3</c:v>
                </c:pt>
                <c:pt idx="4">
                  <c:v>6.4000000000000003E-3</c:v>
                </c:pt>
                <c:pt idx="5">
                  <c:v>5.3666666666666663E-3</c:v>
                </c:pt>
                <c:pt idx="6">
                  <c:v>4.1000000000000003E-3</c:v>
                </c:pt>
                <c:pt idx="7">
                  <c:v>3.5333333333333332E-3</c:v>
                </c:pt>
                <c:pt idx="8">
                  <c:v>2.4166666666666668E-3</c:v>
                </c:pt>
                <c:pt idx="9">
                  <c:v>1.9333333333333333E-3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7A-4A33-B4A4-95DA651FA09C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summary'!$E$43:$E$52</c:f>
              <c:numCache>
                <c:formatCode>General</c:formatCode>
                <c:ptCount val="10"/>
                <c:pt idx="0">
                  <c:v>0.16196666666666668</c:v>
                </c:pt>
                <c:pt idx="1">
                  <c:v>4.4166666666666667E-2</c:v>
                </c:pt>
                <c:pt idx="2">
                  <c:v>2.4133333333333333E-2</c:v>
                </c:pt>
                <c:pt idx="3">
                  <c:v>1.1966666666666667E-2</c:v>
                </c:pt>
                <c:pt idx="4">
                  <c:v>7.6E-3</c:v>
                </c:pt>
                <c:pt idx="5">
                  <c:v>6.3166666666666666E-3</c:v>
                </c:pt>
                <c:pt idx="6">
                  <c:v>4.7000000000000002E-3</c:v>
                </c:pt>
                <c:pt idx="7">
                  <c:v>4.0666666666666663E-3</c:v>
                </c:pt>
                <c:pt idx="8">
                  <c:v>2.9833333333333335E-3</c:v>
                </c:pt>
                <c:pt idx="9">
                  <c:v>2.0500000000000002E-3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7A-4A33-B4A4-95DA651FA09C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summary'!$E$56:$E$65</c:f>
              <c:numCache>
                <c:formatCode>General</c:formatCode>
                <c:ptCount val="10"/>
                <c:pt idx="0">
                  <c:v>0.26376666666666665</c:v>
                </c:pt>
                <c:pt idx="1">
                  <c:v>5.5133333333333333E-2</c:v>
                </c:pt>
                <c:pt idx="2">
                  <c:v>2.615E-2</c:v>
                </c:pt>
                <c:pt idx="3">
                  <c:v>1.0716666666666666E-2</c:v>
                </c:pt>
                <c:pt idx="4">
                  <c:v>7.7999999999999996E-3</c:v>
                </c:pt>
                <c:pt idx="5">
                  <c:v>6.5833333333333334E-3</c:v>
                </c:pt>
                <c:pt idx="6">
                  <c:v>4.6833333333333336E-3</c:v>
                </c:pt>
                <c:pt idx="7">
                  <c:v>4.45E-3</c:v>
                </c:pt>
                <c:pt idx="8">
                  <c:v>3.2000000000000002E-3</c:v>
                </c:pt>
                <c:pt idx="9">
                  <c:v>2.3500000000000001E-3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9A-4F80-B3B8-7A24948C2382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summary'!$E$69:$E$78</c:f>
              <c:numCache>
                <c:formatCode>General</c:formatCode>
                <c:ptCount val="10"/>
                <c:pt idx="0">
                  <c:v>0.36583333333333334</c:v>
                </c:pt>
                <c:pt idx="1">
                  <c:v>8.0033333333333331E-2</c:v>
                </c:pt>
                <c:pt idx="2">
                  <c:v>3.125E-2</c:v>
                </c:pt>
                <c:pt idx="3">
                  <c:v>1.0366666666666666E-2</c:v>
                </c:pt>
                <c:pt idx="4">
                  <c:v>8.483333333333334E-3</c:v>
                </c:pt>
                <c:pt idx="5">
                  <c:v>6.4999999999999997E-3</c:v>
                </c:pt>
                <c:pt idx="6">
                  <c:v>5.3166666666666666E-3</c:v>
                </c:pt>
                <c:pt idx="7">
                  <c:v>4.7499999999999999E-3</c:v>
                </c:pt>
                <c:pt idx="8">
                  <c:v>3.4333333333333334E-3</c:v>
                </c:pt>
                <c:pt idx="9">
                  <c:v>2.6166666666666669E-3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A9A-4F80-B3B8-7A24948C2382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summary'!$E$82:$E$91</c:f>
              <c:numCache>
                <c:formatCode>General</c:formatCode>
                <c:ptCount val="10"/>
                <c:pt idx="0">
                  <c:v>0.46046666666666669</c:v>
                </c:pt>
                <c:pt idx="1">
                  <c:v>0.11073333333333334</c:v>
                </c:pt>
                <c:pt idx="2">
                  <c:v>3.8183333333333333E-2</c:v>
                </c:pt>
                <c:pt idx="3">
                  <c:v>1.15E-2</c:v>
                </c:pt>
                <c:pt idx="4">
                  <c:v>7.5833333333333334E-3</c:v>
                </c:pt>
                <c:pt idx="5">
                  <c:v>6.0333333333333333E-3</c:v>
                </c:pt>
                <c:pt idx="6">
                  <c:v>5.3499999999999997E-3</c:v>
                </c:pt>
                <c:pt idx="7">
                  <c:v>5.0833333333333329E-3</c:v>
                </c:pt>
                <c:pt idx="8">
                  <c:v>3.2666666666666669E-3</c:v>
                </c:pt>
                <c:pt idx="9">
                  <c:v>2.9833333333333335E-3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7A-4A33-B4A4-95DA651FA09C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summary'!$E$95:$E$104</c:f>
              <c:numCache>
                <c:formatCode>General</c:formatCode>
                <c:ptCount val="10"/>
                <c:pt idx="0">
                  <c:v>0.57726666666666671</c:v>
                </c:pt>
                <c:pt idx="1">
                  <c:v>0.19946666666666665</c:v>
                </c:pt>
                <c:pt idx="2">
                  <c:v>5.96E-2</c:v>
                </c:pt>
                <c:pt idx="3">
                  <c:v>1.37E-2</c:v>
                </c:pt>
                <c:pt idx="4">
                  <c:v>7.8666666666666659E-3</c:v>
                </c:pt>
                <c:pt idx="5">
                  <c:v>5.9500000000000004E-3</c:v>
                </c:pt>
                <c:pt idx="6">
                  <c:v>4.2500000000000003E-3</c:v>
                </c:pt>
                <c:pt idx="7">
                  <c:v>5.2666666666666669E-3</c:v>
                </c:pt>
                <c:pt idx="8">
                  <c:v>3.7666666666666669E-3</c:v>
                </c:pt>
                <c:pt idx="9">
                  <c:v>2.7333333333333333E-3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A9A-4F80-B3B8-7A24948C2382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summary'!$E$108:$E$117</c:f>
              <c:numCache>
                <c:formatCode>General</c:formatCode>
                <c:ptCount val="10"/>
                <c:pt idx="0">
                  <c:v>0.68120000000000003</c:v>
                </c:pt>
                <c:pt idx="1">
                  <c:v>0.31076666666666669</c:v>
                </c:pt>
                <c:pt idx="2">
                  <c:v>0.08</c:v>
                </c:pt>
                <c:pt idx="3">
                  <c:v>1.3616666666666666E-2</c:v>
                </c:pt>
                <c:pt idx="4">
                  <c:v>5.8999999999999999E-3</c:v>
                </c:pt>
                <c:pt idx="5">
                  <c:v>3.2666666666666669E-3</c:v>
                </c:pt>
                <c:pt idx="6">
                  <c:v>8.9999999999999998E-4</c:v>
                </c:pt>
                <c:pt idx="7">
                  <c:v>9.1666666666666665E-4</c:v>
                </c:pt>
                <c:pt idx="8">
                  <c:v>1.1666666666666668E-3</c:v>
                </c:pt>
                <c:pt idx="9">
                  <c:v>4.6666666666666666E-4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2B-4B07-AC56-CA4A7EC0A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summary'!$E$17:$E$26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6.0966666666666669E-2</c:v>
                      </c:pt>
                      <c:pt idx="1">
                        <c:v>2.7866666666666668E-2</c:v>
                      </c:pt>
                      <c:pt idx="2">
                        <c:v>2.1116666666666666E-2</c:v>
                      </c:pt>
                      <c:pt idx="3">
                        <c:v>1.01E-2</c:v>
                      </c:pt>
                      <c:pt idx="4">
                        <c:v>6.9166666666666664E-3</c:v>
                      </c:pt>
                      <c:pt idx="5">
                        <c:v>5.3666666666666663E-3</c:v>
                      </c:pt>
                      <c:pt idx="6">
                        <c:v>4.45E-3</c:v>
                      </c:pt>
                      <c:pt idx="7">
                        <c:v>3.933333333333333E-3</c:v>
                      </c:pt>
                      <c:pt idx="8">
                        <c:v>2.6333333333333334E-3</c:v>
                      </c:pt>
                      <c:pt idx="9">
                        <c:v>2.2166666666666667E-3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4A9A-4F80-B3B8-7A24948C2382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summary'!$E$30:$E$39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8.7866666666666662E-2</c:v>
                      </c:pt>
                      <c:pt idx="1">
                        <c:v>3.506666666666667E-2</c:v>
                      </c:pt>
                      <c:pt idx="2">
                        <c:v>2.1899999999999999E-2</c:v>
                      </c:pt>
                      <c:pt idx="3">
                        <c:v>1.0916666666666667E-2</c:v>
                      </c:pt>
                      <c:pt idx="4">
                        <c:v>6.7166666666666668E-3</c:v>
                      </c:pt>
                      <c:pt idx="5">
                        <c:v>5.9166666666666664E-3</c:v>
                      </c:pt>
                      <c:pt idx="6">
                        <c:v>4.2500000000000003E-3</c:v>
                      </c:pt>
                      <c:pt idx="7">
                        <c:v>3.6333333333333335E-3</c:v>
                      </c:pt>
                      <c:pt idx="8">
                        <c:v>2.5333333333333332E-3</c:v>
                      </c:pt>
                      <c:pt idx="9">
                        <c:v>2.0999999999999999E-3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A9A-4F80-B3B8-7A24948C2382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summary'!$E$121:$E$130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0.7436666666666667</c:v>
                      </c:pt>
                      <c:pt idx="1">
                        <c:v>0.37136666666666668</c:v>
                      </c:pt>
                      <c:pt idx="2">
                        <c:v>6.1183333333333333E-2</c:v>
                      </c:pt>
                      <c:pt idx="3">
                        <c:v>5.1000000000000004E-3</c:v>
                      </c:pt>
                      <c:pt idx="4">
                        <c:v>6.6666666666666664E-4</c:v>
                      </c:pt>
                      <c:pt idx="5">
                        <c:v>1.3333333333333334E-4</c:v>
                      </c:pt>
                      <c:pt idx="6">
                        <c:v>8.3333333333333331E-5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A9A-4F80-B3B8-7A24948C2382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summary'!$E$134:$E$143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0.77729999999999999</c:v>
                      </c:pt>
                      <c:pt idx="1">
                        <c:v>0.39566666666666667</c:v>
                      </c:pt>
                      <c:pt idx="2">
                        <c:v>3.5049999999999998E-2</c:v>
                      </c:pt>
                      <c:pt idx="3">
                        <c:v>1.0333333333333334E-3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614-45C9-BF79-D8B65069441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summary'!$E$147:$E$156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0.79943333333333333</c:v>
                      </c:pt>
                      <c:pt idx="1">
                        <c:v>0.39896666666666669</c:v>
                      </c:pt>
                      <c:pt idx="2">
                        <c:v>1.9183333333333333E-2</c:v>
                      </c:pt>
                      <c:pt idx="3">
                        <c:v>1.6666666666666667E-5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A9A-4F80-B3B8-7A24948C238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summary'!$E$160:$E$169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0.81279999999999997</c:v>
                      </c:pt>
                      <c:pt idx="1">
                        <c:v>0.38990000000000002</c:v>
                      </c:pt>
                      <c:pt idx="2">
                        <c:v>1.5983333333333332E-2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A9A-4F80-B3B8-7A24948C238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summary'!$E$173:$E$182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0.82843333333333335</c:v>
                      </c:pt>
                      <c:pt idx="1">
                        <c:v>0.37009999999999998</c:v>
                      </c:pt>
                      <c:pt idx="2">
                        <c:v>1.6299999999999999E-2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A9A-4F80-B3B8-7A24948C238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summary'!$E$186:$E$195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0.83756666666666668</c:v>
                      </c:pt>
                      <c:pt idx="1">
                        <c:v>0.35743333333333333</c:v>
                      </c:pt>
                      <c:pt idx="2">
                        <c:v>1.8733333333333334E-2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A9A-4F80-B3B8-7A24948C238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summary'!$E$199:$E$208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0.83993333333333331</c:v>
                      </c:pt>
                      <c:pt idx="1">
                        <c:v>0.35246666666666665</c:v>
                      </c:pt>
                      <c:pt idx="2">
                        <c:v>1.975E-2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A9A-4F80-B3B8-7A24948C2382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014715291106846"/>
          <c:y val="0.13453815869170199"/>
          <c:w val="0.47805502239283432"/>
          <c:h val="0.5184793005168832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um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summary'!$F$4:$F$13</c:f>
              <c:numCache>
                <c:formatCode>General</c:formatCode>
                <c:ptCount val="10"/>
                <c:pt idx="0">
                  <c:v>1.5966666666666667E-2</c:v>
                </c:pt>
                <c:pt idx="1">
                  <c:v>6.6333333333333331E-3</c:v>
                </c:pt>
                <c:pt idx="2">
                  <c:v>4.0833333333333329E-3</c:v>
                </c:pt>
                <c:pt idx="3">
                  <c:v>1.1666666666666668E-3</c:v>
                </c:pt>
                <c:pt idx="4">
                  <c:v>7.5000000000000002E-4</c:v>
                </c:pt>
                <c:pt idx="5">
                  <c:v>8.3333333333333339E-4</c:v>
                </c:pt>
                <c:pt idx="6">
                  <c:v>5.1666666666666668E-4</c:v>
                </c:pt>
                <c:pt idx="7">
                  <c:v>3.6666666666666667E-4</c:v>
                </c:pt>
                <c:pt idx="8">
                  <c:v>1.8333333333333334E-4</c:v>
                </c:pt>
                <c:pt idx="9">
                  <c:v>1.8333333333333334E-4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38-4FE6-9361-4242E9911DC8}"/>
            </c:ext>
          </c:extLst>
        </c:ser>
        <c:ser>
          <c:idx val="1"/>
          <c:order val="3"/>
          <c:tx>
            <c:v>20 um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summary'!$F$43:$F$52</c:f>
              <c:numCache>
                <c:formatCode>General</c:formatCode>
                <c:ptCount val="10"/>
                <c:pt idx="0">
                  <c:v>0.1464</c:v>
                </c:pt>
                <c:pt idx="1">
                  <c:v>1.6E-2</c:v>
                </c:pt>
                <c:pt idx="2">
                  <c:v>2.6666666666666666E-3</c:v>
                </c:pt>
                <c:pt idx="3">
                  <c:v>5.9999999999999995E-4</c:v>
                </c:pt>
                <c:pt idx="4">
                  <c:v>2.6666666666666668E-4</c:v>
                </c:pt>
                <c:pt idx="5">
                  <c:v>1.3333333333333334E-4</c:v>
                </c:pt>
                <c:pt idx="6">
                  <c:v>1.8333333333333334E-4</c:v>
                </c:pt>
                <c:pt idx="7">
                  <c:v>2.0000000000000001E-4</c:v>
                </c:pt>
                <c:pt idx="8">
                  <c:v>1E-4</c:v>
                </c:pt>
                <c:pt idx="9">
                  <c:v>6.666666666666667E-5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38-4FE6-9361-4242E9911DC8}"/>
            </c:ext>
          </c:extLst>
        </c:ser>
        <c:ser>
          <c:idx val="7"/>
          <c:order val="4"/>
          <c:tx>
            <c:v>28 um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summary'!$F$56:$F$65</c:f>
              <c:numCache>
                <c:formatCode>General</c:formatCode>
                <c:ptCount val="10"/>
                <c:pt idx="0">
                  <c:v>0.25823333333333331</c:v>
                </c:pt>
                <c:pt idx="1">
                  <c:v>4.5999999999999999E-2</c:v>
                </c:pt>
                <c:pt idx="2">
                  <c:v>8.9333333333333331E-3</c:v>
                </c:pt>
                <c:pt idx="3">
                  <c:v>1E-3</c:v>
                </c:pt>
                <c:pt idx="4">
                  <c:v>2.9999999999999997E-4</c:v>
                </c:pt>
                <c:pt idx="5">
                  <c:v>1.6666666666666666E-4</c:v>
                </c:pt>
                <c:pt idx="6">
                  <c:v>1E-4</c:v>
                </c:pt>
                <c:pt idx="7">
                  <c:v>1.1666666666666667E-4</c:v>
                </c:pt>
                <c:pt idx="8">
                  <c:v>1.6666666666666667E-5</c:v>
                </c:pt>
                <c:pt idx="9">
                  <c:v>5.0000000000000002E-5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5D-4CE1-A939-E2060AAF2383}"/>
            </c:ext>
          </c:extLst>
        </c:ser>
        <c:ser>
          <c:idx val="8"/>
          <c:order val="5"/>
          <c:tx>
            <c:v>36 um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summary'!$F$69:$F$78</c:f>
              <c:numCache>
                <c:formatCode>General</c:formatCode>
                <c:ptCount val="10"/>
                <c:pt idx="0">
                  <c:v>0.3589</c:v>
                </c:pt>
                <c:pt idx="1">
                  <c:v>7.2066666666666668E-2</c:v>
                </c:pt>
                <c:pt idx="2">
                  <c:v>2.1283333333333335E-2</c:v>
                </c:pt>
                <c:pt idx="3">
                  <c:v>4.1666666666666666E-3</c:v>
                </c:pt>
                <c:pt idx="4">
                  <c:v>8.3333333333333339E-4</c:v>
                </c:pt>
                <c:pt idx="5">
                  <c:v>1.6666666666666666E-4</c:v>
                </c:pt>
                <c:pt idx="6">
                  <c:v>5.0000000000000002E-5</c:v>
                </c:pt>
                <c:pt idx="7">
                  <c:v>2.0000000000000001E-4</c:v>
                </c:pt>
                <c:pt idx="8">
                  <c:v>6.666666666666667E-5</c:v>
                </c:pt>
                <c:pt idx="9">
                  <c:v>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5D-4CE1-A939-E2060AAF2383}"/>
            </c:ext>
          </c:extLst>
        </c:ser>
        <c:ser>
          <c:idx val="2"/>
          <c:order val="6"/>
          <c:tx>
            <c:v>45 um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summary'!$F$82:$F$91</c:f>
              <c:numCache>
                <c:formatCode>General</c:formatCode>
                <c:ptCount val="10"/>
                <c:pt idx="0">
                  <c:v>0.44840000000000002</c:v>
                </c:pt>
                <c:pt idx="1">
                  <c:v>0.11253333333333333</c:v>
                </c:pt>
                <c:pt idx="2">
                  <c:v>3.4466666666666666E-2</c:v>
                </c:pt>
                <c:pt idx="3">
                  <c:v>8.3666666666666663E-3</c:v>
                </c:pt>
                <c:pt idx="4">
                  <c:v>2.3833333333333332E-3</c:v>
                </c:pt>
                <c:pt idx="5">
                  <c:v>7.8333333333333336E-4</c:v>
                </c:pt>
                <c:pt idx="6">
                  <c:v>1.3333333333333334E-4</c:v>
                </c:pt>
                <c:pt idx="7">
                  <c:v>1.1666666666666667E-4</c:v>
                </c:pt>
                <c:pt idx="8">
                  <c:v>1.6666666666666667E-5</c:v>
                </c:pt>
                <c:pt idx="9">
                  <c:v>6.666666666666667E-5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438-4FE6-9361-4242E9911DC8}"/>
            </c:ext>
          </c:extLst>
        </c:ser>
        <c:ser>
          <c:idx val="9"/>
          <c:order val="7"/>
          <c:tx>
            <c:v>62.5 um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summary'!$F$95:$F$104</c:f>
              <c:numCache>
                <c:formatCode>General</c:formatCode>
                <c:ptCount val="10"/>
                <c:pt idx="0">
                  <c:v>0.57216666666666671</c:v>
                </c:pt>
                <c:pt idx="1">
                  <c:v>0.19420000000000001</c:v>
                </c:pt>
                <c:pt idx="2">
                  <c:v>6.1083333333333337E-2</c:v>
                </c:pt>
                <c:pt idx="3">
                  <c:v>1.3433333333333334E-2</c:v>
                </c:pt>
                <c:pt idx="4">
                  <c:v>5.5333333333333337E-3</c:v>
                </c:pt>
                <c:pt idx="5">
                  <c:v>2.2166666666666667E-3</c:v>
                </c:pt>
                <c:pt idx="6">
                  <c:v>1E-3</c:v>
                </c:pt>
                <c:pt idx="7">
                  <c:v>4.6666666666666666E-4</c:v>
                </c:pt>
                <c:pt idx="8">
                  <c:v>6.666666666666667E-5</c:v>
                </c:pt>
                <c:pt idx="9">
                  <c:v>3.3333333333333335E-5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15D-4CE1-A939-E2060AAF2383}"/>
            </c:ext>
          </c:extLst>
        </c:ser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summary'!$F$108:$F$117</c:f>
              <c:numCache>
                <c:formatCode>General</c:formatCode>
                <c:ptCount val="10"/>
                <c:pt idx="0">
                  <c:v>0.67656666666666665</c:v>
                </c:pt>
                <c:pt idx="1">
                  <c:v>0.29996666666666666</c:v>
                </c:pt>
                <c:pt idx="2">
                  <c:v>7.9149999999999998E-2</c:v>
                </c:pt>
                <c:pt idx="3">
                  <c:v>1.3616666666666666E-2</c:v>
                </c:pt>
                <c:pt idx="4">
                  <c:v>4.4333333333333334E-3</c:v>
                </c:pt>
                <c:pt idx="5">
                  <c:v>1.6000000000000001E-3</c:v>
                </c:pt>
                <c:pt idx="6">
                  <c:v>5.8333333333333338E-4</c:v>
                </c:pt>
                <c:pt idx="7">
                  <c:v>2.8333333333333335E-4</c:v>
                </c:pt>
                <c:pt idx="8">
                  <c:v>1.6666666666666667E-5</c:v>
                </c:pt>
                <c:pt idx="9">
                  <c:v>3.3333333333333335E-5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B6-4AF4-A7F9-E26DDE948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summary'!$F$17:$F$26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1.8733333333333334E-2</c:v>
                      </c:pt>
                      <c:pt idx="1">
                        <c:v>5.4000000000000003E-3</c:v>
                      </c:pt>
                      <c:pt idx="2">
                        <c:v>1.9166666666666666E-3</c:v>
                      </c:pt>
                      <c:pt idx="3">
                        <c:v>6.8333333333333332E-4</c:v>
                      </c:pt>
                      <c:pt idx="4">
                        <c:v>3.3333333333333332E-4</c:v>
                      </c:pt>
                      <c:pt idx="5">
                        <c:v>5.0000000000000001E-4</c:v>
                      </c:pt>
                      <c:pt idx="6">
                        <c:v>3.1666666666666665E-4</c:v>
                      </c:pt>
                      <c:pt idx="7">
                        <c:v>2.3333333333333333E-4</c:v>
                      </c:pt>
                      <c:pt idx="8">
                        <c:v>1.6666666666666666E-4</c:v>
                      </c:pt>
                      <c:pt idx="9">
                        <c:v>6.666666666666667E-5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15D-4CE1-A939-E2060AAF2383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summary'!$F$30:$F$39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4.8333333333333332E-2</c:v>
                      </c:pt>
                      <c:pt idx="1">
                        <c:v>6.8999999999999999E-3</c:v>
                      </c:pt>
                      <c:pt idx="2">
                        <c:v>1.7333333333333333E-3</c:v>
                      </c:pt>
                      <c:pt idx="3">
                        <c:v>6.6666666666666664E-4</c:v>
                      </c:pt>
                      <c:pt idx="4">
                        <c:v>1.6666666666666666E-4</c:v>
                      </c:pt>
                      <c:pt idx="5">
                        <c:v>1.8333333333333334E-4</c:v>
                      </c:pt>
                      <c:pt idx="6">
                        <c:v>1.3333333333333334E-4</c:v>
                      </c:pt>
                      <c:pt idx="7">
                        <c:v>1.1666666666666667E-4</c:v>
                      </c:pt>
                      <c:pt idx="8">
                        <c:v>6.666666666666667E-5</c:v>
                      </c:pt>
                      <c:pt idx="9">
                        <c:v>8.3333333333333331E-5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15D-4CE1-A939-E2060AAF2383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v>112.5 um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summary'!$F$121:$F$130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0.74013333333333331</c:v>
                      </c:pt>
                      <c:pt idx="1">
                        <c:v>0.36976666666666669</c:v>
                      </c:pt>
                      <c:pt idx="2">
                        <c:v>6.1383333333333331E-2</c:v>
                      </c:pt>
                      <c:pt idx="3">
                        <c:v>4.933333333333333E-3</c:v>
                      </c:pt>
                      <c:pt idx="4">
                        <c:v>1E-3</c:v>
                      </c:pt>
                      <c:pt idx="5">
                        <c:v>1.1666666666666667E-4</c:v>
                      </c:pt>
                      <c:pt idx="6">
                        <c:v>5.0000000000000002E-5</c:v>
                      </c:pt>
                      <c:pt idx="7">
                        <c:v>3.3333333333333335E-5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15D-4CE1-A939-E2060AAF2383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summary'!$F$134:$F$143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0.77503333333333335</c:v>
                      </c:pt>
                      <c:pt idx="1">
                        <c:v>0.39863333333333334</c:v>
                      </c:pt>
                      <c:pt idx="2">
                        <c:v>3.7683333333333333E-2</c:v>
                      </c:pt>
                      <c:pt idx="3">
                        <c:v>7.5000000000000002E-4</c:v>
                      </c:pt>
                      <c:pt idx="4">
                        <c:v>6.666666666666667E-5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02-47BB-A4F5-435C7666BCE7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 um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summary'!$F$147:$F$156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0.79790000000000005</c:v>
                      </c:pt>
                      <c:pt idx="1">
                        <c:v>0.40746666666666664</c:v>
                      </c:pt>
                      <c:pt idx="2">
                        <c:v>2.2933333333333333E-2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15D-4CE1-A939-E2060AAF238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 um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summary'!$F$160:$F$169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0.81230000000000002</c:v>
                      </c:pt>
                      <c:pt idx="1">
                        <c:v>0.3972</c:v>
                      </c:pt>
                      <c:pt idx="2">
                        <c:v>1.8383333333333335E-2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15D-4CE1-A939-E2060AAF238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summary'!$F$173:$F$182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0.82913333333333339</c:v>
                      </c:pt>
                      <c:pt idx="1">
                        <c:v>0.37369999999999998</c:v>
                      </c:pt>
                      <c:pt idx="2">
                        <c:v>1.5883333333333333E-2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15D-4CE1-A939-E2060AAF238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 um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summary'!$F$186:$F$195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0.83799999999999997</c:v>
                      </c:pt>
                      <c:pt idx="1">
                        <c:v>0.35759999999999997</c:v>
                      </c:pt>
                      <c:pt idx="2">
                        <c:v>1.7216666666666668E-2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15D-4CE1-A939-E2060AAF238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summary'!$F$199:$F$208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0.83963333333333334</c:v>
                      </c:pt>
                      <c:pt idx="1">
                        <c:v>0.35343333333333332</c:v>
                      </c:pt>
                      <c:pt idx="2">
                        <c:v>1.865E-2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15D-4CE1-A939-E2060AAF2383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9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43018625561978163"/>
          <c:y val="0.1434941263410035"/>
          <c:w val="0.53898522800256909"/>
          <c:h val="0.52097120887412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summary'!$C$108:$C$117</c:f>
              <c:numCache>
                <c:formatCode>General</c:formatCode>
                <c:ptCount val="10"/>
                <c:pt idx="0">
                  <c:v>0.22813333333333333</c:v>
                </c:pt>
                <c:pt idx="1">
                  <c:v>1.4999999999999999E-2</c:v>
                </c:pt>
                <c:pt idx="2">
                  <c:v>3.2666666666666669E-3</c:v>
                </c:pt>
                <c:pt idx="3">
                  <c:v>2.6166666666666669E-3</c:v>
                </c:pt>
                <c:pt idx="4">
                  <c:v>2.7333333333333333E-3</c:v>
                </c:pt>
                <c:pt idx="5">
                  <c:v>2.2333333333333333E-3</c:v>
                </c:pt>
                <c:pt idx="6">
                  <c:v>2.0833333333333333E-3</c:v>
                </c:pt>
                <c:pt idx="7">
                  <c:v>2.3999999999999998E-3</c:v>
                </c:pt>
                <c:pt idx="8">
                  <c:v>1.9E-3</c:v>
                </c:pt>
                <c:pt idx="9">
                  <c:v>7.6666666666666669E-4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961-440B-8E47-121A27988091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summary'!$C$121:$C$130</c:f>
              <c:numCache>
                <c:formatCode>General</c:formatCode>
                <c:ptCount val="10"/>
                <c:pt idx="0">
                  <c:v>0.16903333333333334</c:v>
                </c:pt>
                <c:pt idx="1">
                  <c:v>1.1033333333333332E-2</c:v>
                </c:pt>
                <c:pt idx="2">
                  <c:v>3.9166666666666664E-3</c:v>
                </c:pt>
                <c:pt idx="3">
                  <c:v>1.3333333333333334E-4</c:v>
                </c:pt>
                <c:pt idx="4">
                  <c:v>4.1666666666666669E-4</c:v>
                </c:pt>
                <c:pt idx="5">
                  <c:v>1.8333333333333334E-4</c:v>
                </c:pt>
                <c:pt idx="6">
                  <c:v>3.1666666666666665E-4</c:v>
                </c:pt>
                <c:pt idx="7">
                  <c:v>1E-4</c:v>
                </c:pt>
                <c:pt idx="8">
                  <c:v>1.3333333333333334E-4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1961-440B-8E47-121A27988091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summary'!$C$147:$C$156</c:f>
              <c:numCache>
                <c:formatCode>General</c:formatCode>
                <c:ptCount val="10"/>
                <c:pt idx="0">
                  <c:v>3.0866666666666667E-2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1961-440B-8E47-121A27988091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summary'!$C$160:$C$169</c:f>
              <c:numCache>
                <c:formatCode>General</c:formatCode>
                <c:ptCount val="10"/>
                <c:pt idx="0">
                  <c:v>3.3E-3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1961-440B-8E47-121A27988091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summary'!$C$186:$C$195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1961-440B-8E47-121A27988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summary'!$C$4:$C$13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9.3733333333333335E-2</c:v>
                      </c:pt>
                      <c:pt idx="1">
                        <c:v>6.3666666666666663E-3</c:v>
                      </c:pt>
                      <c:pt idx="2">
                        <c:v>1.6666666666666667E-5</c:v>
                      </c:pt>
                      <c:pt idx="3">
                        <c:v>0</c:v>
                      </c:pt>
                      <c:pt idx="4">
                        <c:v>5.0000000000000002E-5</c:v>
                      </c:pt>
                      <c:pt idx="5">
                        <c:v>1.4999999999999999E-4</c:v>
                      </c:pt>
                      <c:pt idx="6">
                        <c:v>5.0000000000000002E-5</c:v>
                      </c:pt>
                      <c:pt idx="7">
                        <c:v>1.3333333333333334E-4</c:v>
                      </c:pt>
                      <c:pt idx="8">
                        <c:v>1.6666666666666667E-5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1961-440B-8E47-121A27988091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summary'!$C$17:$C$26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9.8866666666666672E-2</c:v>
                      </c:pt>
                      <c:pt idx="1">
                        <c:v>6.7333333333333334E-3</c:v>
                      </c:pt>
                      <c:pt idx="2">
                        <c:v>1.6666666666666667E-5</c:v>
                      </c:pt>
                      <c:pt idx="3">
                        <c:v>5.0000000000000002E-5</c:v>
                      </c:pt>
                      <c:pt idx="4">
                        <c:v>8.3333333333333331E-5</c:v>
                      </c:pt>
                      <c:pt idx="5">
                        <c:v>6.666666666666667E-5</c:v>
                      </c:pt>
                      <c:pt idx="6">
                        <c:v>1.6666666666666667E-5</c:v>
                      </c:pt>
                      <c:pt idx="7">
                        <c:v>8.3333333333333331E-5</c:v>
                      </c:pt>
                      <c:pt idx="8">
                        <c:v>5.0000000000000002E-5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961-440B-8E47-121A27988091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summary'!$C$30:$C$39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9.9733333333333327E-2</c:v>
                      </c:pt>
                      <c:pt idx="1">
                        <c:v>4.4666666666666665E-3</c:v>
                      </c:pt>
                      <c:pt idx="2">
                        <c:v>0</c:v>
                      </c:pt>
                      <c:pt idx="3">
                        <c:v>5.0000000000000002E-5</c:v>
                      </c:pt>
                      <c:pt idx="4">
                        <c:v>1E-4</c:v>
                      </c:pt>
                      <c:pt idx="5">
                        <c:v>1.1666666666666667E-4</c:v>
                      </c:pt>
                      <c:pt idx="6">
                        <c:v>1.4999999999999999E-4</c:v>
                      </c:pt>
                      <c:pt idx="7">
                        <c:v>1.4999999999999999E-4</c:v>
                      </c:pt>
                      <c:pt idx="8">
                        <c:v>1E-4</c:v>
                      </c:pt>
                      <c:pt idx="9">
                        <c:v>5.0000000000000002E-5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961-440B-8E47-121A27988091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summary'!$C$43:$C$52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9.9333333333333329E-2</c:v>
                      </c:pt>
                      <c:pt idx="1">
                        <c:v>7.1333333333333335E-3</c:v>
                      </c:pt>
                      <c:pt idx="2">
                        <c:v>1E-4</c:v>
                      </c:pt>
                      <c:pt idx="3">
                        <c:v>1.1666666666666667E-4</c:v>
                      </c:pt>
                      <c:pt idx="4">
                        <c:v>2.3333333333333333E-4</c:v>
                      </c:pt>
                      <c:pt idx="5">
                        <c:v>3.3333333333333332E-4</c:v>
                      </c:pt>
                      <c:pt idx="6">
                        <c:v>3.8333333333333334E-4</c:v>
                      </c:pt>
                      <c:pt idx="7">
                        <c:v>2.8333333333333335E-4</c:v>
                      </c:pt>
                      <c:pt idx="8">
                        <c:v>1.1666666666666667E-4</c:v>
                      </c:pt>
                      <c:pt idx="9">
                        <c:v>5.0000000000000002E-5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61-440B-8E47-121A27988091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summary'!$C$56:$C$65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9.9566666666666664E-2</c:v>
                      </c:pt>
                      <c:pt idx="1">
                        <c:v>9.2666666666666661E-3</c:v>
                      </c:pt>
                      <c:pt idx="2">
                        <c:v>1E-4</c:v>
                      </c:pt>
                      <c:pt idx="3">
                        <c:v>2.5000000000000001E-4</c:v>
                      </c:pt>
                      <c:pt idx="4">
                        <c:v>2.5000000000000001E-4</c:v>
                      </c:pt>
                      <c:pt idx="5">
                        <c:v>8.0000000000000004E-4</c:v>
                      </c:pt>
                      <c:pt idx="6">
                        <c:v>4.6666666666666666E-4</c:v>
                      </c:pt>
                      <c:pt idx="7">
                        <c:v>4.6666666666666666E-4</c:v>
                      </c:pt>
                      <c:pt idx="8">
                        <c:v>3.5E-4</c:v>
                      </c:pt>
                      <c:pt idx="9">
                        <c:v>2.3333333333333333E-4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61-440B-8E47-121A27988091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summary'!$C$69:$C$78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0.11316666666666667</c:v>
                      </c:pt>
                      <c:pt idx="1">
                        <c:v>1.4566666666666667E-2</c:v>
                      </c:pt>
                      <c:pt idx="2">
                        <c:v>2.9999999999999997E-4</c:v>
                      </c:pt>
                      <c:pt idx="3">
                        <c:v>5.3333333333333336E-4</c:v>
                      </c:pt>
                      <c:pt idx="4">
                        <c:v>8.6666666666666663E-4</c:v>
                      </c:pt>
                      <c:pt idx="5">
                        <c:v>1.1833333333333333E-3</c:v>
                      </c:pt>
                      <c:pt idx="6">
                        <c:v>1.0166666666666666E-3</c:v>
                      </c:pt>
                      <c:pt idx="7">
                        <c:v>9.8333333333333324E-4</c:v>
                      </c:pt>
                      <c:pt idx="8">
                        <c:v>8.3333333333333339E-4</c:v>
                      </c:pt>
                      <c:pt idx="9">
                        <c:v>3.6666666666666667E-4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961-440B-8E47-121A27988091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summary'!$C$82:$C$91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0.14133333333333334</c:v>
                      </c:pt>
                      <c:pt idx="1">
                        <c:v>2.0566666666666667E-2</c:v>
                      </c:pt>
                      <c:pt idx="2">
                        <c:v>7.5000000000000002E-4</c:v>
                      </c:pt>
                      <c:pt idx="3">
                        <c:v>9.3333333333333332E-4</c:v>
                      </c:pt>
                      <c:pt idx="4">
                        <c:v>1.1999999999999999E-3</c:v>
                      </c:pt>
                      <c:pt idx="5">
                        <c:v>1.8166666666666667E-3</c:v>
                      </c:pt>
                      <c:pt idx="6">
                        <c:v>1.7166666666666667E-3</c:v>
                      </c:pt>
                      <c:pt idx="7">
                        <c:v>1.2999999999999999E-3</c:v>
                      </c:pt>
                      <c:pt idx="8">
                        <c:v>1.1833333333333333E-3</c:v>
                      </c:pt>
                      <c:pt idx="9">
                        <c:v>8.9999999999999998E-4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961-440B-8E47-121A27988091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summary'!$C$95:$C$104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0.20813333333333334</c:v>
                      </c:pt>
                      <c:pt idx="1">
                        <c:v>2.8566666666666667E-2</c:v>
                      </c:pt>
                      <c:pt idx="2">
                        <c:v>2.1166666666666669E-3</c:v>
                      </c:pt>
                      <c:pt idx="3">
                        <c:v>2.3333333333333335E-3</c:v>
                      </c:pt>
                      <c:pt idx="4">
                        <c:v>2.8500000000000001E-3</c:v>
                      </c:pt>
                      <c:pt idx="5">
                        <c:v>3.0333333333333332E-3</c:v>
                      </c:pt>
                      <c:pt idx="6">
                        <c:v>3.0999999999999999E-3</c:v>
                      </c:pt>
                      <c:pt idx="7">
                        <c:v>2.3833333333333332E-3</c:v>
                      </c:pt>
                      <c:pt idx="8">
                        <c:v>1.75E-3</c:v>
                      </c:pt>
                      <c:pt idx="9">
                        <c:v>9.1666666666666665E-4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961-440B-8E47-121A27988091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summary'!$C$134:$C$143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0.10103333333333334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961-440B-8E47-121A2798809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summary'!$C$173:$C$182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961-440B-8E47-121A27988091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2094453539842178"/>
          <c:y val="0.14409060349535596"/>
          <c:w val="0.38811881188118813"/>
          <c:h val="0.427726158782191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talk-deposition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summary'!$D$108:$D$117</c:f>
              <c:numCache>
                <c:formatCode>General</c:formatCode>
                <c:ptCount val="10"/>
                <c:pt idx="0">
                  <c:v>0.18406666666666666</c:v>
                </c:pt>
                <c:pt idx="1">
                  <c:v>3.6666666666666667E-4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6B1-42A7-883B-21AE231F55F8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summary'!$D$121:$D$130</c:f>
              <c:numCache>
                <c:formatCode>General</c:formatCode>
                <c:ptCount val="10"/>
                <c:pt idx="0">
                  <c:v>0.1434</c:v>
                </c:pt>
                <c:pt idx="1">
                  <c:v>2.3333333333333333E-4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6B1-42A7-883B-21AE231F55F8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summary'!$D$147:$D$156</c:f>
              <c:numCache>
                <c:formatCode>General</c:formatCode>
                <c:ptCount val="10"/>
                <c:pt idx="0">
                  <c:v>2.76E-2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6B1-42A7-883B-21AE231F55F8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summary'!$D$160:$D$169</c:f>
              <c:numCache>
                <c:formatCode>General</c:formatCode>
                <c:ptCount val="10"/>
                <c:pt idx="0">
                  <c:v>2.9333333333333334E-3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F6B1-42A7-883B-21AE231F55F8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summary'!$D$186:$D$195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6B1-42A7-883B-21AE231F5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summary'!$D$4:$D$13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7.3000000000000001E-3</c:v>
                      </c:pt>
                      <c:pt idx="1">
                        <c:v>2.2000000000000001E-3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6B1-42A7-883B-21AE231F55F8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summary'!$D$17:$D$26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2.9666666666666665E-3</c:v>
                      </c:pt>
                      <c:pt idx="1">
                        <c:v>7.3333333333333334E-4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6B1-42A7-883B-21AE231F55F8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summary'!$D$30:$D$39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4.1666666666666666E-3</c:v>
                      </c:pt>
                      <c:pt idx="1">
                        <c:v>3.3333333333333335E-5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6B1-42A7-883B-21AE231F55F8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summary'!$D$43:$D$52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9.3333333333333341E-3</c:v>
                      </c:pt>
                      <c:pt idx="1">
                        <c:v>3.3333333333333335E-5</c:v>
                      </c:pt>
                      <c:pt idx="2">
                        <c:v>0</c:v>
                      </c:pt>
                      <c:pt idx="3">
                        <c:v>1.6666666666666667E-5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B1-42A7-883B-21AE231F55F8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summary'!$D$56:$D$65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2.6566666666666666E-2</c:v>
                      </c:pt>
                      <c:pt idx="1">
                        <c:v>1E-4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B1-42A7-883B-21AE231F55F8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summary'!$D$69:$D$78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5.6533333333333331E-2</c:v>
                      </c:pt>
                      <c:pt idx="1">
                        <c:v>4.0000000000000002E-4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B1-42A7-883B-21AE231F55F8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summary'!$D$82:$D$91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8.8533333333333339E-2</c:v>
                      </c:pt>
                      <c:pt idx="1">
                        <c:v>2.7333333333333333E-3</c:v>
                      </c:pt>
                      <c:pt idx="2">
                        <c:v>1.6666666666666667E-5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1.6666666666666667E-5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6B1-42A7-883B-21AE231F55F8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summary'!$D$95:$D$104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0.15183333333333332</c:v>
                      </c:pt>
                      <c:pt idx="1">
                        <c:v>2.8333333333333335E-3</c:v>
                      </c:pt>
                      <c:pt idx="2">
                        <c:v>1.6666666666666667E-5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6B1-42A7-883B-21AE231F55F8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summary'!$D$134:$D$143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8.3166666666666667E-2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6B1-42A7-883B-21AE231F55F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summary'!$D$173:$D$182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6B1-42A7-883B-21AE231F55F8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5602330196530314"/>
          <c:y val="0.1277284470896537"/>
          <c:w val="0.33059023109916136"/>
          <c:h val="0.4075930649513881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cough-inhalation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summary'!$E$108:$E$117</c:f>
              <c:numCache>
                <c:formatCode>General</c:formatCode>
                <c:ptCount val="10"/>
                <c:pt idx="0">
                  <c:v>0.68120000000000003</c:v>
                </c:pt>
                <c:pt idx="1">
                  <c:v>0.31076666666666669</c:v>
                </c:pt>
                <c:pt idx="2">
                  <c:v>0.08</c:v>
                </c:pt>
                <c:pt idx="3">
                  <c:v>1.3616666666666666E-2</c:v>
                </c:pt>
                <c:pt idx="4">
                  <c:v>5.8999999999999999E-3</c:v>
                </c:pt>
                <c:pt idx="5">
                  <c:v>3.2666666666666669E-3</c:v>
                </c:pt>
                <c:pt idx="6">
                  <c:v>8.9999999999999998E-4</c:v>
                </c:pt>
                <c:pt idx="7">
                  <c:v>9.1666666666666665E-4</c:v>
                </c:pt>
                <c:pt idx="8">
                  <c:v>1.1666666666666668E-3</c:v>
                </c:pt>
                <c:pt idx="9">
                  <c:v>4.6666666666666666E-4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7C-4B5D-8227-5F5BDE8BADD4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summary'!$E$121:$E$130</c:f>
              <c:numCache>
                <c:formatCode>General</c:formatCode>
                <c:ptCount val="10"/>
                <c:pt idx="0">
                  <c:v>0.7436666666666667</c:v>
                </c:pt>
                <c:pt idx="1">
                  <c:v>0.37136666666666668</c:v>
                </c:pt>
                <c:pt idx="2">
                  <c:v>6.1183333333333333E-2</c:v>
                </c:pt>
                <c:pt idx="3">
                  <c:v>5.1000000000000004E-3</c:v>
                </c:pt>
                <c:pt idx="4">
                  <c:v>6.6666666666666664E-4</c:v>
                </c:pt>
                <c:pt idx="5">
                  <c:v>1.3333333333333334E-4</c:v>
                </c:pt>
                <c:pt idx="6">
                  <c:v>8.3333333333333331E-5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387C-4B5D-8227-5F5BDE8BADD4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summary'!$E$147:$E$156</c:f>
              <c:numCache>
                <c:formatCode>General</c:formatCode>
                <c:ptCount val="10"/>
                <c:pt idx="0">
                  <c:v>0.79943333333333333</c:v>
                </c:pt>
                <c:pt idx="1">
                  <c:v>0.39896666666666669</c:v>
                </c:pt>
                <c:pt idx="2">
                  <c:v>1.9183333333333333E-2</c:v>
                </c:pt>
                <c:pt idx="3">
                  <c:v>1.6666666666666667E-5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387C-4B5D-8227-5F5BDE8BADD4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summary'!$E$160:$E$169</c:f>
              <c:numCache>
                <c:formatCode>General</c:formatCode>
                <c:ptCount val="10"/>
                <c:pt idx="0">
                  <c:v>0.81279999999999997</c:v>
                </c:pt>
                <c:pt idx="1">
                  <c:v>0.38990000000000002</c:v>
                </c:pt>
                <c:pt idx="2">
                  <c:v>1.5983333333333332E-2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387C-4B5D-8227-5F5BDE8BADD4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summary'!$E$186:$E$195</c:f>
              <c:numCache>
                <c:formatCode>General</c:formatCode>
                <c:ptCount val="10"/>
                <c:pt idx="0">
                  <c:v>0.83756666666666668</c:v>
                </c:pt>
                <c:pt idx="1">
                  <c:v>0.35743333333333333</c:v>
                </c:pt>
                <c:pt idx="2">
                  <c:v>1.8733333333333334E-2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387C-4B5D-8227-5F5BDE8BA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summary'!$E$4:$E$13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5.6000000000000001E-2</c:v>
                      </c:pt>
                      <c:pt idx="1">
                        <c:v>2.5999999999999999E-2</c:v>
                      </c:pt>
                      <c:pt idx="2">
                        <c:v>1.9283333333333333E-2</c:v>
                      </c:pt>
                      <c:pt idx="3">
                        <c:v>9.1000000000000004E-3</c:v>
                      </c:pt>
                      <c:pt idx="4">
                        <c:v>6.4000000000000003E-3</c:v>
                      </c:pt>
                      <c:pt idx="5">
                        <c:v>5.3666666666666663E-3</c:v>
                      </c:pt>
                      <c:pt idx="6">
                        <c:v>4.1000000000000003E-3</c:v>
                      </c:pt>
                      <c:pt idx="7">
                        <c:v>3.5333333333333332E-3</c:v>
                      </c:pt>
                      <c:pt idx="8">
                        <c:v>2.4166666666666668E-3</c:v>
                      </c:pt>
                      <c:pt idx="9">
                        <c:v>1.9333333333333333E-3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387C-4B5D-8227-5F5BDE8BADD4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summary'!$E$17:$E$26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6.0966666666666669E-2</c:v>
                      </c:pt>
                      <c:pt idx="1">
                        <c:v>2.7866666666666668E-2</c:v>
                      </c:pt>
                      <c:pt idx="2">
                        <c:v>2.1116666666666666E-2</c:v>
                      </c:pt>
                      <c:pt idx="3">
                        <c:v>1.01E-2</c:v>
                      </c:pt>
                      <c:pt idx="4">
                        <c:v>6.9166666666666664E-3</c:v>
                      </c:pt>
                      <c:pt idx="5">
                        <c:v>5.3666666666666663E-3</c:v>
                      </c:pt>
                      <c:pt idx="6">
                        <c:v>4.45E-3</c:v>
                      </c:pt>
                      <c:pt idx="7">
                        <c:v>3.933333333333333E-3</c:v>
                      </c:pt>
                      <c:pt idx="8">
                        <c:v>2.6333333333333334E-3</c:v>
                      </c:pt>
                      <c:pt idx="9">
                        <c:v>2.2166666666666667E-3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87C-4B5D-8227-5F5BDE8BADD4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summary'!$E$30:$E$39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8.7866666666666662E-2</c:v>
                      </c:pt>
                      <c:pt idx="1">
                        <c:v>3.506666666666667E-2</c:v>
                      </c:pt>
                      <c:pt idx="2">
                        <c:v>2.1899999999999999E-2</c:v>
                      </c:pt>
                      <c:pt idx="3">
                        <c:v>1.0916666666666667E-2</c:v>
                      </c:pt>
                      <c:pt idx="4">
                        <c:v>6.7166666666666668E-3</c:v>
                      </c:pt>
                      <c:pt idx="5">
                        <c:v>5.9166666666666664E-3</c:v>
                      </c:pt>
                      <c:pt idx="6">
                        <c:v>4.2500000000000003E-3</c:v>
                      </c:pt>
                      <c:pt idx="7">
                        <c:v>3.6333333333333335E-3</c:v>
                      </c:pt>
                      <c:pt idx="8">
                        <c:v>2.5333333333333332E-3</c:v>
                      </c:pt>
                      <c:pt idx="9">
                        <c:v>2.0999999999999999E-3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87C-4B5D-8227-5F5BDE8BADD4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summary'!$E$43:$E$52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0.16196666666666668</c:v>
                      </c:pt>
                      <c:pt idx="1">
                        <c:v>4.4166666666666667E-2</c:v>
                      </c:pt>
                      <c:pt idx="2">
                        <c:v>2.4133333333333333E-2</c:v>
                      </c:pt>
                      <c:pt idx="3">
                        <c:v>1.1966666666666667E-2</c:v>
                      </c:pt>
                      <c:pt idx="4">
                        <c:v>7.6E-3</c:v>
                      </c:pt>
                      <c:pt idx="5">
                        <c:v>6.3166666666666666E-3</c:v>
                      </c:pt>
                      <c:pt idx="6">
                        <c:v>4.7000000000000002E-3</c:v>
                      </c:pt>
                      <c:pt idx="7">
                        <c:v>4.0666666666666663E-3</c:v>
                      </c:pt>
                      <c:pt idx="8">
                        <c:v>2.9833333333333335E-3</c:v>
                      </c:pt>
                      <c:pt idx="9">
                        <c:v>2.0500000000000002E-3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87C-4B5D-8227-5F5BDE8BADD4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summary'!$E$56:$E$65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0.26376666666666665</c:v>
                      </c:pt>
                      <c:pt idx="1">
                        <c:v>5.5133333333333333E-2</c:v>
                      </c:pt>
                      <c:pt idx="2">
                        <c:v>2.615E-2</c:v>
                      </c:pt>
                      <c:pt idx="3">
                        <c:v>1.0716666666666666E-2</c:v>
                      </c:pt>
                      <c:pt idx="4">
                        <c:v>7.7999999999999996E-3</c:v>
                      </c:pt>
                      <c:pt idx="5">
                        <c:v>6.5833333333333334E-3</c:v>
                      </c:pt>
                      <c:pt idx="6">
                        <c:v>4.6833333333333336E-3</c:v>
                      </c:pt>
                      <c:pt idx="7">
                        <c:v>4.45E-3</c:v>
                      </c:pt>
                      <c:pt idx="8">
                        <c:v>3.2000000000000002E-3</c:v>
                      </c:pt>
                      <c:pt idx="9">
                        <c:v>2.3500000000000001E-3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87C-4B5D-8227-5F5BDE8BADD4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summary'!$E$69:$E$78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0.36583333333333334</c:v>
                      </c:pt>
                      <c:pt idx="1">
                        <c:v>8.0033333333333331E-2</c:v>
                      </c:pt>
                      <c:pt idx="2">
                        <c:v>3.125E-2</c:v>
                      </c:pt>
                      <c:pt idx="3">
                        <c:v>1.0366666666666666E-2</c:v>
                      </c:pt>
                      <c:pt idx="4">
                        <c:v>8.483333333333334E-3</c:v>
                      </c:pt>
                      <c:pt idx="5">
                        <c:v>6.4999999999999997E-3</c:v>
                      </c:pt>
                      <c:pt idx="6">
                        <c:v>5.3166666666666666E-3</c:v>
                      </c:pt>
                      <c:pt idx="7">
                        <c:v>4.7499999999999999E-3</c:v>
                      </c:pt>
                      <c:pt idx="8">
                        <c:v>3.4333333333333334E-3</c:v>
                      </c:pt>
                      <c:pt idx="9">
                        <c:v>2.6166666666666669E-3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87C-4B5D-8227-5F5BDE8BADD4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summary'!$E$82:$E$91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0.46046666666666669</c:v>
                      </c:pt>
                      <c:pt idx="1">
                        <c:v>0.11073333333333334</c:v>
                      </c:pt>
                      <c:pt idx="2">
                        <c:v>3.8183333333333333E-2</c:v>
                      </c:pt>
                      <c:pt idx="3">
                        <c:v>1.15E-2</c:v>
                      </c:pt>
                      <c:pt idx="4">
                        <c:v>7.5833333333333334E-3</c:v>
                      </c:pt>
                      <c:pt idx="5">
                        <c:v>6.0333333333333333E-3</c:v>
                      </c:pt>
                      <c:pt idx="6">
                        <c:v>5.3499999999999997E-3</c:v>
                      </c:pt>
                      <c:pt idx="7">
                        <c:v>5.0833333333333329E-3</c:v>
                      </c:pt>
                      <c:pt idx="8">
                        <c:v>3.2666666666666669E-3</c:v>
                      </c:pt>
                      <c:pt idx="9">
                        <c:v>2.9833333333333335E-3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87C-4B5D-8227-5F5BDE8BADD4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summary'!$E$95:$E$104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0.57726666666666671</c:v>
                      </c:pt>
                      <c:pt idx="1">
                        <c:v>0.19946666666666665</c:v>
                      </c:pt>
                      <c:pt idx="2">
                        <c:v>5.96E-2</c:v>
                      </c:pt>
                      <c:pt idx="3">
                        <c:v>1.37E-2</c:v>
                      </c:pt>
                      <c:pt idx="4">
                        <c:v>7.8666666666666659E-3</c:v>
                      </c:pt>
                      <c:pt idx="5">
                        <c:v>5.9500000000000004E-3</c:v>
                      </c:pt>
                      <c:pt idx="6">
                        <c:v>4.2500000000000003E-3</c:v>
                      </c:pt>
                      <c:pt idx="7">
                        <c:v>5.2666666666666669E-3</c:v>
                      </c:pt>
                      <c:pt idx="8">
                        <c:v>3.7666666666666669E-3</c:v>
                      </c:pt>
                      <c:pt idx="9">
                        <c:v>2.7333333333333333E-3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87C-4B5D-8227-5F5BDE8BADD4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summary'!$E$134:$E$143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0.77729999999999999</c:v>
                      </c:pt>
                      <c:pt idx="1">
                        <c:v>0.39566666666666667</c:v>
                      </c:pt>
                      <c:pt idx="2">
                        <c:v>3.5049999999999998E-2</c:v>
                      </c:pt>
                      <c:pt idx="3">
                        <c:v>1.0333333333333334E-3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87C-4B5D-8227-5F5BDE8BADD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summary'!$E$173:$E$182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0.82843333333333335</c:v>
                      </c:pt>
                      <c:pt idx="1">
                        <c:v>0.37009999999999998</c:v>
                      </c:pt>
                      <c:pt idx="2">
                        <c:v>1.6299999999999999E-2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87C-4B5D-8227-5F5BDE8BADD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summary'!$E$199:$E$208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0.83993333333333331</c:v>
                      </c:pt>
                      <c:pt idx="1">
                        <c:v>0.35246666666666665</c:v>
                      </c:pt>
                      <c:pt idx="2">
                        <c:v>1.975E-2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87C-4B5D-8227-5F5BDE8BADD4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014715291106846"/>
          <c:y val="0.13453815869170199"/>
          <c:w val="0.47805502239283432"/>
          <c:h val="0.5184793005168832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r>
              <a:rPr lang="en-US"/>
              <a:t>cough-deposition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8"/>
          <c:tx>
            <c:v>87.5 um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summary'!$F$108:$F$117</c:f>
              <c:numCache>
                <c:formatCode>General</c:formatCode>
                <c:ptCount val="10"/>
                <c:pt idx="0">
                  <c:v>0.67656666666666665</c:v>
                </c:pt>
                <c:pt idx="1">
                  <c:v>0.29996666666666666</c:v>
                </c:pt>
                <c:pt idx="2">
                  <c:v>7.9149999999999998E-2</c:v>
                </c:pt>
                <c:pt idx="3">
                  <c:v>1.3616666666666666E-2</c:v>
                </c:pt>
                <c:pt idx="4">
                  <c:v>4.4333333333333334E-3</c:v>
                </c:pt>
                <c:pt idx="5">
                  <c:v>1.6000000000000001E-3</c:v>
                </c:pt>
                <c:pt idx="6">
                  <c:v>5.8333333333333338E-4</c:v>
                </c:pt>
                <c:pt idx="7">
                  <c:v>2.8333333333333335E-4</c:v>
                </c:pt>
                <c:pt idx="8">
                  <c:v>1.6666666666666667E-5</c:v>
                </c:pt>
                <c:pt idx="9">
                  <c:v>3.3333333333333335E-5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27F-4037-B721-B1B4E9C627C1}"/>
            </c:ext>
          </c:extLst>
        </c:ser>
        <c:ser>
          <c:idx val="10"/>
          <c:order val="9"/>
          <c:tx>
            <c:v>112.5 um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summary'!$F$121:$F$130</c:f>
              <c:numCache>
                <c:formatCode>General</c:formatCode>
                <c:ptCount val="10"/>
                <c:pt idx="0">
                  <c:v>0.74013333333333331</c:v>
                </c:pt>
                <c:pt idx="1">
                  <c:v>0.36976666666666669</c:v>
                </c:pt>
                <c:pt idx="2">
                  <c:v>6.1383333333333331E-2</c:v>
                </c:pt>
                <c:pt idx="3">
                  <c:v>4.933333333333333E-3</c:v>
                </c:pt>
                <c:pt idx="4">
                  <c:v>1E-3</c:v>
                </c:pt>
                <c:pt idx="5">
                  <c:v>1.1666666666666667E-4</c:v>
                </c:pt>
                <c:pt idx="6">
                  <c:v>5.0000000000000002E-5</c:v>
                </c:pt>
                <c:pt idx="7">
                  <c:v>3.3333333333333335E-5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27F-4037-B721-B1B4E9C627C1}"/>
            </c:ext>
          </c:extLst>
        </c:ser>
        <c:ser>
          <c:idx val="11"/>
          <c:order val="11"/>
          <c:tx>
            <c:v>175 um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summary'!$F$147:$F$156</c:f>
              <c:numCache>
                <c:formatCode>General</c:formatCode>
                <c:ptCount val="10"/>
                <c:pt idx="0">
                  <c:v>0.79790000000000005</c:v>
                </c:pt>
                <c:pt idx="1">
                  <c:v>0.40746666666666664</c:v>
                </c:pt>
                <c:pt idx="2">
                  <c:v>2.2933333333333333E-2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27F-4037-B721-B1B4E9C627C1}"/>
            </c:ext>
          </c:extLst>
        </c:ser>
        <c:ser>
          <c:idx val="12"/>
          <c:order val="12"/>
          <c:tx>
            <c:v>225 um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summary'!$F$160:$F$169</c:f>
              <c:numCache>
                <c:formatCode>General</c:formatCode>
                <c:ptCount val="10"/>
                <c:pt idx="0">
                  <c:v>0.81230000000000002</c:v>
                </c:pt>
                <c:pt idx="1">
                  <c:v>0.3972</c:v>
                </c:pt>
                <c:pt idx="2">
                  <c:v>1.8383333333333335E-2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F27F-4037-B721-B1B4E9C627C1}"/>
            </c:ext>
          </c:extLst>
        </c:ser>
        <c:ser>
          <c:idx val="14"/>
          <c:order val="14"/>
          <c:tx>
            <c:v>750 um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summary'!$B$186:$B$195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summary'!$F$186:$F$195</c:f>
              <c:numCache>
                <c:formatCode>General</c:formatCode>
                <c:ptCount val="10"/>
                <c:pt idx="0">
                  <c:v>0.83799999999999997</c:v>
                </c:pt>
                <c:pt idx="1">
                  <c:v>0.35759999999999997</c:v>
                </c:pt>
                <c:pt idx="2">
                  <c:v>1.7216666666666668E-2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27F-4037-B721-B1B4E9C62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3848"/>
        <c:axId val="7744245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 um</c:v>
                </c:tx>
                <c:spPr>
                  <a:ln w="254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summary'!$B$4:$B$13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summary'!$F$4:$F$13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1.5966666666666667E-2</c:v>
                      </c:pt>
                      <c:pt idx="1">
                        <c:v>6.6333333333333331E-3</c:v>
                      </c:pt>
                      <c:pt idx="2">
                        <c:v>4.0833333333333329E-3</c:v>
                      </c:pt>
                      <c:pt idx="3">
                        <c:v>1.1666666666666668E-3</c:v>
                      </c:pt>
                      <c:pt idx="4">
                        <c:v>7.5000000000000002E-4</c:v>
                      </c:pt>
                      <c:pt idx="5">
                        <c:v>8.3333333333333339E-4</c:v>
                      </c:pt>
                      <c:pt idx="6">
                        <c:v>5.1666666666666668E-4</c:v>
                      </c:pt>
                      <c:pt idx="7">
                        <c:v>3.6666666666666667E-4</c:v>
                      </c:pt>
                      <c:pt idx="8">
                        <c:v>1.8333333333333334E-4</c:v>
                      </c:pt>
                      <c:pt idx="9">
                        <c:v>1.8333333333333334E-4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27F-4037-B721-B1B4E9C627C1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v>6 um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summary'!$F$17:$F$26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1.8733333333333334E-2</c:v>
                      </c:pt>
                      <c:pt idx="1">
                        <c:v>5.4000000000000003E-3</c:v>
                      </c:pt>
                      <c:pt idx="2">
                        <c:v>1.9166666666666666E-3</c:v>
                      </c:pt>
                      <c:pt idx="3">
                        <c:v>6.8333333333333332E-4</c:v>
                      </c:pt>
                      <c:pt idx="4">
                        <c:v>3.3333333333333332E-4</c:v>
                      </c:pt>
                      <c:pt idx="5">
                        <c:v>5.0000000000000001E-4</c:v>
                      </c:pt>
                      <c:pt idx="6">
                        <c:v>3.1666666666666665E-4</c:v>
                      </c:pt>
                      <c:pt idx="7">
                        <c:v>2.3333333333333333E-4</c:v>
                      </c:pt>
                      <c:pt idx="8">
                        <c:v>1.6666666666666666E-4</c:v>
                      </c:pt>
                      <c:pt idx="9">
                        <c:v>6.666666666666667E-5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27F-4037-B721-B1B4E9C627C1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12 um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summary'!$F$30:$F$39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4.8333333333333332E-2</c:v>
                      </c:pt>
                      <c:pt idx="1">
                        <c:v>6.8999999999999999E-3</c:v>
                      </c:pt>
                      <c:pt idx="2">
                        <c:v>1.7333333333333333E-3</c:v>
                      </c:pt>
                      <c:pt idx="3">
                        <c:v>6.6666666666666664E-4</c:v>
                      </c:pt>
                      <c:pt idx="4">
                        <c:v>1.6666666666666666E-4</c:v>
                      </c:pt>
                      <c:pt idx="5">
                        <c:v>1.8333333333333334E-4</c:v>
                      </c:pt>
                      <c:pt idx="6">
                        <c:v>1.3333333333333334E-4</c:v>
                      </c:pt>
                      <c:pt idx="7">
                        <c:v>1.1666666666666667E-4</c:v>
                      </c:pt>
                      <c:pt idx="8">
                        <c:v>6.666666666666667E-5</c:v>
                      </c:pt>
                      <c:pt idx="9">
                        <c:v>8.3333333333333331E-5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27F-4037-B721-B1B4E9C627C1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v>20 um</c:v>
                </c:tx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summary'!$F$43:$F$52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0.1464</c:v>
                      </c:pt>
                      <c:pt idx="1">
                        <c:v>1.6E-2</c:v>
                      </c:pt>
                      <c:pt idx="2">
                        <c:v>2.6666666666666666E-3</c:v>
                      </c:pt>
                      <c:pt idx="3">
                        <c:v>5.9999999999999995E-4</c:v>
                      </c:pt>
                      <c:pt idx="4">
                        <c:v>2.6666666666666668E-4</c:v>
                      </c:pt>
                      <c:pt idx="5">
                        <c:v>1.3333333333333334E-4</c:v>
                      </c:pt>
                      <c:pt idx="6">
                        <c:v>1.8333333333333334E-4</c:v>
                      </c:pt>
                      <c:pt idx="7">
                        <c:v>2.0000000000000001E-4</c:v>
                      </c:pt>
                      <c:pt idx="8">
                        <c:v>1E-4</c:v>
                      </c:pt>
                      <c:pt idx="9">
                        <c:v>6.666666666666667E-5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27F-4037-B721-B1B4E9C627C1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28 um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summary'!$F$56:$F$65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0.25823333333333331</c:v>
                      </c:pt>
                      <c:pt idx="1">
                        <c:v>4.5999999999999999E-2</c:v>
                      </c:pt>
                      <c:pt idx="2">
                        <c:v>8.9333333333333331E-3</c:v>
                      </c:pt>
                      <c:pt idx="3">
                        <c:v>1E-3</c:v>
                      </c:pt>
                      <c:pt idx="4">
                        <c:v>2.9999999999999997E-4</c:v>
                      </c:pt>
                      <c:pt idx="5">
                        <c:v>1.6666666666666666E-4</c:v>
                      </c:pt>
                      <c:pt idx="6">
                        <c:v>1E-4</c:v>
                      </c:pt>
                      <c:pt idx="7">
                        <c:v>1.1666666666666667E-4</c:v>
                      </c:pt>
                      <c:pt idx="8">
                        <c:v>1.6666666666666667E-5</c:v>
                      </c:pt>
                      <c:pt idx="9">
                        <c:v>5.0000000000000002E-5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27F-4037-B721-B1B4E9C627C1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36 um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summary'!$F$69:$F$78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0.3589</c:v>
                      </c:pt>
                      <c:pt idx="1">
                        <c:v>7.2066666666666668E-2</c:v>
                      </c:pt>
                      <c:pt idx="2">
                        <c:v>2.1283333333333335E-2</c:v>
                      </c:pt>
                      <c:pt idx="3">
                        <c:v>4.1666666666666666E-3</c:v>
                      </c:pt>
                      <c:pt idx="4">
                        <c:v>8.3333333333333339E-4</c:v>
                      </c:pt>
                      <c:pt idx="5">
                        <c:v>1.6666666666666666E-4</c:v>
                      </c:pt>
                      <c:pt idx="6">
                        <c:v>5.0000000000000002E-5</c:v>
                      </c:pt>
                      <c:pt idx="7">
                        <c:v>2.0000000000000001E-4</c:v>
                      </c:pt>
                      <c:pt idx="8">
                        <c:v>6.666666666666667E-5</c:v>
                      </c:pt>
                      <c:pt idx="9">
                        <c:v>1E-4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27F-4037-B721-B1B4E9C627C1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v>45 um</c:v>
                </c:tx>
                <c:spPr>
                  <a:ln w="2540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summary'!$F$82:$F$91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0.44840000000000002</c:v>
                      </c:pt>
                      <c:pt idx="1">
                        <c:v>0.11253333333333333</c:v>
                      </c:pt>
                      <c:pt idx="2">
                        <c:v>3.4466666666666666E-2</c:v>
                      </c:pt>
                      <c:pt idx="3">
                        <c:v>8.3666666666666663E-3</c:v>
                      </c:pt>
                      <c:pt idx="4">
                        <c:v>2.3833333333333332E-3</c:v>
                      </c:pt>
                      <c:pt idx="5">
                        <c:v>7.8333333333333336E-4</c:v>
                      </c:pt>
                      <c:pt idx="6">
                        <c:v>1.3333333333333334E-4</c:v>
                      </c:pt>
                      <c:pt idx="7">
                        <c:v>1.1666666666666667E-4</c:v>
                      </c:pt>
                      <c:pt idx="8">
                        <c:v>1.6666666666666667E-5</c:v>
                      </c:pt>
                      <c:pt idx="9">
                        <c:v>6.666666666666667E-5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27F-4037-B721-B1B4E9C627C1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v>62.5 um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summary'!$F$95:$F$104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0.57216666666666671</c:v>
                      </c:pt>
                      <c:pt idx="1">
                        <c:v>0.19420000000000001</c:v>
                      </c:pt>
                      <c:pt idx="2">
                        <c:v>6.1083333333333337E-2</c:v>
                      </c:pt>
                      <c:pt idx="3">
                        <c:v>1.3433333333333334E-2</c:v>
                      </c:pt>
                      <c:pt idx="4">
                        <c:v>5.5333333333333337E-3</c:v>
                      </c:pt>
                      <c:pt idx="5">
                        <c:v>2.2166666666666667E-3</c:v>
                      </c:pt>
                      <c:pt idx="6">
                        <c:v>1E-3</c:v>
                      </c:pt>
                      <c:pt idx="7">
                        <c:v>4.6666666666666666E-4</c:v>
                      </c:pt>
                      <c:pt idx="8">
                        <c:v>6.666666666666667E-5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27F-4037-B721-B1B4E9C627C1}"/>
                  </c:ext>
                </c:extLst>
              </c15:ser>
            </c15:filteredScatterSeries>
            <c15:filteredScatterSeries>
              <c15:ser>
                <c:idx val="4"/>
                <c:order val="10"/>
                <c:tx>
                  <c:v>137.5 um</c:v>
                </c:tx>
                <c:spPr>
                  <a:ln w="254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summary'!$F$134:$F$143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0.77503333333333335</c:v>
                      </c:pt>
                      <c:pt idx="1">
                        <c:v>0.39863333333333334</c:v>
                      </c:pt>
                      <c:pt idx="2">
                        <c:v>3.7683333333333333E-2</c:v>
                      </c:pt>
                      <c:pt idx="3">
                        <c:v>7.5000000000000002E-4</c:v>
                      </c:pt>
                      <c:pt idx="4">
                        <c:v>6.666666666666667E-5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27F-4037-B721-B1B4E9C627C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 um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summary'!$F$173:$F$182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0.82913333333333339</c:v>
                      </c:pt>
                      <c:pt idx="1">
                        <c:v>0.37369999999999998</c:v>
                      </c:pt>
                      <c:pt idx="2">
                        <c:v>1.5883333333333333E-2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27F-4037-B721-B1B4E9C627C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 um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summary'!$F$199:$F$208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0.83963333333333334</c:v>
                      </c:pt>
                      <c:pt idx="1">
                        <c:v>0.35343333333333332</c:v>
                      </c:pt>
                      <c:pt idx="2">
                        <c:v>1.865E-2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27F-4037-B721-B1B4E9C627C1}"/>
                  </c:ext>
                </c:extLst>
              </c15:ser>
            </c15:filteredScatterSeries>
          </c:ext>
        </c:extLst>
      </c:scatterChart>
      <c:valAx>
        <c:axId val="774423848"/>
        <c:scaling>
          <c:orientation val="minMax"/>
          <c:max val="1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4504"/>
        <c:crosses val="autoZero"/>
        <c:crossBetween val="midCat"/>
        <c:majorUnit val="0.2"/>
      </c:valAx>
      <c:valAx>
        <c:axId val="774424504"/>
        <c:scaling>
          <c:orientation val="minMax"/>
          <c:max val="0.9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Book Antiqua" panose="02040602050305030304" pitchFamily="18" charset="0"/>
                    <a:ea typeface="+mn-ea"/>
                    <a:cs typeface="+mn-cs"/>
                  </a:defRPr>
                </a:pPr>
                <a:r>
                  <a:rPr lang="en-US"/>
                  <a:t>Number ratio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Book Antiqua" panose="02040602050305030304" pitchFamily="18" charset="0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Book Antiqua" panose="02040602050305030304" pitchFamily="18" charset="0"/>
                <a:ea typeface="+mn-ea"/>
                <a:cs typeface="+mn-cs"/>
              </a:defRPr>
            </a:pPr>
            <a:endParaRPr lang="zh-CN"/>
          </a:p>
        </c:txPr>
        <c:crossAx val="7744238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43018625561978163"/>
          <c:y val="0.1434941263410035"/>
          <c:w val="0.53898522800256909"/>
          <c:h val="0.52097120887412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Book Antiqua" panose="0204060205030503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Book Antiqua" panose="0204060205030503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300036</xdr:colOff>
      <xdr:row>2</xdr:row>
      <xdr:rowOff>161924</xdr:rowOff>
    </xdr:from>
    <xdr:to>
      <xdr:col>10</xdr:col>
      <xdr:colOff>561975</xdr:colOff>
      <xdr:row>36</xdr:row>
      <xdr:rowOff>95250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0CB7071-ED56-414B-818A-B63AB34955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85725</xdr:colOff>
      <xdr:row>2</xdr:row>
      <xdr:rowOff>171449</xdr:rowOff>
    </xdr:from>
    <xdr:to>
      <xdr:col>19</xdr:col>
      <xdr:colOff>466725</xdr:colOff>
      <xdr:row>36</xdr:row>
      <xdr:rowOff>104774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5E9A1F8-026B-427C-B7DB-3A398E425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276224</xdr:colOff>
      <xdr:row>37</xdr:row>
      <xdr:rowOff>47624</xdr:rowOff>
    </xdr:from>
    <xdr:to>
      <xdr:col>10</xdr:col>
      <xdr:colOff>428625</xdr:colOff>
      <xdr:row>69</xdr:row>
      <xdr:rowOff>133349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E4F5C34A-8236-4E0B-A2EE-EBB311F9C3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57150</xdr:colOff>
      <xdr:row>37</xdr:row>
      <xdr:rowOff>76200</xdr:rowOff>
    </xdr:from>
    <xdr:to>
      <xdr:col>19</xdr:col>
      <xdr:colOff>495300</xdr:colOff>
      <xdr:row>70</xdr:row>
      <xdr:rowOff>47625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AA6925B-6AB4-4150-B768-C69EB6D20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581025</xdr:colOff>
      <xdr:row>2</xdr:row>
      <xdr:rowOff>171450</xdr:rowOff>
    </xdr:from>
    <xdr:to>
      <xdr:col>15</xdr:col>
      <xdr:colOff>38100</xdr:colOff>
      <xdr:row>36</xdr:row>
      <xdr:rowOff>104776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A02AA48-C72D-4C3C-AE89-174C9BD4CE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514350</xdr:colOff>
      <xdr:row>3</xdr:row>
      <xdr:rowOff>19050</xdr:rowOff>
    </xdr:from>
    <xdr:to>
      <xdr:col>24</xdr:col>
      <xdr:colOff>209550</xdr:colOff>
      <xdr:row>36</xdr:row>
      <xdr:rowOff>133350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4BDA7A98-56F2-43F4-AB85-76C577612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542925</xdr:colOff>
      <xdr:row>37</xdr:row>
      <xdr:rowOff>76200</xdr:rowOff>
    </xdr:from>
    <xdr:to>
      <xdr:col>15</xdr:col>
      <xdr:colOff>9526</xdr:colOff>
      <xdr:row>69</xdr:row>
      <xdr:rowOff>161925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2AA3D7E-D698-4BD2-BA9C-149EB9783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561975</xdr:colOff>
      <xdr:row>37</xdr:row>
      <xdr:rowOff>85725</xdr:rowOff>
    </xdr:from>
    <xdr:to>
      <xdr:col>24</xdr:col>
      <xdr:colOff>314325</xdr:colOff>
      <xdr:row>70</xdr:row>
      <xdr:rowOff>57150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BF37E853-D03C-45A2-93F5-69336826C4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F844F-97E2-4B2F-BC97-1BEC4190F9C4}">
  <sheetPr>
    <tabColor theme="9"/>
  </sheetPr>
  <dimension ref="A1:BB149"/>
  <sheetViews>
    <sheetView zoomScaleNormal="100" workbookViewId="0">
      <selection activeCell="F26" sqref="F26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375" style="5" bestFit="1" customWidth="1"/>
    <col min="20" max="20" width="10.5" style="5" customWidth="1"/>
    <col min="21" max="21" width="10.875" style="5" customWidth="1"/>
    <col min="22" max="22" width="9.875" style="5" bestFit="1" customWidth="1"/>
    <col min="23" max="23" width="1" style="5" customWidth="1"/>
    <col min="24" max="24" width="9.25" style="5" customWidth="1"/>
    <col min="25" max="25" width="0.875" style="5" customWidth="1"/>
    <col min="26" max="26" width="13.5" style="5" customWidth="1"/>
    <col min="27" max="27" width="13" style="5" customWidth="1"/>
    <col min="28" max="28" width="12.875" style="5" bestFit="1" customWidth="1"/>
    <col min="29" max="29" width="13.375" style="5" customWidth="1"/>
    <col min="30" max="30" width="13.625" style="5" customWidth="1"/>
    <col min="31" max="31" width="9.875" style="5" bestFit="1" customWidth="1"/>
    <col min="32" max="32" width="13" style="5" customWidth="1"/>
    <col min="33" max="33" width="13.5" style="5" customWidth="1"/>
    <col min="34" max="34" width="15.5" style="5" customWidth="1"/>
    <col min="35" max="35" width="13" style="5" customWidth="1"/>
    <col min="36" max="36" width="14.875" style="5" customWidth="1"/>
    <col min="37" max="37" width="16.125" style="5" customWidth="1"/>
    <col min="38" max="38" width="15.875" style="5" customWidth="1"/>
    <col min="39" max="40" width="15" style="5" customWidth="1"/>
    <col min="41" max="46" width="9.125" style="5" bestFit="1" customWidth="1"/>
    <col min="47" max="16384" width="9" style="5"/>
  </cols>
  <sheetData>
    <row r="1" spans="1:54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4" s="4" customFormat="1" ht="51" customHeight="1">
      <c r="A2" s="15" t="s">
        <v>0</v>
      </c>
      <c r="B2" s="3" t="s">
        <v>162</v>
      </c>
      <c r="C2" s="6" t="s">
        <v>163</v>
      </c>
      <c r="E2" s="15" t="s">
        <v>3</v>
      </c>
      <c r="F2" s="16" t="s">
        <v>4</v>
      </c>
      <c r="G2" s="18" t="s">
        <v>5</v>
      </c>
      <c r="H2" s="18" t="s">
        <v>6</v>
      </c>
      <c r="I2" s="19" t="s">
        <v>7</v>
      </c>
      <c r="J2" s="20"/>
      <c r="K2" s="16" t="s">
        <v>8</v>
      </c>
      <c r="L2" s="16" t="s">
        <v>9</v>
      </c>
      <c r="M2" s="18" t="s">
        <v>10</v>
      </c>
      <c r="N2" s="18" t="s">
        <v>11</v>
      </c>
      <c r="O2" s="21" t="s">
        <v>12</v>
      </c>
      <c r="Q2" s="15" t="s">
        <v>100</v>
      </c>
      <c r="R2" s="16" t="s">
        <v>101</v>
      </c>
      <c r="S2" s="22" t="s">
        <v>1</v>
      </c>
      <c r="T2" s="16" t="s">
        <v>102</v>
      </c>
      <c r="U2" s="16" t="s">
        <v>103</v>
      </c>
      <c r="V2" s="23" t="s">
        <v>2</v>
      </c>
      <c r="W2" s="24"/>
      <c r="X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4">
      <c r="A3" s="7">
        <v>3</v>
      </c>
      <c r="B3" s="11">
        <v>13</v>
      </c>
      <c r="C3" s="12">
        <v>290</v>
      </c>
      <c r="E3" s="7">
        <v>2812</v>
      </c>
      <c r="F3" s="11">
        <f>SUM(G3:I3)</f>
        <v>219</v>
      </c>
      <c r="G3" s="11">
        <v>113</v>
      </c>
      <c r="H3" s="11">
        <v>52</v>
      </c>
      <c r="I3" s="11">
        <v>54</v>
      </c>
      <c r="J3" s="13"/>
      <c r="K3" s="11">
        <v>1680</v>
      </c>
      <c r="L3" s="11">
        <f>SUM(M3:O3)</f>
        <v>479</v>
      </c>
      <c r="M3" s="11">
        <v>92</v>
      </c>
      <c r="N3" s="11">
        <v>79</v>
      </c>
      <c r="O3" s="12">
        <v>308</v>
      </c>
      <c r="Q3" s="7">
        <f>E3/30000</f>
        <v>9.3733333333333335E-2</v>
      </c>
      <c r="R3" s="11">
        <f>F3/30000</f>
        <v>7.3000000000000001E-3</v>
      </c>
      <c r="S3" s="14">
        <f>R3/Q3</f>
        <v>7.7880512091038412E-2</v>
      </c>
      <c r="T3" s="11">
        <f>K3/30000</f>
        <v>5.6000000000000001E-2</v>
      </c>
      <c r="U3" s="11">
        <f>L3/30000</f>
        <v>1.5966666666666667E-2</v>
      </c>
      <c r="V3" s="8">
        <f>U3/T3</f>
        <v>0.28511904761904761</v>
      </c>
      <c r="W3" s="14"/>
      <c r="X3" s="14"/>
    </row>
    <row r="4" spans="1:54">
      <c r="A4" s="7">
        <v>6</v>
      </c>
      <c r="B4" s="11">
        <v>52</v>
      </c>
      <c r="C4" s="12">
        <v>970</v>
      </c>
      <c r="E4" s="7">
        <v>2966</v>
      </c>
      <c r="F4" s="11">
        <f t="shared" ref="F4:F18" si="0">SUM(G4:I4)</f>
        <v>89</v>
      </c>
      <c r="G4" s="11">
        <v>38</v>
      </c>
      <c r="H4" s="11">
        <v>45</v>
      </c>
      <c r="I4" s="11">
        <v>6</v>
      </c>
      <c r="J4" s="13"/>
      <c r="K4" s="11">
        <v>1829</v>
      </c>
      <c r="L4" s="11">
        <f t="shared" ref="L4:L18" si="1">SUM(M4:O4)</f>
        <v>562</v>
      </c>
      <c r="M4" s="11">
        <v>110</v>
      </c>
      <c r="N4" s="11">
        <v>69</v>
      </c>
      <c r="O4" s="12">
        <v>383</v>
      </c>
      <c r="Q4" s="7">
        <f t="shared" ref="Q4:Q18" si="2">E4/30000</f>
        <v>9.8866666666666672E-2</v>
      </c>
      <c r="R4" s="11">
        <f t="shared" ref="R4:R18" si="3">F4/30000</f>
        <v>2.9666666666666665E-3</v>
      </c>
      <c r="S4" s="14">
        <f t="shared" ref="S4:S18" si="4">R4/Q4</f>
        <v>3.0006743088334453E-2</v>
      </c>
      <c r="T4" s="11">
        <f t="shared" ref="T4:T18" si="5">K4/30000</f>
        <v>6.0966666666666669E-2</v>
      </c>
      <c r="U4" s="11">
        <f t="shared" ref="U4:U18" si="6">L4/30000</f>
        <v>1.8733333333333334E-2</v>
      </c>
      <c r="V4" s="8">
        <f t="shared" ref="V4:V18" si="7">U4/T4</f>
        <v>0.3072717331875342</v>
      </c>
      <c r="W4" s="14"/>
      <c r="X4" s="14"/>
    </row>
    <row r="5" spans="1:54">
      <c r="A5" s="7">
        <v>12</v>
      </c>
      <c r="B5" s="11">
        <v>78</v>
      </c>
      <c r="C5" s="12">
        <v>1600</v>
      </c>
      <c r="E5" s="7">
        <v>2992</v>
      </c>
      <c r="F5" s="11">
        <f t="shared" si="0"/>
        <v>125</v>
      </c>
      <c r="G5" s="11">
        <v>49</v>
      </c>
      <c r="H5" s="11">
        <v>72</v>
      </c>
      <c r="I5" s="11">
        <v>4</v>
      </c>
      <c r="J5" s="13"/>
      <c r="K5" s="11">
        <v>2636</v>
      </c>
      <c r="L5" s="11">
        <f t="shared" si="1"/>
        <v>1450</v>
      </c>
      <c r="M5" s="11">
        <v>150</v>
      </c>
      <c r="N5" s="11">
        <v>169</v>
      </c>
      <c r="O5" s="12">
        <v>1131</v>
      </c>
      <c r="Q5" s="7">
        <f t="shared" si="2"/>
        <v>9.9733333333333327E-2</v>
      </c>
      <c r="R5" s="11">
        <f t="shared" si="3"/>
        <v>4.1666666666666666E-3</v>
      </c>
      <c r="S5" s="14">
        <f t="shared" si="4"/>
        <v>4.1778074866310161E-2</v>
      </c>
      <c r="T5" s="11">
        <f t="shared" si="5"/>
        <v>8.7866666666666662E-2</v>
      </c>
      <c r="U5" s="11">
        <f t="shared" si="6"/>
        <v>4.8333333333333332E-2</v>
      </c>
      <c r="V5" s="8">
        <f t="shared" si="7"/>
        <v>0.5500758725341427</v>
      </c>
      <c r="W5" s="14"/>
      <c r="X5" s="14"/>
    </row>
    <row r="6" spans="1:54">
      <c r="A6" s="7">
        <v>20</v>
      </c>
      <c r="B6" s="11">
        <v>40</v>
      </c>
      <c r="C6" s="12">
        <v>870</v>
      </c>
      <c r="E6" s="7">
        <v>2980</v>
      </c>
      <c r="F6" s="11">
        <f t="shared" si="0"/>
        <v>280</v>
      </c>
      <c r="G6" s="11">
        <v>93</v>
      </c>
      <c r="H6" s="11">
        <v>109</v>
      </c>
      <c r="I6" s="11">
        <v>78</v>
      </c>
      <c r="J6" s="13"/>
      <c r="K6" s="11">
        <v>4859</v>
      </c>
      <c r="L6" s="11">
        <f t="shared" si="1"/>
        <v>4392</v>
      </c>
      <c r="M6" s="11">
        <v>174</v>
      </c>
      <c r="N6" s="11">
        <v>498</v>
      </c>
      <c r="O6" s="12">
        <v>3720</v>
      </c>
      <c r="Q6" s="7">
        <f t="shared" si="2"/>
        <v>9.9333333333333329E-2</v>
      </c>
      <c r="R6" s="11">
        <f t="shared" si="3"/>
        <v>9.3333333333333341E-3</v>
      </c>
      <c r="S6" s="14">
        <f t="shared" si="4"/>
        <v>9.3959731543624178E-2</v>
      </c>
      <c r="T6" s="11">
        <f t="shared" si="5"/>
        <v>0.16196666666666668</v>
      </c>
      <c r="U6" s="11">
        <f t="shared" si="6"/>
        <v>0.1464</v>
      </c>
      <c r="V6" s="8">
        <f t="shared" si="7"/>
        <v>0.9038896892364684</v>
      </c>
      <c r="W6" s="14"/>
      <c r="X6" s="14"/>
    </row>
    <row r="7" spans="1:54">
      <c r="A7" s="7">
        <v>28</v>
      </c>
      <c r="B7" s="11">
        <v>24</v>
      </c>
      <c r="C7" s="12">
        <v>420</v>
      </c>
      <c r="E7" s="7">
        <v>2987</v>
      </c>
      <c r="F7" s="11">
        <f t="shared" si="0"/>
        <v>797</v>
      </c>
      <c r="G7" s="11">
        <v>183</v>
      </c>
      <c r="H7" s="11">
        <v>213</v>
      </c>
      <c r="I7" s="11">
        <v>401</v>
      </c>
      <c r="J7" s="13"/>
      <c r="K7" s="11">
        <v>7913</v>
      </c>
      <c r="L7" s="11">
        <f t="shared" si="1"/>
        <v>7747</v>
      </c>
      <c r="M7" s="11">
        <v>47</v>
      </c>
      <c r="N7" s="11">
        <v>445</v>
      </c>
      <c r="O7" s="12">
        <v>7255</v>
      </c>
      <c r="Q7" s="7">
        <f t="shared" si="2"/>
        <v>9.9566666666666664E-2</v>
      </c>
      <c r="R7" s="11">
        <f t="shared" si="3"/>
        <v>2.6566666666666666E-2</v>
      </c>
      <c r="S7" s="14">
        <f t="shared" si="4"/>
        <v>0.26682289922999664</v>
      </c>
      <c r="T7" s="11">
        <f t="shared" si="5"/>
        <v>0.26376666666666665</v>
      </c>
      <c r="U7" s="11">
        <f t="shared" si="6"/>
        <v>0.25823333333333331</v>
      </c>
      <c r="V7" s="8">
        <f t="shared" si="7"/>
        <v>0.9790218627574877</v>
      </c>
      <c r="W7" s="14"/>
      <c r="X7" s="14"/>
    </row>
    <row r="8" spans="1:54">
      <c r="A8" s="7">
        <v>36</v>
      </c>
      <c r="B8" s="11">
        <v>12</v>
      </c>
      <c r="C8" s="12">
        <v>240</v>
      </c>
      <c r="E8" s="7">
        <v>3395</v>
      </c>
      <c r="F8" s="11">
        <f t="shared" si="0"/>
        <v>1696</v>
      </c>
      <c r="G8" s="11">
        <v>167</v>
      </c>
      <c r="H8" s="11">
        <v>436</v>
      </c>
      <c r="I8" s="11">
        <v>1093</v>
      </c>
      <c r="J8" s="13"/>
      <c r="K8" s="11">
        <v>10975</v>
      </c>
      <c r="L8" s="11">
        <f t="shared" si="1"/>
        <v>10767</v>
      </c>
      <c r="M8" s="11">
        <v>5</v>
      </c>
      <c r="N8" s="11">
        <v>281</v>
      </c>
      <c r="O8" s="12">
        <v>10481</v>
      </c>
      <c r="Q8" s="7">
        <f t="shared" si="2"/>
        <v>0.11316666666666667</v>
      </c>
      <c r="R8" s="11">
        <f t="shared" si="3"/>
        <v>5.6533333333333331E-2</v>
      </c>
      <c r="S8" s="14">
        <f t="shared" si="4"/>
        <v>0.49955817378497791</v>
      </c>
      <c r="T8" s="11">
        <f t="shared" si="5"/>
        <v>0.36583333333333334</v>
      </c>
      <c r="U8" s="11">
        <f t="shared" si="6"/>
        <v>0.3589</v>
      </c>
      <c r="V8" s="8">
        <f t="shared" si="7"/>
        <v>0.9810478359908883</v>
      </c>
      <c r="W8" s="14"/>
      <c r="X8" s="14"/>
    </row>
    <row r="9" spans="1:54">
      <c r="A9" s="7">
        <v>45</v>
      </c>
      <c r="B9" s="11">
        <v>6</v>
      </c>
      <c r="C9" s="12">
        <v>110</v>
      </c>
      <c r="E9" s="7">
        <v>4240</v>
      </c>
      <c r="F9" s="11">
        <f t="shared" si="0"/>
        <v>2656</v>
      </c>
      <c r="G9" s="11">
        <v>91</v>
      </c>
      <c r="H9" s="11">
        <v>492</v>
      </c>
      <c r="I9" s="11">
        <v>2073</v>
      </c>
      <c r="J9" s="13"/>
      <c r="K9" s="11">
        <v>13814</v>
      </c>
      <c r="L9" s="11">
        <f t="shared" si="1"/>
        <v>13452</v>
      </c>
      <c r="M9" s="11"/>
      <c r="N9" s="11">
        <v>104</v>
      </c>
      <c r="O9" s="12">
        <v>13348</v>
      </c>
      <c r="Q9" s="7">
        <f t="shared" si="2"/>
        <v>0.14133333333333334</v>
      </c>
      <c r="R9" s="11">
        <f t="shared" si="3"/>
        <v>8.8533333333333339E-2</v>
      </c>
      <c r="S9" s="14">
        <f t="shared" si="4"/>
        <v>0.62641509433962261</v>
      </c>
      <c r="T9" s="11">
        <f t="shared" si="5"/>
        <v>0.46046666666666669</v>
      </c>
      <c r="U9" s="11">
        <f t="shared" si="6"/>
        <v>0.44840000000000002</v>
      </c>
      <c r="V9" s="8">
        <f t="shared" si="7"/>
        <v>0.97379470102794263</v>
      </c>
      <c r="W9" s="14"/>
      <c r="X9" s="14"/>
    </row>
    <row r="10" spans="1:54">
      <c r="A10" s="7">
        <v>62.5</v>
      </c>
      <c r="B10" s="11">
        <v>7</v>
      </c>
      <c r="C10" s="12">
        <v>140</v>
      </c>
      <c r="E10" s="7">
        <v>6244</v>
      </c>
      <c r="F10" s="11">
        <f t="shared" si="0"/>
        <v>4555</v>
      </c>
      <c r="G10" s="11">
        <v>8</v>
      </c>
      <c r="H10" s="11">
        <v>159</v>
      </c>
      <c r="I10" s="11">
        <v>4388</v>
      </c>
      <c r="J10" s="13"/>
      <c r="K10" s="11">
        <v>17318</v>
      </c>
      <c r="L10" s="11">
        <f t="shared" si="1"/>
        <v>17165</v>
      </c>
      <c r="M10" s="11"/>
      <c r="N10" s="11">
        <v>2</v>
      </c>
      <c r="O10" s="12">
        <v>17163</v>
      </c>
      <c r="Q10" s="7">
        <f t="shared" si="2"/>
        <v>0.20813333333333334</v>
      </c>
      <c r="R10" s="11">
        <f t="shared" si="3"/>
        <v>0.15183333333333332</v>
      </c>
      <c r="S10" s="14">
        <f t="shared" si="4"/>
        <v>0.72950032030749512</v>
      </c>
      <c r="T10" s="11">
        <f t="shared" si="5"/>
        <v>0.57726666666666671</v>
      </c>
      <c r="U10" s="11">
        <f t="shared" si="6"/>
        <v>0.57216666666666671</v>
      </c>
      <c r="V10" s="8">
        <f t="shared" si="7"/>
        <v>0.99116526157754936</v>
      </c>
      <c r="W10" s="14"/>
      <c r="X10" s="14"/>
    </row>
    <row r="11" spans="1:54">
      <c r="A11" s="7">
        <v>87.5</v>
      </c>
      <c r="B11" s="11">
        <v>5</v>
      </c>
      <c r="C11" s="12">
        <v>85</v>
      </c>
      <c r="E11" s="7">
        <v>6844</v>
      </c>
      <c r="F11" s="11">
        <f t="shared" si="0"/>
        <v>5522</v>
      </c>
      <c r="G11" s="11">
        <v>43</v>
      </c>
      <c r="H11" s="11">
        <v>18</v>
      </c>
      <c r="I11" s="11">
        <v>5461</v>
      </c>
      <c r="J11" s="13"/>
      <c r="K11" s="11">
        <v>20436</v>
      </c>
      <c r="L11" s="11">
        <f t="shared" si="1"/>
        <v>20297</v>
      </c>
      <c r="M11" s="11"/>
      <c r="N11" s="11"/>
      <c r="O11" s="12">
        <v>20297</v>
      </c>
      <c r="Q11" s="7">
        <f t="shared" si="2"/>
        <v>0.22813333333333333</v>
      </c>
      <c r="R11" s="11">
        <f t="shared" si="3"/>
        <v>0.18406666666666666</v>
      </c>
      <c r="S11" s="14">
        <f t="shared" si="4"/>
        <v>0.80683810637054354</v>
      </c>
      <c r="T11" s="11">
        <f t="shared" si="5"/>
        <v>0.68120000000000003</v>
      </c>
      <c r="U11" s="11">
        <f t="shared" si="6"/>
        <v>0.67656666666666665</v>
      </c>
      <c r="V11" s="8">
        <f t="shared" si="7"/>
        <v>0.99319827754942247</v>
      </c>
      <c r="W11" s="14"/>
      <c r="X11" s="14"/>
    </row>
    <row r="12" spans="1:54">
      <c r="A12" s="7">
        <v>112.5</v>
      </c>
      <c r="B12" s="11">
        <v>4</v>
      </c>
      <c r="C12" s="12">
        <v>48</v>
      </c>
      <c r="E12" s="7">
        <v>5071</v>
      </c>
      <c r="F12" s="11">
        <f t="shared" si="0"/>
        <v>4302</v>
      </c>
      <c r="G12" s="11">
        <v>1</v>
      </c>
      <c r="H12" s="11"/>
      <c r="I12" s="11">
        <v>4301</v>
      </c>
      <c r="J12" s="13"/>
      <c r="K12" s="11">
        <v>22310</v>
      </c>
      <c r="L12" s="11">
        <f t="shared" si="1"/>
        <v>22204</v>
      </c>
      <c r="M12" s="11"/>
      <c r="N12" s="11"/>
      <c r="O12" s="12">
        <v>22204</v>
      </c>
      <c r="Q12" s="7">
        <f t="shared" si="2"/>
        <v>0.16903333333333334</v>
      </c>
      <c r="R12" s="11">
        <f t="shared" si="3"/>
        <v>0.1434</v>
      </c>
      <c r="S12" s="14">
        <f t="shared" si="4"/>
        <v>0.84835338197594157</v>
      </c>
      <c r="T12" s="11">
        <f t="shared" si="5"/>
        <v>0.7436666666666667</v>
      </c>
      <c r="U12" s="11">
        <f t="shared" si="6"/>
        <v>0.74013333333333331</v>
      </c>
      <c r="V12" s="8">
        <f t="shared" si="7"/>
        <v>0.99524876736889278</v>
      </c>
      <c r="W12" s="14"/>
      <c r="X12" s="14"/>
    </row>
    <row r="13" spans="1:54">
      <c r="A13" s="7">
        <v>137.5</v>
      </c>
      <c r="B13" s="11">
        <v>3</v>
      </c>
      <c r="C13" s="12">
        <v>38</v>
      </c>
      <c r="E13" s="7">
        <v>3031</v>
      </c>
      <c r="F13" s="11">
        <f t="shared" si="0"/>
        <v>2495</v>
      </c>
      <c r="G13" s="11"/>
      <c r="H13" s="11"/>
      <c r="I13" s="11">
        <v>2495</v>
      </c>
      <c r="J13" s="13"/>
      <c r="K13" s="11">
        <v>23319</v>
      </c>
      <c r="L13" s="11">
        <f t="shared" si="1"/>
        <v>23251</v>
      </c>
      <c r="M13" s="11"/>
      <c r="N13" s="11"/>
      <c r="O13" s="12">
        <v>23251</v>
      </c>
      <c r="Q13" s="7">
        <f t="shared" si="2"/>
        <v>0.10103333333333334</v>
      </c>
      <c r="R13" s="11">
        <f t="shared" si="3"/>
        <v>8.3166666666666667E-2</v>
      </c>
      <c r="S13" s="14">
        <f t="shared" si="4"/>
        <v>0.82316067304519958</v>
      </c>
      <c r="T13" s="11">
        <f t="shared" si="5"/>
        <v>0.77729999999999999</v>
      </c>
      <c r="U13" s="11">
        <f t="shared" si="6"/>
        <v>0.77503333333333335</v>
      </c>
      <c r="V13" s="8">
        <f t="shared" si="7"/>
        <v>0.99708392298125992</v>
      </c>
      <c r="W13" s="14"/>
      <c r="X13" s="14"/>
    </row>
    <row r="14" spans="1:54">
      <c r="A14" s="7">
        <v>175</v>
      </c>
      <c r="B14" s="11">
        <v>2</v>
      </c>
      <c r="C14" s="12">
        <v>35</v>
      </c>
      <c r="E14" s="7">
        <v>926</v>
      </c>
      <c r="F14" s="11">
        <f t="shared" si="0"/>
        <v>828</v>
      </c>
      <c r="G14" s="11"/>
      <c r="H14" s="11"/>
      <c r="I14" s="11">
        <v>828</v>
      </c>
      <c r="J14" s="13"/>
      <c r="K14" s="11">
        <v>23983</v>
      </c>
      <c r="L14" s="11">
        <f t="shared" si="1"/>
        <v>23937</v>
      </c>
      <c r="M14" s="11"/>
      <c r="N14" s="11"/>
      <c r="O14" s="12">
        <v>23937</v>
      </c>
      <c r="Q14" s="7">
        <f t="shared" si="2"/>
        <v>3.0866666666666667E-2</v>
      </c>
      <c r="R14" s="11">
        <f t="shared" si="3"/>
        <v>2.76E-2</v>
      </c>
      <c r="S14" s="14">
        <f t="shared" si="4"/>
        <v>0.89416846652267812</v>
      </c>
      <c r="T14" s="11">
        <f t="shared" si="5"/>
        <v>0.79943333333333333</v>
      </c>
      <c r="U14" s="11">
        <f t="shared" si="6"/>
        <v>0.79790000000000005</v>
      </c>
      <c r="V14" s="8">
        <f t="shared" si="7"/>
        <v>0.99808197473210203</v>
      </c>
      <c r="W14" s="14"/>
      <c r="X14" s="14"/>
    </row>
    <row r="15" spans="1:54">
      <c r="A15" s="7">
        <v>225</v>
      </c>
      <c r="B15" s="11">
        <v>1</v>
      </c>
      <c r="C15" s="12">
        <v>29</v>
      </c>
      <c r="E15" s="7">
        <v>99</v>
      </c>
      <c r="F15" s="11">
        <f t="shared" si="0"/>
        <v>88</v>
      </c>
      <c r="G15" s="11"/>
      <c r="H15" s="11"/>
      <c r="I15" s="11">
        <v>88</v>
      </c>
      <c r="J15" s="13"/>
      <c r="K15" s="11">
        <v>24384</v>
      </c>
      <c r="L15" s="11">
        <f t="shared" si="1"/>
        <v>24369</v>
      </c>
      <c r="M15" s="11"/>
      <c r="N15" s="11"/>
      <c r="O15" s="12">
        <v>24369</v>
      </c>
      <c r="Q15" s="7">
        <f t="shared" si="2"/>
        <v>3.3E-3</v>
      </c>
      <c r="R15" s="11">
        <f t="shared" si="3"/>
        <v>2.9333333333333334E-3</v>
      </c>
      <c r="S15" s="14">
        <f t="shared" si="4"/>
        <v>0.88888888888888895</v>
      </c>
      <c r="T15" s="11">
        <f t="shared" si="5"/>
        <v>0.81279999999999997</v>
      </c>
      <c r="U15" s="11">
        <f t="shared" si="6"/>
        <v>0.81230000000000002</v>
      </c>
      <c r="V15" s="8">
        <f t="shared" si="7"/>
        <v>0.99938484251968507</v>
      </c>
      <c r="W15" s="14"/>
      <c r="X15" s="14"/>
    </row>
    <row r="16" spans="1:54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11"/>
      <c r="H16" s="11"/>
      <c r="I16" s="11"/>
      <c r="J16" s="13"/>
      <c r="K16" s="11">
        <v>24853</v>
      </c>
      <c r="L16" s="11">
        <f t="shared" si="1"/>
        <v>24874</v>
      </c>
      <c r="M16" s="11"/>
      <c r="N16" s="11"/>
      <c r="O16" s="12">
        <v>24874</v>
      </c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0.82843333333333335</v>
      </c>
      <c r="U16" s="11">
        <f t="shared" si="6"/>
        <v>0.82913333333333339</v>
      </c>
      <c r="V16" s="8">
        <f t="shared" si="7"/>
        <v>1.0008449684142759</v>
      </c>
      <c r="W16" s="14"/>
      <c r="X16" s="14"/>
    </row>
    <row r="17" spans="1:24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11"/>
      <c r="H17" s="11"/>
      <c r="I17" s="11"/>
      <c r="J17" s="13"/>
      <c r="K17" s="11">
        <v>25127</v>
      </c>
      <c r="L17" s="11">
        <f t="shared" si="1"/>
        <v>25140</v>
      </c>
      <c r="M17" s="11"/>
      <c r="N17" s="11"/>
      <c r="O17" s="12">
        <v>25140</v>
      </c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0.83756666666666668</v>
      </c>
      <c r="U17" s="11">
        <f t="shared" si="6"/>
        <v>0.83799999999999997</v>
      </c>
      <c r="V17" s="8">
        <f t="shared" si="7"/>
        <v>1.0005173717515023</v>
      </c>
      <c r="W17" s="14"/>
      <c r="X17" s="14"/>
    </row>
    <row r="18" spans="1:24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30"/>
      <c r="K18" s="26">
        <v>25198</v>
      </c>
      <c r="L18" s="26">
        <f t="shared" si="1"/>
        <v>25189</v>
      </c>
      <c r="M18" s="26"/>
      <c r="N18" s="26"/>
      <c r="O18" s="27">
        <v>25189</v>
      </c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0.83993333333333331</v>
      </c>
      <c r="U18" s="26">
        <f t="shared" si="6"/>
        <v>0.83963333333333334</v>
      </c>
      <c r="V18" s="32">
        <f t="shared" si="7"/>
        <v>0.99964282879593624</v>
      </c>
      <c r="W18" s="14"/>
      <c r="X18" s="14"/>
    </row>
    <row r="20" spans="1:24">
      <c r="A20" s="33"/>
    </row>
    <row r="21" spans="1:24">
      <c r="G21" s="5"/>
      <c r="H21" s="5"/>
      <c r="I21" s="5"/>
    </row>
    <row r="22" spans="1:24">
      <c r="G22" s="5"/>
      <c r="H22" s="5"/>
      <c r="I22" s="5"/>
    </row>
    <row r="23" spans="1:24">
      <c r="G23" s="5"/>
      <c r="H23" s="5"/>
      <c r="I23" s="5"/>
    </row>
    <row r="24" spans="1:24">
      <c r="G24" s="5"/>
      <c r="H24" s="5"/>
      <c r="I24" s="5"/>
    </row>
    <row r="25" spans="1:24">
      <c r="G25" s="5"/>
      <c r="H25" s="5"/>
      <c r="I25" s="5"/>
    </row>
    <row r="26" spans="1:24">
      <c r="G26" s="5"/>
      <c r="H26" s="5"/>
      <c r="I26" s="5"/>
    </row>
    <row r="27" spans="1:24">
      <c r="G27" s="5"/>
      <c r="H27" s="5"/>
      <c r="I27" s="5"/>
    </row>
    <row r="28" spans="1:24">
      <c r="G28" s="5"/>
      <c r="H28" s="5"/>
      <c r="I28" s="5"/>
    </row>
    <row r="29" spans="1:24">
      <c r="G29" s="5"/>
      <c r="H29" s="5"/>
      <c r="I29" s="5"/>
    </row>
    <row r="30" spans="1:24">
      <c r="G30" s="5"/>
      <c r="H30" s="5"/>
      <c r="I30" s="5"/>
    </row>
    <row r="31" spans="1:24">
      <c r="G31" s="5"/>
      <c r="H31" s="5"/>
      <c r="I31" s="5"/>
    </row>
    <row r="32" spans="1:24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5" customFormat="1"/>
    <row r="122" s="5" customFormat="1"/>
    <row r="123" s="5" customFormat="1"/>
    <row r="124" s="5" customFormat="1"/>
    <row r="125" s="5" customFormat="1"/>
    <row r="126" s="5" customFormat="1"/>
    <row r="127" s="5" customFormat="1"/>
    <row r="128" s="5" customFormat="1"/>
    <row r="129" s="5" customFormat="1"/>
    <row r="130" s="5" customFormat="1"/>
    <row r="131" s="5" customFormat="1"/>
    <row r="132" s="5" customFormat="1"/>
    <row r="133" s="5" customFormat="1"/>
    <row r="134" s="5" customFormat="1"/>
    <row r="135" s="5" customFormat="1"/>
    <row r="136" s="5" customFormat="1"/>
    <row r="137" s="5" customFormat="1"/>
    <row r="138" s="5" customFormat="1"/>
    <row r="139" s="5" customFormat="1"/>
    <row r="140" s="5" customFormat="1"/>
    <row r="141" s="5" customFormat="1"/>
    <row r="142" s="5" customFormat="1"/>
    <row r="143" s="5" customFormat="1"/>
    <row r="144" s="5" customFormat="1"/>
    <row r="145" s="5" customFormat="1"/>
    <row r="146" s="5" customFormat="1"/>
    <row r="147" s="5" customFormat="1"/>
    <row r="148" s="5" customFormat="1"/>
    <row r="149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BD188-8FCC-4597-B5E7-71F5C6E1A664}">
  <sheetPr>
    <tabColor theme="9"/>
  </sheetPr>
  <dimension ref="A1:AZ105"/>
  <sheetViews>
    <sheetView topLeftCell="B1" zoomScale="85" zoomScaleNormal="85" workbookViewId="0">
      <selection activeCell="I23" sqref="I23:I24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875" style="5" bestFit="1" customWidth="1"/>
    <col min="20" max="20" width="10.5" style="5" customWidth="1"/>
    <col min="21" max="21" width="10.875" style="5" customWidth="1"/>
    <col min="22" max="22" width="9.3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8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46" width="9.125" style="5" bestFit="1" customWidth="1"/>
    <col min="47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93</v>
      </c>
      <c r="F2" s="16" t="s">
        <v>94</v>
      </c>
      <c r="G2" s="18" t="s">
        <v>97</v>
      </c>
      <c r="H2" s="18" t="s">
        <v>96</v>
      </c>
      <c r="I2" s="19" t="s">
        <v>95</v>
      </c>
      <c r="J2" s="16"/>
      <c r="K2" s="34" t="s">
        <v>98</v>
      </c>
      <c r="L2" s="16" t="s">
        <v>99</v>
      </c>
      <c r="M2" s="18" t="s">
        <v>97</v>
      </c>
      <c r="N2" s="18" t="s">
        <v>96</v>
      </c>
      <c r="O2" s="21" t="s">
        <v>95</v>
      </c>
      <c r="Q2" s="15" t="s">
        <v>136</v>
      </c>
      <c r="R2" s="16" t="s">
        <v>137</v>
      </c>
      <c r="S2" s="22" t="s">
        <v>1</v>
      </c>
      <c r="T2" s="16" t="s">
        <v>138</v>
      </c>
      <c r="U2" s="16" t="s">
        <v>139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52">
      <c r="A3" s="7">
        <v>3</v>
      </c>
      <c r="B3" s="11">
        <v>13</v>
      </c>
      <c r="C3" s="12">
        <v>290</v>
      </c>
      <c r="E3" s="7">
        <v>2</v>
      </c>
      <c r="F3" s="11">
        <f>SUM(G3:I3)</f>
        <v>0</v>
      </c>
      <c r="G3" s="11"/>
      <c r="H3" s="11"/>
      <c r="I3" s="35"/>
      <c r="J3" s="11"/>
      <c r="K3" s="36">
        <v>116</v>
      </c>
      <c r="L3" s="11">
        <f>SUM(M3:O3)</f>
        <v>11</v>
      </c>
      <c r="M3" s="11">
        <v>6</v>
      </c>
      <c r="N3" s="11">
        <v>3</v>
      </c>
      <c r="O3" s="12">
        <v>2</v>
      </c>
      <c r="Q3" s="7">
        <f>E3/60000</f>
        <v>3.3333333333333335E-5</v>
      </c>
      <c r="R3" s="11">
        <f>F3/60000</f>
        <v>0</v>
      </c>
      <c r="S3" s="14">
        <f>R3/Q3</f>
        <v>0</v>
      </c>
      <c r="T3" s="11">
        <f>K3/60000</f>
        <v>1.9333333333333333E-3</v>
      </c>
      <c r="U3" s="11">
        <f>L3/60000</f>
        <v>1.8333333333333334E-4</v>
      </c>
      <c r="V3" s="8">
        <f>U3/T3</f>
        <v>9.4827586206896547E-2</v>
      </c>
      <c r="W3" s="14"/>
    </row>
    <row r="4" spans="1:52">
      <c r="A4" s="7">
        <v>6</v>
      </c>
      <c r="B4" s="11">
        <v>52</v>
      </c>
      <c r="C4" s="12">
        <v>970</v>
      </c>
      <c r="E4" s="7">
        <v>2</v>
      </c>
      <c r="F4" s="11">
        <f t="shared" ref="F4:F18" si="0">SUM(G4:I4)</f>
        <v>0</v>
      </c>
      <c r="G4" s="11"/>
      <c r="H4" s="11"/>
      <c r="I4" s="35"/>
      <c r="J4" s="11"/>
      <c r="K4" s="36">
        <v>133</v>
      </c>
      <c r="L4" s="11">
        <f t="shared" ref="L4:L18" si="1">SUM(M4:O4)</f>
        <v>4</v>
      </c>
      <c r="M4" s="11">
        <v>1</v>
      </c>
      <c r="N4" s="11">
        <v>1</v>
      </c>
      <c r="O4" s="12">
        <v>2</v>
      </c>
      <c r="Q4" s="7">
        <f t="shared" ref="Q4:Q18" si="2">E4/60000</f>
        <v>3.3333333333333335E-5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2.2166666666666667E-3</v>
      </c>
      <c r="U4" s="11">
        <f t="shared" ref="U4:U18" si="6">L4/60000</f>
        <v>6.666666666666667E-5</v>
      </c>
      <c r="V4" s="8">
        <f t="shared" ref="V4:V18" si="7">U4/T4</f>
        <v>3.0075187969924814E-2</v>
      </c>
      <c r="W4" s="14"/>
    </row>
    <row r="5" spans="1:52">
      <c r="A5" s="7">
        <v>12</v>
      </c>
      <c r="B5" s="11">
        <v>78</v>
      </c>
      <c r="C5" s="12">
        <v>1600</v>
      </c>
      <c r="E5" s="7">
        <v>3</v>
      </c>
      <c r="F5" s="11">
        <f t="shared" si="0"/>
        <v>0</v>
      </c>
      <c r="G5" s="11"/>
      <c r="H5" s="11"/>
      <c r="I5" s="35"/>
      <c r="J5" s="11"/>
      <c r="K5" s="36">
        <v>126</v>
      </c>
      <c r="L5" s="11">
        <f t="shared" si="1"/>
        <v>5</v>
      </c>
      <c r="M5" s="11">
        <v>4</v>
      </c>
      <c r="N5" s="11"/>
      <c r="O5" s="12">
        <v>1</v>
      </c>
      <c r="Q5" s="7">
        <f t="shared" si="2"/>
        <v>5.0000000000000002E-5</v>
      </c>
      <c r="R5" s="11">
        <f t="shared" si="3"/>
        <v>0</v>
      </c>
      <c r="S5" s="14">
        <f t="shared" si="4"/>
        <v>0</v>
      </c>
      <c r="T5" s="11">
        <f t="shared" si="5"/>
        <v>2.0999999999999999E-3</v>
      </c>
      <c r="U5" s="11">
        <f t="shared" si="6"/>
        <v>8.3333333333333331E-5</v>
      </c>
      <c r="V5" s="8">
        <f t="shared" si="7"/>
        <v>3.968253968253968E-2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3</v>
      </c>
      <c r="F6" s="11">
        <f t="shared" si="0"/>
        <v>0</v>
      </c>
      <c r="G6" s="11"/>
      <c r="H6" s="11"/>
      <c r="I6" s="35"/>
      <c r="J6" s="11"/>
      <c r="K6" s="36">
        <v>123</v>
      </c>
      <c r="L6" s="11">
        <f t="shared" si="1"/>
        <v>4</v>
      </c>
      <c r="M6" s="11">
        <v>4</v>
      </c>
      <c r="N6" s="11"/>
      <c r="O6" s="12"/>
      <c r="Q6" s="7">
        <f t="shared" si="2"/>
        <v>5.0000000000000002E-5</v>
      </c>
      <c r="R6" s="11">
        <f t="shared" si="3"/>
        <v>0</v>
      </c>
      <c r="S6" s="14">
        <f t="shared" si="4"/>
        <v>0</v>
      </c>
      <c r="T6" s="11">
        <f t="shared" si="5"/>
        <v>2.0500000000000002E-3</v>
      </c>
      <c r="U6" s="11">
        <f t="shared" si="6"/>
        <v>6.666666666666667E-5</v>
      </c>
      <c r="V6" s="8">
        <f t="shared" si="7"/>
        <v>3.2520325203252029E-2</v>
      </c>
      <c r="W6" s="14"/>
      <c r="AV6" s="9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7">
        <v>14</v>
      </c>
      <c r="F7" s="11">
        <f t="shared" si="0"/>
        <v>0</v>
      </c>
      <c r="G7" s="11"/>
      <c r="H7" s="11"/>
      <c r="I7" s="35"/>
      <c r="J7" s="11"/>
      <c r="K7" s="36">
        <v>141</v>
      </c>
      <c r="L7" s="11">
        <f t="shared" si="1"/>
        <v>3</v>
      </c>
      <c r="M7" s="11">
        <v>2</v>
      </c>
      <c r="N7" s="11"/>
      <c r="O7" s="12">
        <v>1</v>
      </c>
      <c r="Q7" s="7">
        <f t="shared" si="2"/>
        <v>2.3333333333333333E-4</v>
      </c>
      <c r="R7" s="11">
        <f t="shared" si="3"/>
        <v>0</v>
      </c>
      <c r="S7" s="14">
        <f t="shared" si="4"/>
        <v>0</v>
      </c>
      <c r="T7" s="11">
        <f t="shared" si="5"/>
        <v>2.3500000000000001E-3</v>
      </c>
      <c r="U7" s="11">
        <f t="shared" si="6"/>
        <v>5.0000000000000002E-5</v>
      </c>
      <c r="V7" s="8">
        <f t="shared" si="7"/>
        <v>2.1276595744680851E-2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22</v>
      </c>
      <c r="F8" s="11">
        <f t="shared" si="0"/>
        <v>0</v>
      </c>
      <c r="G8" s="11"/>
      <c r="H8" s="11"/>
      <c r="I8" s="35"/>
      <c r="J8" s="11"/>
      <c r="K8" s="36">
        <v>157</v>
      </c>
      <c r="L8" s="11">
        <f t="shared" si="1"/>
        <v>6</v>
      </c>
      <c r="M8" s="11">
        <v>5</v>
      </c>
      <c r="N8" s="11"/>
      <c r="O8" s="12">
        <v>1</v>
      </c>
      <c r="Q8" s="7">
        <f t="shared" si="2"/>
        <v>3.6666666666666667E-4</v>
      </c>
      <c r="R8" s="11">
        <f t="shared" si="3"/>
        <v>0</v>
      </c>
      <c r="S8" s="14">
        <f t="shared" si="4"/>
        <v>0</v>
      </c>
      <c r="T8" s="11">
        <f t="shared" si="5"/>
        <v>2.6166666666666669E-3</v>
      </c>
      <c r="U8" s="11">
        <f t="shared" si="6"/>
        <v>1E-4</v>
      </c>
      <c r="V8" s="8">
        <f t="shared" si="7"/>
        <v>3.8216560509554139E-2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54</v>
      </c>
      <c r="F9" s="11">
        <f t="shared" si="0"/>
        <v>0</v>
      </c>
      <c r="G9" s="11"/>
      <c r="H9" s="11"/>
      <c r="I9" s="35"/>
      <c r="J9" s="11"/>
      <c r="K9" s="36">
        <v>179</v>
      </c>
      <c r="L9" s="11">
        <f t="shared" si="1"/>
        <v>4</v>
      </c>
      <c r="M9" s="11">
        <v>4</v>
      </c>
      <c r="N9" s="11"/>
      <c r="O9" s="12"/>
      <c r="Q9" s="7">
        <f t="shared" si="2"/>
        <v>8.9999999999999998E-4</v>
      </c>
      <c r="R9" s="11">
        <f t="shared" si="3"/>
        <v>0</v>
      </c>
      <c r="S9" s="14">
        <f t="shared" si="4"/>
        <v>0</v>
      </c>
      <c r="T9" s="11">
        <f t="shared" si="5"/>
        <v>2.9833333333333335E-3</v>
      </c>
      <c r="U9" s="11">
        <f t="shared" si="6"/>
        <v>6.666666666666667E-5</v>
      </c>
      <c r="V9" s="8">
        <f t="shared" si="7"/>
        <v>2.23463687150838E-2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55</v>
      </c>
      <c r="F10" s="11">
        <f t="shared" si="0"/>
        <v>0</v>
      </c>
      <c r="G10" s="11"/>
      <c r="H10" s="11"/>
      <c r="I10" s="35"/>
      <c r="J10" s="11"/>
      <c r="K10" s="36">
        <v>164</v>
      </c>
      <c r="L10" s="11">
        <f t="shared" si="1"/>
        <v>2</v>
      </c>
      <c r="M10" s="11">
        <v>2</v>
      </c>
      <c r="N10" s="11"/>
      <c r="O10" s="12"/>
      <c r="Q10" s="7">
        <f t="shared" si="2"/>
        <v>9.1666666666666665E-4</v>
      </c>
      <c r="R10" s="11">
        <f t="shared" si="3"/>
        <v>0</v>
      </c>
      <c r="S10" s="14">
        <f t="shared" si="4"/>
        <v>0</v>
      </c>
      <c r="T10" s="11">
        <f t="shared" si="5"/>
        <v>2.7333333333333333E-3</v>
      </c>
      <c r="U10" s="11">
        <f t="shared" si="6"/>
        <v>3.3333333333333335E-5</v>
      </c>
      <c r="V10" s="8">
        <f t="shared" si="7"/>
        <v>1.2195121951219513E-2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46</v>
      </c>
      <c r="F11" s="11">
        <f t="shared" si="0"/>
        <v>0</v>
      </c>
      <c r="G11" s="11"/>
      <c r="H11" s="11"/>
      <c r="I11" s="35"/>
      <c r="J11" s="11"/>
      <c r="K11" s="36">
        <v>28</v>
      </c>
      <c r="L11" s="11">
        <f t="shared" si="1"/>
        <v>2</v>
      </c>
      <c r="M11" s="11">
        <v>1</v>
      </c>
      <c r="N11" s="11"/>
      <c r="O11" s="12">
        <v>1</v>
      </c>
      <c r="Q11" s="7">
        <f t="shared" si="2"/>
        <v>7.6666666666666669E-4</v>
      </c>
      <c r="R11" s="11">
        <f t="shared" si="3"/>
        <v>0</v>
      </c>
      <c r="S11" s="14">
        <f t="shared" si="4"/>
        <v>0</v>
      </c>
      <c r="T11" s="11">
        <f t="shared" si="5"/>
        <v>4.6666666666666666E-4</v>
      </c>
      <c r="U11" s="11">
        <f t="shared" si="6"/>
        <v>3.3333333333333335E-5</v>
      </c>
      <c r="V11" s="8">
        <f t="shared" si="7"/>
        <v>7.1428571428571438E-2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/>
      <c r="F12" s="11">
        <f t="shared" si="0"/>
        <v>0</v>
      </c>
      <c r="G12" s="11"/>
      <c r="H12" s="11"/>
      <c r="I12" s="35"/>
      <c r="J12" s="11"/>
      <c r="K12" s="36"/>
      <c r="L12" s="11">
        <f t="shared" si="1"/>
        <v>0</v>
      </c>
      <c r="M12" s="11"/>
      <c r="N12" s="11"/>
      <c r="O12" s="12"/>
      <c r="Q12" s="7">
        <f t="shared" si="2"/>
        <v>0</v>
      </c>
      <c r="R12" s="11">
        <f t="shared" si="3"/>
        <v>0</v>
      </c>
      <c r="S12" s="14" t="e">
        <f t="shared" si="4"/>
        <v>#DIV/0!</v>
      </c>
      <c r="T12" s="11">
        <f t="shared" si="5"/>
        <v>0</v>
      </c>
      <c r="U12" s="11">
        <f t="shared" si="6"/>
        <v>0</v>
      </c>
      <c r="V12" s="8" t="e">
        <f t="shared" si="7"/>
        <v>#DIV/0!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/>
      <c r="L13" s="11">
        <f t="shared" si="1"/>
        <v>0</v>
      </c>
      <c r="M13" s="11"/>
      <c r="N13" s="11"/>
      <c r="O13" s="12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/>
      <c r="L14" s="11">
        <f t="shared" si="1"/>
        <v>0</v>
      </c>
      <c r="M14" s="11"/>
      <c r="N14" s="11"/>
      <c r="O14" s="12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/>
      <c r="L15" s="11">
        <f t="shared" si="1"/>
        <v>0</v>
      </c>
      <c r="M15" s="11"/>
      <c r="N15" s="11"/>
      <c r="O15" s="12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/>
      <c r="L16" s="11">
        <f t="shared" si="1"/>
        <v>0</v>
      </c>
      <c r="M16" s="11"/>
      <c r="N16" s="11"/>
      <c r="O16" s="12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/>
      <c r="L17" s="11">
        <f t="shared" si="1"/>
        <v>0</v>
      </c>
      <c r="M17" s="11"/>
      <c r="N17" s="11"/>
      <c r="O17" s="12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/>
      <c r="L18" s="26">
        <f t="shared" si="1"/>
        <v>0</v>
      </c>
      <c r="M18" s="26"/>
      <c r="N18" s="26"/>
      <c r="O18" s="27"/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</v>
      </c>
      <c r="U18" s="26">
        <f t="shared" si="6"/>
        <v>0</v>
      </c>
      <c r="V18" s="32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906B-DF08-461B-834F-923132FCEB78}">
  <dimension ref="A1:Z208"/>
  <sheetViews>
    <sheetView tabSelected="1" zoomScale="85" zoomScaleNormal="85" workbookViewId="0">
      <selection activeCell="A22" sqref="A22"/>
    </sheetView>
  </sheetViews>
  <sheetFormatPr defaultRowHeight="15"/>
  <cols>
    <col min="1" max="2" width="9" style="1"/>
    <col min="3" max="3" width="13.125" style="1" customWidth="1"/>
    <col min="4" max="4" width="13.625" style="1" customWidth="1"/>
    <col min="5" max="5" width="14.875" style="1" customWidth="1"/>
    <col min="6" max="6" width="17.625" style="1" customWidth="1"/>
    <col min="7" max="25" width="9" style="1"/>
    <col min="26" max="26" width="9" style="10"/>
    <col min="27" max="16384" width="9" style="1"/>
  </cols>
  <sheetData>
    <row r="1" spans="1:6" s="10" customFormat="1">
      <c r="A1" s="10" t="s">
        <v>140</v>
      </c>
    </row>
    <row r="2" spans="1:6">
      <c r="A2" s="1" t="s">
        <v>146</v>
      </c>
    </row>
    <row r="3" spans="1:6">
      <c r="B3" s="1" t="s">
        <v>141</v>
      </c>
      <c r="C3" s="1" t="s">
        <v>142</v>
      </c>
      <c r="D3" s="1" t="s">
        <v>143</v>
      </c>
      <c r="E3" s="1" t="s">
        <v>144</v>
      </c>
      <c r="F3" s="1" t="s">
        <v>145</v>
      </c>
    </row>
    <row r="4" spans="1:6">
      <c r="B4" s="1">
        <v>0.2</v>
      </c>
      <c r="C4" s="1">
        <f>'0.2m'!Q3</f>
        <v>9.3733333333333335E-2</v>
      </c>
      <c r="D4" s="1">
        <f>'0.2m'!R3</f>
        <v>7.3000000000000001E-3</v>
      </c>
      <c r="E4" s="1">
        <f>'0.2m'!T3</f>
        <v>5.6000000000000001E-2</v>
      </c>
      <c r="F4" s="1">
        <f>'0.2m'!U3</f>
        <v>1.5966666666666667E-2</v>
      </c>
    </row>
    <row r="5" spans="1:6">
      <c r="B5" s="1">
        <v>0.4</v>
      </c>
      <c r="C5" s="1">
        <f>'0.4m'!$Q$3</f>
        <v>6.3666666666666663E-3</v>
      </c>
      <c r="D5" s="1">
        <f>'0.4m'!$R$3</f>
        <v>2.2000000000000001E-3</v>
      </c>
      <c r="E5" s="1">
        <f>'0.4m'!$T$3</f>
        <v>2.5999999999999999E-2</v>
      </c>
      <c r="F5" s="1">
        <f>'0.4m'!$U$3</f>
        <v>6.6333333333333331E-3</v>
      </c>
    </row>
    <row r="6" spans="1:6">
      <c r="B6" s="1">
        <v>0.6</v>
      </c>
      <c r="C6" s="1">
        <f>'0.6m'!$Q$3</f>
        <v>1.6666666666666667E-5</v>
      </c>
      <c r="D6" s="1">
        <f>'0.6m'!$R$3</f>
        <v>0</v>
      </c>
      <c r="E6" s="1">
        <f>'0.6m'!$T$3</f>
        <v>1.9283333333333333E-2</v>
      </c>
      <c r="F6" s="1">
        <f>'0.6m'!$U$3</f>
        <v>4.0833333333333329E-3</v>
      </c>
    </row>
    <row r="7" spans="1:6">
      <c r="B7" s="1">
        <v>0.8</v>
      </c>
      <c r="C7" s="1">
        <f>'0.8m'!$Q$3</f>
        <v>0</v>
      </c>
      <c r="D7" s="1">
        <f>'0.8m'!$R$3</f>
        <v>0</v>
      </c>
      <c r="E7" s="1">
        <f>'0.8m'!$T$3</f>
        <v>9.1000000000000004E-3</v>
      </c>
      <c r="F7" s="1">
        <f>'0.8m'!$U$3</f>
        <v>1.1666666666666668E-3</v>
      </c>
    </row>
    <row r="8" spans="1:6">
      <c r="B8" s="1">
        <v>1</v>
      </c>
      <c r="C8" s="1">
        <f>'1.0m'!$Q$3</f>
        <v>5.0000000000000002E-5</v>
      </c>
      <c r="D8" s="1">
        <f>'1.0m'!$R$3</f>
        <v>0</v>
      </c>
      <c r="E8" s="1">
        <f>'1.0m'!$T$3</f>
        <v>6.4000000000000003E-3</v>
      </c>
      <c r="F8" s="1">
        <f>'1.0m'!$U$3</f>
        <v>7.5000000000000002E-4</v>
      </c>
    </row>
    <row r="9" spans="1:6">
      <c r="B9" s="1">
        <v>1.2</v>
      </c>
      <c r="C9" s="1">
        <f>'1.2m'!$Q$3</f>
        <v>1.4999999999999999E-4</v>
      </c>
      <c r="D9" s="1">
        <f>'1.2m'!$R$3</f>
        <v>0</v>
      </c>
      <c r="E9" s="1">
        <f>'1.2m'!$T$3</f>
        <v>5.3666666666666663E-3</v>
      </c>
      <c r="F9" s="1">
        <f>'1.2m'!$U$3</f>
        <v>8.3333333333333339E-4</v>
      </c>
    </row>
    <row r="10" spans="1:6">
      <c r="B10" s="1">
        <v>1.4</v>
      </c>
      <c r="C10" s="1">
        <f>'1.4m'!$Q$3</f>
        <v>5.0000000000000002E-5</v>
      </c>
      <c r="D10" s="1">
        <f>'1.4m'!$R$3</f>
        <v>0</v>
      </c>
      <c r="E10" s="1">
        <f>'1.4m'!$T$3</f>
        <v>4.1000000000000003E-3</v>
      </c>
      <c r="F10" s="1">
        <f>'1.4m'!$U$3</f>
        <v>5.1666666666666668E-4</v>
      </c>
    </row>
    <row r="11" spans="1:6">
      <c r="B11" s="1">
        <v>1.6</v>
      </c>
      <c r="C11" s="1">
        <f>'1.6m'!$Q$3</f>
        <v>1.3333333333333334E-4</v>
      </c>
      <c r="D11" s="1">
        <f>'1.6m'!$R$3</f>
        <v>0</v>
      </c>
      <c r="E11" s="1">
        <f>'1.6m'!$T$3</f>
        <v>3.5333333333333332E-3</v>
      </c>
      <c r="F11" s="1">
        <f>'1.6m'!$U$3</f>
        <v>3.6666666666666667E-4</v>
      </c>
    </row>
    <row r="12" spans="1:6">
      <c r="B12" s="1">
        <v>1.8</v>
      </c>
      <c r="C12" s="1">
        <f>'1.8m'!$Q$3</f>
        <v>1.6666666666666667E-5</v>
      </c>
      <c r="D12" s="1">
        <f>'1.8m'!$R$3</f>
        <v>0</v>
      </c>
      <c r="E12" s="1">
        <f>'1.8m'!$T$3</f>
        <v>2.4166666666666668E-3</v>
      </c>
      <c r="F12" s="1">
        <f>'1.8m'!$U$3</f>
        <v>1.8333333333333334E-4</v>
      </c>
    </row>
    <row r="13" spans="1:6">
      <c r="B13" s="1">
        <v>2</v>
      </c>
      <c r="C13" s="1">
        <f>'2.0m'!$Q$3</f>
        <v>3.3333333333333335E-5</v>
      </c>
      <c r="D13" s="1">
        <f>'2.0m'!$R$3</f>
        <v>0</v>
      </c>
      <c r="E13" s="1">
        <f>'2.0m'!$T$3</f>
        <v>1.9333333333333333E-3</v>
      </c>
      <c r="F13" s="1">
        <f>'2.0m'!$U$3</f>
        <v>1.8333333333333334E-4</v>
      </c>
    </row>
    <row r="15" spans="1:6">
      <c r="A15" s="1" t="s">
        <v>147</v>
      </c>
    </row>
    <row r="16" spans="1:6">
      <c r="B16" s="1" t="s">
        <v>141</v>
      </c>
      <c r="C16" s="1" t="s">
        <v>142</v>
      </c>
      <c r="D16" s="1" t="s">
        <v>143</v>
      </c>
      <c r="E16" s="1" t="s">
        <v>144</v>
      </c>
      <c r="F16" s="1" t="s">
        <v>145</v>
      </c>
    </row>
    <row r="17" spans="1:6">
      <c r="B17" s="1">
        <v>0.2</v>
      </c>
      <c r="C17" s="1">
        <f>'0.2m'!Q4</f>
        <v>9.8866666666666672E-2</v>
      </c>
      <c r="D17" s="1">
        <f>'0.2m'!R4</f>
        <v>2.9666666666666665E-3</v>
      </c>
      <c r="E17" s="1">
        <f>'0.2m'!T4</f>
        <v>6.0966666666666669E-2</v>
      </c>
      <c r="F17" s="1">
        <f>'0.2m'!U4</f>
        <v>1.8733333333333334E-2</v>
      </c>
    </row>
    <row r="18" spans="1:6">
      <c r="B18" s="1">
        <v>0.4</v>
      </c>
      <c r="C18" s="1">
        <f>'0.4m'!Q4</f>
        <v>6.7333333333333334E-3</v>
      </c>
      <c r="D18" s="1">
        <f>'0.4m'!R4</f>
        <v>7.3333333333333334E-4</v>
      </c>
      <c r="E18" s="1">
        <f>'0.4m'!T4</f>
        <v>2.7866666666666668E-2</v>
      </c>
      <c r="F18" s="1">
        <f>'0.4m'!U4</f>
        <v>5.4000000000000003E-3</v>
      </c>
    </row>
    <row r="19" spans="1:6">
      <c r="B19" s="1">
        <v>0.6</v>
      </c>
      <c r="C19" s="1">
        <f>'0.6m'!Q4</f>
        <v>1.6666666666666667E-5</v>
      </c>
      <c r="D19" s="1">
        <f>'0.6m'!R4</f>
        <v>0</v>
      </c>
      <c r="E19" s="1">
        <f>'0.6m'!T4</f>
        <v>2.1116666666666666E-2</v>
      </c>
      <c r="F19" s="1">
        <f>'0.6m'!U4</f>
        <v>1.9166666666666666E-3</v>
      </c>
    </row>
    <row r="20" spans="1:6">
      <c r="B20" s="1">
        <v>0.8</v>
      </c>
      <c r="C20" s="1">
        <f>'0.8m'!Q4</f>
        <v>5.0000000000000002E-5</v>
      </c>
      <c r="D20" s="1">
        <f>'0.8m'!R4</f>
        <v>0</v>
      </c>
      <c r="E20" s="1">
        <f>'0.8m'!T4</f>
        <v>1.01E-2</v>
      </c>
      <c r="F20" s="1">
        <f>'0.8m'!U4</f>
        <v>6.8333333333333332E-4</v>
      </c>
    </row>
    <row r="21" spans="1:6">
      <c r="B21" s="1">
        <v>1</v>
      </c>
      <c r="C21" s="1">
        <f>'1.0m'!Q4</f>
        <v>8.3333333333333331E-5</v>
      </c>
      <c r="D21" s="1">
        <f>'1.0m'!R4</f>
        <v>0</v>
      </c>
      <c r="E21" s="1">
        <f>'1.0m'!T4</f>
        <v>6.9166666666666664E-3</v>
      </c>
      <c r="F21" s="1">
        <f>'1.0m'!U4</f>
        <v>3.3333333333333332E-4</v>
      </c>
    </row>
    <row r="22" spans="1:6">
      <c r="B22" s="1">
        <v>1.2</v>
      </c>
      <c r="C22" s="1">
        <f>'1.2m'!Q4</f>
        <v>6.666666666666667E-5</v>
      </c>
      <c r="D22" s="1">
        <f>'1.2m'!R4</f>
        <v>0</v>
      </c>
      <c r="E22" s="1">
        <f>'1.2m'!T4</f>
        <v>5.3666666666666663E-3</v>
      </c>
      <c r="F22" s="1">
        <f>'1.2m'!U4</f>
        <v>5.0000000000000001E-4</v>
      </c>
    </row>
    <row r="23" spans="1:6">
      <c r="B23" s="1">
        <v>1.4</v>
      </c>
      <c r="C23" s="1">
        <f>'1.4m'!Q4</f>
        <v>1.6666666666666667E-5</v>
      </c>
      <c r="D23" s="1">
        <f>'1.4m'!R4</f>
        <v>0</v>
      </c>
      <c r="E23" s="1">
        <f>'1.4m'!T4</f>
        <v>4.45E-3</v>
      </c>
      <c r="F23" s="1">
        <f>'1.4m'!U4</f>
        <v>3.1666666666666665E-4</v>
      </c>
    </row>
    <row r="24" spans="1:6">
      <c r="B24" s="1">
        <v>1.6</v>
      </c>
      <c r="C24" s="1">
        <f>'1.6m'!Q4</f>
        <v>8.3333333333333331E-5</v>
      </c>
      <c r="D24" s="1">
        <f>'1.6m'!R4</f>
        <v>0</v>
      </c>
      <c r="E24" s="1">
        <f>'1.6m'!T4</f>
        <v>3.933333333333333E-3</v>
      </c>
      <c r="F24" s="1">
        <f>'1.6m'!U4</f>
        <v>2.3333333333333333E-4</v>
      </c>
    </row>
    <row r="25" spans="1:6">
      <c r="B25" s="1">
        <v>1.8</v>
      </c>
      <c r="C25" s="1">
        <f>'1.8m'!Q4</f>
        <v>5.0000000000000002E-5</v>
      </c>
      <c r="D25" s="1">
        <f>'1.8m'!R4</f>
        <v>0</v>
      </c>
      <c r="E25" s="1">
        <f>'1.8m'!T4</f>
        <v>2.6333333333333334E-3</v>
      </c>
      <c r="F25" s="1">
        <f>'1.8m'!U4</f>
        <v>1.6666666666666666E-4</v>
      </c>
    </row>
    <row r="26" spans="1:6">
      <c r="B26" s="1">
        <v>2</v>
      </c>
      <c r="C26" s="1">
        <f>'2.0m'!Q4</f>
        <v>3.3333333333333335E-5</v>
      </c>
      <c r="D26" s="1">
        <f>'2.0m'!R4</f>
        <v>0</v>
      </c>
      <c r="E26" s="1">
        <f>'2.0m'!T4</f>
        <v>2.2166666666666667E-3</v>
      </c>
      <c r="F26" s="1">
        <f>'2.0m'!U4</f>
        <v>6.666666666666667E-5</v>
      </c>
    </row>
    <row r="28" spans="1:6">
      <c r="A28" s="1" t="s">
        <v>148</v>
      </c>
    </row>
    <row r="29" spans="1:6">
      <c r="B29" s="1" t="s">
        <v>141</v>
      </c>
      <c r="C29" s="1" t="s">
        <v>142</v>
      </c>
      <c r="D29" s="1" t="s">
        <v>143</v>
      </c>
      <c r="E29" s="1" t="s">
        <v>144</v>
      </c>
      <c r="F29" s="1" t="s">
        <v>145</v>
      </c>
    </row>
    <row r="30" spans="1:6">
      <c r="B30" s="1">
        <v>0.2</v>
      </c>
      <c r="C30" s="1">
        <f>'0.2m'!Q5</f>
        <v>9.9733333333333327E-2</v>
      </c>
      <c r="D30" s="1">
        <f>'0.2m'!R5</f>
        <v>4.1666666666666666E-3</v>
      </c>
      <c r="E30" s="1">
        <f>'0.2m'!T5</f>
        <v>8.7866666666666662E-2</v>
      </c>
      <c r="F30" s="1">
        <f>'0.2m'!U5</f>
        <v>4.8333333333333332E-2</v>
      </c>
    </row>
    <row r="31" spans="1:6">
      <c r="B31" s="1">
        <v>0.4</v>
      </c>
      <c r="C31" s="1">
        <f>'0.4m'!Q5</f>
        <v>4.4666666666666665E-3</v>
      </c>
      <c r="D31" s="1">
        <f>'0.4m'!R5</f>
        <v>3.3333333333333335E-5</v>
      </c>
      <c r="E31" s="1">
        <f>'0.4m'!T5</f>
        <v>3.506666666666667E-2</v>
      </c>
      <c r="F31" s="1">
        <f>'0.4m'!U5</f>
        <v>6.8999999999999999E-3</v>
      </c>
    </row>
    <row r="32" spans="1:6">
      <c r="B32" s="1">
        <v>0.6</v>
      </c>
      <c r="C32" s="1">
        <f>'0.6m'!Q5</f>
        <v>0</v>
      </c>
      <c r="D32" s="1">
        <f>'0.6m'!R5</f>
        <v>0</v>
      </c>
      <c r="E32" s="1">
        <f>'0.6m'!T5</f>
        <v>2.1899999999999999E-2</v>
      </c>
      <c r="F32" s="1">
        <f>'0.6m'!U5</f>
        <v>1.7333333333333333E-3</v>
      </c>
    </row>
    <row r="33" spans="1:6">
      <c r="B33" s="1">
        <v>0.8</v>
      </c>
      <c r="C33" s="1">
        <f>'0.8m'!Q5</f>
        <v>5.0000000000000002E-5</v>
      </c>
      <c r="D33" s="1">
        <f>'0.8m'!R5</f>
        <v>0</v>
      </c>
      <c r="E33" s="1">
        <f>'0.8m'!T5</f>
        <v>1.0916666666666667E-2</v>
      </c>
      <c r="F33" s="1">
        <f>'0.8m'!U5</f>
        <v>6.6666666666666664E-4</v>
      </c>
    </row>
    <row r="34" spans="1:6">
      <c r="B34" s="1">
        <v>1</v>
      </c>
      <c r="C34" s="1">
        <f>'1.0m'!Q5</f>
        <v>1E-4</v>
      </c>
      <c r="D34" s="1">
        <f>'1.0m'!R5</f>
        <v>0</v>
      </c>
      <c r="E34" s="1">
        <f>'1.0m'!T5</f>
        <v>6.7166666666666668E-3</v>
      </c>
      <c r="F34" s="1">
        <f>'1.0m'!U5</f>
        <v>1.6666666666666666E-4</v>
      </c>
    </row>
    <row r="35" spans="1:6">
      <c r="B35" s="1">
        <v>1.2</v>
      </c>
      <c r="C35" s="1">
        <f>'1.2m'!Q5</f>
        <v>1.1666666666666667E-4</v>
      </c>
      <c r="D35" s="1">
        <f>'1.2m'!R5</f>
        <v>0</v>
      </c>
      <c r="E35" s="1">
        <f>'1.2m'!T5</f>
        <v>5.9166666666666664E-3</v>
      </c>
      <c r="F35" s="1">
        <f>'1.2m'!U5</f>
        <v>1.8333333333333334E-4</v>
      </c>
    </row>
    <row r="36" spans="1:6">
      <c r="B36" s="1">
        <v>1.4</v>
      </c>
      <c r="C36" s="1">
        <f>'1.4m'!Q5</f>
        <v>1.4999999999999999E-4</v>
      </c>
      <c r="D36" s="1">
        <f>'1.4m'!R5</f>
        <v>0</v>
      </c>
      <c r="E36" s="1">
        <f>'1.4m'!T5</f>
        <v>4.2500000000000003E-3</v>
      </c>
      <c r="F36" s="1">
        <f>'1.4m'!U5</f>
        <v>1.3333333333333334E-4</v>
      </c>
    </row>
    <row r="37" spans="1:6">
      <c r="B37" s="1">
        <v>1.6</v>
      </c>
      <c r="C37" s="1">
        <f>'1.6m'!Q5</f>
        <v>1.4999999999999999E-4</v>
      </c>
      <c r="D37" s="1">
        <f>'1.6m'!R5</f>
        <v>0</v>
      </c>
      <c r="E37" s="1">
        <f>'1.6m'!T5</f>
        <v>3.6333333333333335E-3</v>
      </c>
      <c r="F37" s="1">
        <f>'1.6m'!U5</f>
        <v>1.1666666666666667E-4</v>
      </c>
    </row>
    <row r="38" spans="1:6">
      <c r="B38" s="1">
        <v>1.8</v>
      </c>
      <c r="C38" s="1">
        <f>'1.8m'!Q5</f>
        <v>1E-4</v>
      </c>
      <c r="D38" s="1">
        <f>'1.8m'!R5</f>
        <v>0</v>
      </c>
      <c r="E38" s="1">
        <f>'1.8m'!T5</f>
        <v>2.5333333333333332E-3</v>
      </c>
      <c r="F38" s="1">
        <f>'1.8m'!U5</f>
        <v>6.666666666666667E-5</v>
      </c>
    </row>
    <row r="39" spans="1:6">
      <c r="B39" s="1">
        <v>2</v>
      </c>
      <c r="C39" s="1">
        <f>'2.0m'!Q5</f>
        <v>5.0000000000000002E-5</v>
      </c>
      <c r="D39" s="1">
        <f>'2.0m'!R5</f>
        <v>0</v>
      </c>
      <c r="E39" s="1">
        <f>'2.0m'!T5</f>
        <v>2.0999999999999999E-3</v>
      </c>
      <c r="F39" s="1">
        <f>'2.0m'!U5</f>
        <v>8.3333333333333331E-5</v>
      </c>
    </row>
    <row r="41" spans="1:6">
      <c r="A41" s="1" t="s">
        <v>149</v>
      </c>
    </row>
    <row r="42" spans="1:6">
      <c r="B42" s="1" t="s">
        <v>141</v>
      </c>
      <c r="C42" s="1" t="s">
        <v>142</v>
      </c>
      <c r="D42" s="1" t="s">
        <v>143</v>
      </c>
      <c r="E42" s="1" t="s">
        <v>144</v>
      </c>
      <c r="F42" s="1" t="s">
        <v>145</v>
      </c>
    </row>
    <row r="43" spans="1:6">
      <c r="B43" s="1">
        <v>0.2</v>
      </c>
      <c r="C43" s="1">
        <f>'0.2m'!Q6</f>
        <v>9.9333333333333329E-2</v>
      </c>
      <c r="D43" s="1">
        <f>'0.2m'!R6</f>
        <v>9.3333333333333341E-3</v>
      </c>
      <c r="E43" s="1">
        <f>'0.2m'!T6</f>
        <v>0.16196666666666668</v>
      </c>
      <c r="F43" s="1">
        <f>'0.2m'!U6</f>
        <v>0.1464</v>
      </c>
    </row>
    <row r="44" spans="1:6">
      <c r="B44" s="1">
        <v>0.4</v>
      </c>
      <c r="C44" s="1">
        <f>'0.4m'!Q6</f>
        <v>7.1333333333333335E-3</v>
      </c>
      <c r="D44" s="1">
        <f>'0.4m'!R6</f>
        <v>3.3333333333333335E-5</v>
      </c>
      <c r="E44" s="1">
        <f>'0.4m'!T6</f>
        <v>4.4166666666666667E-2</v>
      </c>
      <c r="F44" s="1">
        <f>'0.4m'!U6</f>
        <v>1.6E-2</v>
      </c>
    </row>
    <row r="45" spans="1:6">
      <c r="B45" s="1">
        <v>0.6</v>
      </c>
      <c r="C45" s="1">
        <f>'0.6m'!Q6</f>
        <v>1E-4</v>
      </c>
      <c r="D45" s="1">
        <f>'0.6m'!R6</f>
        <v>0</v>
      </c>
      <c r="E45" s="1">
        <f>'0.6m'!T6</f>
        <v>2.4133333333333333E-2</v>
      </c>
      <c r="F45" s="1">
        <f>'0.6m'!U6</f>
        <v>2.6666666666666666E-3</v>
      </c>
    </row>
    <row r="46" spans="1:6">
      <c r="B46" s="1">
        <v>0.8</v>
      </c>
      <c r="C46" s="1">
        <f>'0.8m'!Q6</f>
        <v>1.1666666666666667E-4</v>
      </c>
      <c r="D46" s="1">
        <f>'0.8m'!R6</f>
        <v>1.6666666666666667E-5</v>
      </c>
      <c r="E46" s="1">
        <f>'0.8m'!T6</f>
        <v>1.1966666666666667E-2</v>
      </c>
      <c r="F46" s="1">
        <f>'0.8m'!U6</f>
        <v>5.9999999999999995E-4</v>
      </c>
    </row>
    <row r="47" spans="1:6">
      <c r="B47" s="1">
        <v>1</v>
      </c>
      <c r="C47" s="1">
        <f>'1.0m'!Q6</f>
        <v>2.3333333333333333E-4</v>
      </c>
      <c r="D47" s="1">
        <f>'1.0m'!R6</f>
        <v>0</v>
      </c>
      <c r="E47" s="1">
        <f>'1.0m'!T6</f>
        <v>7.6E-3</v>
      </c>
      <c r="F47" s="1">
        <f>'1.0m'!U6</f>
        <v>2.6666666666666668E-4</v>
      </c>
    </row>
    <row r="48" spans="1:6">
      <c r="B48" s="1">
        <v>1.2</v>
      </c>
      <c r="C48" s="1">
        <f>'1.2m'!Q6</f>
        <v>3.3333333333333332E-4</v>
      </c>
      <c r="D48" s="1">
        <f>'1.2m'!R6</f>
        <v>0</v>
      </c>
      <c r="E48" s="1">
        <f>'1.2m'!T6</f>
        <v>6.3166666666666666E-3</v>
      </c>
      <c r="F48" s="1">
        <f>'1.2m'!U6</f>
        <v>1.3333333333333334E-4</v>
      </c>
    </row>
    <row r="49" spans="1:6">
      <c r="B49" s="1">
        <v>1.4</v>
      </c>
      <c r="C49" s="1">
        <f>'1.4m'!Q6</f>
        <v>3.8333333333333334E-4</v>
      </c>
      <c r="D49" s="1">
        <f>'1.4m'!R6</f>
        <v>0</v>
      </c>
      <c r="E49" s="1">
        <f>'1.4m'!T6</f>
        <v>4.7000000000000002E-3</v>
      </c>
      <c r="F49" s="1">
        <f>'1.4m'!U6</f>
        <v>1.8333333333333334E-4</v>
      </c>
    </row>
    <row r="50" spans="1:6">
      <c r="B50" s="1">
        <v>1.6</v>
      </c>
      <c r="C50" s="1">
        <f>'1.6m'!Q6</f>
        <v>2.8333333333333335E-4</v>
      </c>
      <c r="D50" s="1">
        <f>'1.6m'!R6</f>
        <v>0</v>
      </c>
      <c r="E50" s="1">
        <f>'1.6m'!T6</f>
        <v>4.0666666666666663E-3</v>
      </c>
      <c r="F50" s="1">
        <f>'1.6m'!U6</f>
        <v>2.0000000000000001E-4</v>
      </c>
    </row>
    <row r="51" spans="1:6">
      <c r="B51" s="1">
        <v>1.8</v>
      </c>
      <c r="C51" s="1">
        <f>'1.8m'!Q6</f>
        <v>1.1666666666666667E-4</v>
      </c>
      <c r="D51" s="1">
        <f>'1.8m'!R6</f>
        <v>0</v>
      </c>
      <c r="E51" s="1">
        <f>'1.8m'!T6</f>
        <v>2.9833333333333335E-3</v>
      </c>
      <c r="F51" s="1">
        <f>'1.8m'!U6</f>
        <v>1E-4</v>
      </c>
    </row>
    <row r="52" spans="1:6">
      <c r="B52" s="1">
        <v>2</v>
      </c>
      <c r="C52" s="1">
        <f>'2.0m'!Q6</f>
        <v>5.0000000000000002E-5</v>
      </c>
      <c r="D52" s="1">
        <f>'2.0m'!R6</f>
        <v>0</v>
      </c>
      <c r="E52" s="1">
        <f>'2.0m'!T6</f>
        <v>2.0500000000000002E-3</v>
      </c>
      <c r="F52" s="1">
        <f>'2.0m'!U6</f>
        <v>6.666666666666667E-5</v>
      </c>
    </row>
    <row r="54" spans="1:6">
      <c r="A54" s="1" t="s">
        <v>150</v>
      </c>
    </row>
    <row r="55" spans="1:6">
      <c r="B55" s="1" t="s">
        <v>141</v>
      </c>
      <c r="C55" s="1" t="s">
        <v>142</v>
      </c>
      <c r="D55" s="1" t="s">
        <v>143</v>
      </c>
      <c r="E55" s="1" t="s">
        <v>144</v>
      </c>
      <c r="F55" s="1" t="s">
        <v>145</v>
      </c>
    </row>
    <row r="56" spans="1:6">
      <c r="B56" s="1">
        <v>0.2</v>
      </c>
      <c r="C56" s="1">
        <f>'0.2m'!Q7</f>
        <v>9.9566666666666664E-2</v>
      </c>
      <c r="D56" s="1">
        <f>'0.2m'!R7</f>
        <v>2.6566666666666666E-2</v>
      </c>
      <c r="E56" s="1">
        <f>'0.2m'!T7</f>
        <v>0.26376666666666665</v>
      </c>
      <c r="F56" s="1">
        <f>'0.2m'!U7</f>
        <v>0.25823333333333331</v>
      </c>
    </row>
    <row r="57" spans="1:6">
      <c r="B57" s="1">
        <v>0.4</v>
      </c>
      <c r="C57" s="1">
        <f>'0.4m'!Q7</f>
        <v>9.2666666666666661E-3</v>
      </c>
      <c r="D57" s="1">
        <f>'0.4m'!R7</f>
        <v>1E-4</v>
      </c>
      <c r="E57" s="1">
        <f>'0.4m'!T7</f>
        <v>5.5133333333333333E-2</v>
      </c>
      <c r="F57" s="1">
        <f>'0.4m'!U7</f>
        <v>4.5999999999999999E-2</v>
      </c>
    </row>
    <row r="58" spans="1:6">
      <c r="B58" s="1">
        <v>0.6</v>
      </c>
      <c r="C58" s="1">
        <f>'0.6m'!Q7</f>
        <v>1E-4</v>
      </c>
      <c r="D58" s="1">
        <f>'0.6m'!R7</f>
        <v>0</v>
      </c>
      <c r="E58" s="1">
        <f>'0.6m'!T7</f>
        <v>2.615E-2</v>
      </c>
      <c r="F58" s="1">
        <f>'0.6m'!U7</f>
        <v>8.9333333333333331E-3</v>
      </c>
    </row>
    <row r="59" spans="1:6">
      <c r="B59" s="1">
        <v>0.8</v>
      </c>
      <c r="C59" s="1">
        <f>'0.8m'!Q7</f>
        <v>2.5000000000000001E-4</v>
      </c>
      <c r="D59" s="1">
        <f>'0.8m'!R7</f>
        <v>0</v>
      </c>
      <c r="E59" s="1">
        <f>'0.8m'!T7</f>
        <v>1.0716666666666666E-2</v>
      </c>
      <c r="F59" s="1">
        <f>'0.8m'!U7</f>
        <v>1E-3</v>
      </c>
    </row>
    <row r="60" spans="1:6">
      <c r="B60" s="1">
        <v>1</v>
      </c>
      <c r="C60" s="1">
        <f>'1.0m'!Q7</f>
        <v>2.5000000000000001E-4</v>
      </c>
      <c r="D60" s="1">
        <f>'1.0m'!R7</f>
        <v>0</v>
      </c>
      <c r="E60" s="1">
        <f>'1.0m'!T7</f>
        <v>7.7999999999999996E-3</v>
      </c>
      <c r="F60" s="1">
        <f>'1.0m'!U7</f>
        <v>2.9999999999999997E-4</v>
      </c>
    </row>
    <row r="61" spans="1:6">
      <c r="B61" s="1">
        <v>1.2</v>
      </c>
      <c r="C61" s="1">
        <f>'1.2m'!Q7</f>
        <v>8.0000000000000004E-4</v>
      </c>
      <c r="D61" s="1">
        <f>'1.2m'!R7</f>
        <v>0</v>
      </c>
      <c r="E61" s="1">
        <f>'1.2m'!T7</f>
        <v>6.5833333333333334E-3</v>
      </c>
      <c r="F61" s="1">
        <f>'1.2m'!U7</f>
        <v>1.6666666666666666E-4</v>
      </c>
    </row>
    <row r="62" spans="1:6">
      <c r="B62" s="1">
        <v>1.4</v>
      </c>
      <c r="C62" s="1">
        <f>'1.4m'!Q7</f>
        <v>4.6666666666666666E-4</v>
      </c>
      <c r="D62" s="1">
        <f>'1.4m'!R7</f>
        <v>0</v>
      </c>
      <c r="E62" s="1">
        <f>'1.4m'!T7</f>
        <v>4.6833333333333336E-3</v>
      </c>
      <c r="F62" s="1">
        <f>'1.4m'!U7</f>
        <v>1E-4</v>
      </c>
    </row>
    <row r="63" spans="1:6">
      <c r="B63" s="1">
        <v>1.6</v>
      </c>
      <c r="C63" s="1">
        <f>'1.6m'!Q7</f>
        <v>4.6666666666666666E-4</v>
      </c>
      <c r="D63" s="1">
        <f>'1.6m'!R7</f>
        <v>0</v>
      </c>
      <c r="E63" s="1">
        <f>'1.6m'!T7</f>
        <v>4.45E-3</v>
      </c>
      <c r="F63" s="1">
        <f>'1.6m'!U7</f>
        <v>1.1666666666666667E-4</v>
      </c>
    </row>
    <row r="64" spans="1:6">
      <c r="B64" s="1">
        <v>1.8</v>
      </c>
      <c r="C64" s="1">
        <f>'1.8m'!Q7</f>
        <v>3.5E-4</v>
      </c>
      <c r="D64" s="1">
        <f>'1.8m'!R7</f>
        <v>0</v>
      </c>
      <c r="E64" s="1">
        <f>'1.8m'!T7</f>
        <v>3.2000000000000002E-3</v>
      </c>
      <c r="F64" s="1">
        <f>'1.8m'!U7</f>
        <v>1.6666666666666667E-5</v>
      </c>
    </row>
    <row r="65" spans="1:6">
      <c r="B65" s="1">
        <v>2</v>
      </c>
      <c r="C65" s="1">
        <f>'2.0m'!Q7</f>
        <v>2.3333333333333333E-4</v>
      </c>
      <c r="D65" s="1">
        <f>'2.0m'!R7</f>
        <v>0</v>
      </c>
      <c r="E65" s="1">
        <f>'2.0m'!T7</f>
        <v>2.3500000000000001E-3</v>
      </c>
      <c r="F65" s="1">
        <f>'2.0m'!U7</f>
        <v>5.0000000000000002E-5</v>
      </c>
    </row>
    <row r="67" spans="1:6">
      <c r="A67" s="1" t="s">
        <v>151</v>
      </c>
    </row>
    <row r="68" spans="1:6">
      <c r="B68" s="1" t="s">
        <v>141</v>
      </c>
      <c r="C68" s="1" t="s">
        <v>142</v>
      </c>
      <c r="D68" s="1" t="s">
        <v>143</v>
      </c>
      <c r="E68" s="1" t="s">
        <v>144</v>
      </c>
      <c r="F68" s="1" t="s">
        <v>145</v>
      </c>
    </row>
    <row r="69" spans="1:6">
      <c r="B69" s="1">
        <v>0.2</v>
      </c>
      <c r="C69" s="1">
        <f>'0.2m'!Q8</f>
        <v>0.11316666666666667</v>
      </c>
      <c r="D69" s="1">
        <f>'0.2m'!R8</f>
        <v>5.6533333333333331E-2</v>
      </c>
      <c r="E69" s="1">
        <f>'0.2m'!T8</f>
        <v>0.36583333333333334</v>
      </c>
      <c r="F69" s="1">
        <f>'0.2m'!U8</f>
        <v>0.3589</v>
      </c>
    </row>
    <row r="70" spans="1:6">
      <c r="B70" s="1">
        <v>0.4</v>
      </c>
      <c r="C70" s="1">
        <f>'0.4m'!Q8</f>
        <v>1.4566666666666667E-2</v>
      </c>
      <c r="D70" s="1">
        <f>'0.4m'!R8</f>
        <v>4.0000000000000002E-4</v>
      </c>
      <c r="E70" s="1">
        <f>'0.4m'!T8</f>
        <v>8.0033333333333331E-2</v>
      </c>
      <c r="F70" s="1">
        <f>'0.4m'!U8</f>
        <v>7.2066666666666668E-2</v>
      </c>
    </row>
    <row r="71" spans="1:6">
      <c r="B71" s="1">
        <v>0.6</v>
      </c>
      <c r="C71" s="1">
        <f>'0.6m'!Q8</f>
        <v>2.9999999999999997E-4</v>
      </c>
      <c r="D71" s="1">
        <f>'0.6m'!R8</f>
        <v>0</v>
      </c>
      <c r="E71" s="1">
        <f>'0.6m'!T8</f>
        <v>3.125E-2</v>
      </c>
      <c r="F71" s="1">
        <f>'0.6m'!U8</f>
        <v>2.1283333333333335E-2</v>
      </c>
    </row>
    <row r="72" spans="1:6">
      <c r="B72" s="1">
        <v>0.8</v>
      </c>
      <c r="C72" s="1">
        <f>'0.8m'!Q8</f>
        <v>5.3333333333333336E-4</v>
      </c>
      <c r="D72" s="1">
        <f>'0.8m'!R8</f>
        <v>0</v>
      </c>
      <c r="E72" s="1">
        <f>'0.8m'!T8</f>
        <v>1.0366666666666666E-2</v>
      </c>
      <c r="F72" s="1">
        <f>'0.8m'!U8</f>
        <v>4.1666666666666666E-3</v>
      </c>
    </row>
    <row r="73" spans="1:6">
      <c r="B73" s="1">
        <v>1</v>
      </c>
      <c r="C73" s="1">
        <f>'1.0m'!Q8</f>
        <v>8.6666666666666663E-4</v>
      </c>
      <c r="D73" s="1">
        <f>'1.0m'!R8</f>
        <v>0</v>
      </c>
      <c r="E73" s="1">
        <f>'1.0m'!T8</f>
        <v>8.483333333333334E-3</v>
      </c>
      <c r="F73" s="1">
        <f>'1.0m'!U8</f>
        <v>8.3333333333333339E-4</v>
      </c>
    </row>
    <row r="74" spans="1:6">
      <c r="B74" s="1">
        <v>1.2</v>
      </c>
      <c r="C74" s="1">
        <f>'1.2m'!Q8</f>
        <v>1.1833333333333333E-3</v>
      </c>
      <c r="D74" s="1">
        <f>'1.2m'!R8</f>
        <v>0</v>
      </c>
      <c r="E74" s="1">
        <f>'1.2m'!T8</f>
        <v>6.4999999999999997E-3</v>
      </c>
      <c r="F74" s="1">
        <f>'1.2m'!U8</f>
        <v>1.6666666666666666E-4</v>
      </c>
    </row>
    <row r="75" spans="1:6">
      <c r="B75" s="1">
        <v>1.4</v>
      </c>
      <c r="C75" s="1">
        <f>'1.4m'!Q8</f>
        <v>1.0166666666666666E-3</v>
      </c>
      <c r="D75" s="1">
        <f>'1.4m'!R8</f>
        <v>0</v>
      </c>
      <c r="E75" s="1">
        <f>'1.4m'!T8</f>
        <v>5.3166666666666666E-3</v>
      </c>
      <c r="F75" s="1">
        <f>'1.4m'!U8</f>
        <v>5.0000000000000002E-5</v>
      </c>
    </row>
    <row r="76" spans="1:6">
      <c r="B76" s="1">
        <v>1.6</v>
      </c>
      <c r="C76" s="1">
        <f>'1.6m'!Q8</f>
        <v>9.8333333333333324E-4</v>
      </c>
      <c r="D76" s="1">
        <f>'1.6m'!R8</f>
        <v>0</v>
      </c>
      <c r="E76" s="1">
        <f>'1.6m'!T8</f>
        <v>4.7499999999999999E-3</v>
      </c>
      <c r="F76" s="1">
        <f>'1.6m'!U8</f>
        <v>2.0000000000000001E-4</v>
      </c>
    </row>
    <row r="77" spans="1:6">
      <c r="B77" s="1">
        <v>1.8</v>
      </c>
      <c r="C77" s="1">
        <f>'1.8m'!Q8</f>
        <v>8.3333333333333339E-4</v>
      </c>
      <c r="D77" s="1">
        <f>'1.8m'!R8</f>
        <v>0</v>
      </c>
      <c r="E77" s="1">
        <f>'1.8m'!T8</f>
        <v>3.4333333333333334E-3</v>
      </c>
      <c r="F77" s="1">
        <f>'1.8m'!U8</f>
        <v>6.666666666666667E-5</v>
      </c>
    </row>
    <row r="78" spans="1:6">
      <c r="B78" s="1">
        <v>2</v>
      </c>
      <c r="C78" s="1">
        <f>'2.0m'!Q8</f>
        <v>3.6666666666666667E-4</v>
      </c>
      <c r="D78" s="1">
        <f>'2.0m'!R8</f>
        <v>0</v>
      </c>
      <c r="E78" s="1">
        <f>'2.0m'!T8</f>
        <v>2.6166666666666669E-3</v>
      </c>
      <c r="F78" s="1">
        <f>'2.0m'!U8</f>
        <v>1E-4</v>
      </c>
    </row>
    <row r="80" spans="1:6">
      <c r="A80" s="1" t="s">
        <v>152</v>
      </c>
    </row>
    <row r="81" spans="1:6">
      <c r="B81" s="1" t="s">
        <v>141</v>
      </c>
      <c r="C81" s="1" t="s">
        <v>142</v>
      </c>
      <c r="D81" s="1" t="s">
        <v>143</v>
      </c>
      <c r="E81" s="1" t="s">
        <v>144</v>
      </c>
      <c r="F81" s="1" t="s">
        <v>145</v>
      </c>
    </row>
    <row r="82" spans="1:6">
      <c r="B82" s="1">
        <v>0.2</v>
      </c>
      <c r="C82" s="1">
        <f>'0.2m'!Q9</f>
        <v>0.14133333333333334</v>
      </c>
      <c r="D82" s="1">
        <f>'0.2m'!R9</f>
        <v>8.8533333333333339E-2</v>
      </c>
      <c r="E82" s="1">
        <f>'0.2m'!T9</f>
        <v>0.46046666666666669</v>
      </c>
      <c r="F82" s="1">
        <f>'0.2m'!U9</f>
        <v>0.44840000000000002</v>
      </c>
    </row>
    <row r="83" spans="1:6">
      <c r="B83" s="1">
        <v>0.4</v>
      </c>
      <c r="C83" s="1">
        <f>'0.4m'!Q9</f>
        <v>2.0566666666666667E-2</v>
      </c>
      <c r="D83" s="1">
        <f>'0.4m'!R9</f>
        <v>2.7333333333333333E-3</v>
      </c>
      <c r="E83" s="1">
        <f>'0.4m'!T9</f>
        <v>0.11073333333333334</v>
      </c>
      <c r="F83" s="1">
        <f>'0.4m'!U9</f>
        <v>0.11253333333333333</v>
      </c>
    </row>
    <row r="84" spans="1:6">
      <c r="B84" s="1">
        <v>0.6</v>
      </c>
      <c r="C84" s="1">
        <f>'0.6m'!Q9</f>
        <v>7.5000000000000002E-4</v>
      </c>
      <c r="D84" s="1">
        <f>'0.6m'!R9</f>
        <v>1.6666666666666667E-5</v>
      </c>
      <c r="E84" s="1">
        <f>'0.6m'!T9</f>
        <v>3.8183333333333333E-2</v>
      </c>
      <c r="F84" s="1">
        <f>'0.6m'!U9</f>
        <v>3.4466666666666666E-2</v>
      </c>
    </row>
    <row r="85" spans="1:6">
      <c r="B85" s="1">
        <v>0.8</v>
      </c>
      <c r="C85" s="1">
        <f>'0.8m'!Q9</f>
        <v>9.3333333333333332E-4</v>
      </c>
      <c r="D85" s="1">
        <f>'0.8m'!R9</f>
        <v>0</v>
      </c>
      <c r="E85" s="1">
        <f>'0.8m'!T9</f>
        <v>1.15E-2</v>
      </c>
      <c r="F85" s="1">
        <f>'0.8m'!U9</f>
        <v>8.3666666666666663E-3</v>
      </c>
    </row>
    <row r="86" spans="1:6">
      <c r="B86" s="1">
        <v>1</v>
      </c>
      <c r="C86" s="1">
        <f>'1.0m'!Q9</f>
        <v>1.1999999999999999E-3</v>
      </c>
      <c r="D86" s="1">
        <f>'1.0m'!R9</f>
        <v>0</v>
      </c>
      <c r="E86" s="1">
        <f>'1.0m'!T9</f>
        <v>7.5833333333333334E-3</v>
      </c>
      <c r="F86" s="1">
        <f>'1.0m'!U9</f>
        <v>2.3833333333333332E-3</v>
      </c>
    </row>
    <row r="87" spans="1:6">
      <c r="B87" s="1">
        <v>1.2</v>
      </c>
      <c r="C87" s="1">
        <f>'1.2m'!Q9</f>
        <v>1.8166666666666667E-3</v>
      </c>
      <c r="D87" s="1">
        <f>'1.2m'!R9</f>
        <v>0</v>
      </c>
      <c r="E87" s="1">
        <f>'1.2m'!T9</f>
        <v>6.0333333333333333E-3</v>
      </c>
      <c r="F87" s="1">
        <f>'1.2m'!U9</f>
        <v>7.8333333333333336E-4</v>
      </c>
    </row>
    <row r="88" spans="1:6">
      <c r="B88" s="1">
        <v>1.4</v>
      </c>
      <c r="C88" s="1">
        <f>'1.4m'!Q9</f>
        <v>1.7166666666666667E-3</v>
      </c>
      <c r="D88" s="1">
        <f>'1.4m'!R9</f>
        <v>0</v>
      </c>
      <c r="E88" s="1">
        <f>'1.4m'!T9</f>
        <v>5.3499999999999997E-3</v>
      </c>
      <c r="F88" s="1">
        <f>'1.4m'!U9</f>
        <v>1.3333333333333334E-4</v>
      </c>
    </row>
    <row r="89" spans="1:6">
      <c r="B89" s="1">
        <v>1.6</v>
      </c>
      <c r="C89" s="1">
        <f>'1.6m'!Q9</f>
        <v>1.2999999999999999E-3</v>
      </c>
      <c r="D89" s="1">
        <f>'1.6m'!R9</f>
        <v>1.6666666666666667E-5</v>
      </c>
      <c r="E89" s="1">
        <f>'1.6m'!T9</f>
        <v>5.0833333333333329E-3</v>
      </c>
      <c r="F89" s="1">
        <f>'1.6m'!U9</f>
        <v>1.1666666666666667E-4</v>
      </c>
    </row>
    <row r="90" spans="1:6">
      <c r="B90" s="1">
        <v>1.8</v>
      </c>
      <c r="C90" s="1">
        <f>'1.8m'!Q9</f>
        <v>1.1833333333333333E-3</v>
      </c>
      <c r="D90" s="1">
        <f>'1.8m'!R9</f>
        <v>0</v>
      </c>
      <c r="E90" s="1">
        <f>'1.8m'!T9</f>
        <v>3.2666666666666669E-3</v>
      </c>
      <c r="F90" s="1">
        <f>'1.8m'!U9</f>
        <v>1.6666666666666667E-5</v>
      </c>
    </row>
    <row r="91" spans="1:6">
      <c r="B91" s="1">
        <v>2</v>
      </c>
      <c r="C91" s="1">
        <f>'2.0m'!Q9</f>
        <v>8.9999999999999998E-4</v>
      </c>
      <c r="D91" s="1">
        <f>'2.0m'!R9</f>
        <v>0</v>
      </c>
      <c r="E91" s="1">
        <f>'2.0m'!T9</f>
        <v>2.9833333333333335E-3</v>
      </c>
      <c r="F91" s="1">
        <f>'2.0m'!U9</f>
        <v>6.666666666666667E-5</v>
      </c>
    </row>
    <row r="93" spans="1:6">
      <c r="A93" s="1" t="s">
        <v>153</v>
      </c>
    </row>
    <row r="94" spans="1:6">
      <c r="B94" s="1" t="s">
        <v>141</v>
      </c>
      <c r="C94" s="1" t="s">
        <v>142</v>
      </c>
      <c r="D94" s="1" t="s">
        <v>143</v>
      </c>
      <c r="E94" s="1" t="s">
        <v>144</v>
      </c>
      <c r="F94" s="1" t="s">
        <v>145</v>
      </c>
    </row>
    <row r="95" spans="1:6">
      <c r="B95" s="1">
        <v>0.2</v>
      </c>
      <c r="C95" s="1">
        <f>'0.2m'!Q10</f>
        <v>0.20813333333333334</v>
      </c>
      <c r="D95" s="1">
        <f>'0.2m'!R10</f>
        <v>0.15183333333333332</v>
      </c>
      <c r="E95" s="1">
        <f>'0.2m'!T10</f>
        <v>0.57726666666666671</v>
      </c>
      <c r="F95" s="1">
        <f>'0.2m'!U10</f>
        <v>0.57216666666666671</v>
      </c>
    </row>
    <row r="96" spans="1:6">
      <c r="B96" s="1">
        <v>0.4</v>
      </c>
      <c r="C96" s="1">
        <f>'0.4m'!Q10</f>
        <v>2.8566666666666667E-2</v>
      </c>
      <c r="D96" s="1">
        <f>'0.4m'!R10</f>
        <v>2.8333333333333335E-3</v>
      </c>
      <c r="E96" s="1">
        <f>'0.4m'!T10</f>
        <v>0.19946666666666665</v>
      </c>
      <c r="F96" s="1">
        <f>'0.4m'!U10</f>
        <v>0.19420000000000001</v>
      </c>
    </row>
    <row r="97" spans="1:6">
      <c r="B97" s="1">
        <v>0.6</v>
      </c>
      <c r="C97" s="1">
        <f>'0.6m'!Q10</f>
        <v>2.1166666666666669E-3</v>
      </c>
      <c r="D97" s="1">
        <f>'0.6m'!R10</f>
        <v>1.6666666666666667E-5</v>
      </c>
      <c r="E97" s="1">
        <f>'0.6m'!T10</f>
        <v>5.96E-2</v>
      </c>
      <c r="F97" s="1">
        <f>'0.6m'!U10</f>
        <v>6.1083333333333337E-2</v>
      </c>
    </row>
    <row r="98" spans="1:6">
      <c r="B98" s="1">
        <v>0.8</v>
      </c>
      <c r="C98" s="1">
        <f>'0.8m'!Q10</f>
        <v>2.3333333333333335E-3</v>
      </c>
      <c r="D98" s="1">
        <f>'0.8m'!R10</f>
        <v>0</v>
      </c>
      <c r="E98" s="1">
        <f>'0.8m'!T10</f>
        <v>1.37E-2</v>
      </c>
      <c r="F98" s="1">
        <f>'0.8m'!U10</f>
        <v>1.3433333333333334E-2</v>
      </c>
    </row>
    <row r="99" spans="1:6">
      <c r="B99" s="1">
        <v>1</v>
      </c>
      <c r="C99" s="1">
        <f>'1.0m'!Q10</f>
        <v>2.8500000000000001E-3</v>
      </c>
      <c r="D99" s="1">
        <f>'1.0m'!R10</f>
        <v>0</v>
      </c>
      <c r="E99" s="1">
        <f>'1.0m'!T10</f>
        <v>7.8666666666666659E-3</v>
      </c>
      <c r="F99" s="1">
        <f>'1.0m'!U10</f>
        <v>5.5333333333333337E-3</v>
      </c>
    </row>
    <row r="100" spans="1:6">
      <c r="B100" s="1">
        <v>1.2</v>
      </c>
      <c r="C100" s="1">
        <f>'1.2m'!Q10</f>
        <v>3.0333333333333332E-3</v>
      </c>
      <c r="D100" s="1">
        <f>'1.2m'!R10</f>
        <v>0</v>
      </c>
      <c r="E100" s="1">
        <f>'1.2m'!T10</f>
        <v>5.9500000000000004E-3</v>
      </c>
      <c r="F100" s="1">
        <f>'1.2m'!U10</f>
        <v>2.2166666666666667E-3</v>
      </c>
    </row>
    <row r="101" spans="1:6">
      <c r="B101" s="1">
        <v>1.4</v>
      </c>
      <c r="C101" s="1">
        <f>'1.4m'!Q10</f>
        <v>3.0999999999999999E-3</v>
      </c>
      <c r="D101" s="1">
        <f>'1.4m'!R10</f>
        <v>0</v>
      </c>
      <c r="E101" s="1">
        <f>'1.4m'!T10</f>
        <v>4.2500000000000003E-3</v>
      </c>
      <c r="F101" s="1">
        <f>'1.4m'!U10</f>
        <v>1E-3</v>
      </c>
    </row>
    <row r="102" spans="1:6">
      <c r="B102" s="1">
        <v>1.6</v>
      </c>
      <c r="C102" s="1">
        <f>'1.6m'!Q10</f>
        <v>2.3833333333333332E-3</v>
      </c>
      <c r="D102" s="1">
        <f>'1.6m'!R10</f>
        <v>0</v>
      </c>
      <c r="E102" s="1">
        <f>'1.6m'!T10</f>
        <v>5.2666666666666669E-3</v>
      </c>
      <c r="F102" s="1">
        <f>'1.6m'!U10</f>
        <v>4.6666666666666666E-4</v>
      </c>
    </row>
    <row r="103" spans="1:6">
      <c r="B103" s="1">
        <v>1.8</v>
      </c>
      <c r="C103" s="1">
        <f>'1.8m'!Q10</f>
        <v>1.75E-3</v>
      </c>
      <c r="D103" s="1">
        <f>'1.8m'!R10</f>
        <v>0</v>
      </c>
      <c r="E103" s="1">
        <f>'1.8m'!T10</f>
        <v>3.7666666666666669E-3</v>
      </c>
      <c r="F103" s="1">
        <f>'1.8m'!U10</f>
        <v>6.666666666666667E-5</v>
      </c>
    </row>
    <row r="104" spans="1:6">
      <c r="B104" s="1">
        <v>2</v>
      </c>
      <c r="C104" s="1">
        <f>'2.0m'!Q10</f>
        <v>9.1666666666666665E-4</v>
      </c>
      <c r="D104" s="1">
        <f>'2.0m'!R10</f>
        <v>0</v>
      </c>
      <c r="E104" s="1">
        <f>'2.0m'!T10</f>
        <v>2.7333333333333333E-3</v>
      </c>
      <c r="F104" s="1">
        <f>'2.0m'!U10</f>
        <v>3.3333333333333335E-5</v>
      </c>
    </row>
    <row r="106" spans="1:6">
      <c r="A106" s="1" t="s">
        <v>154</v>
      </c>
    </row>
    <row r="107" spans="1:6">
      <c r="B107" s="1" t="s">
        <v>141</v>
      </c>
      <c r="C107" s="1" t="s">
        <v>142</v>
      </c>
      <c r="D107" s="1" t="s">
        <v>143</v>
      </c>
      <c r="E107" s="1" t="s">
        <v>144</v>
      </c>
      <c r="F107" s="1" t="s">
        <v>145</v>
      </c>
    </row>
    <row r="108" spans="1:6">
      <c r="B108" s="1">
        <v>0.2</v>
      </c>
      <c r="C108" s="1">
        <f>'0.2m'!Q11</f>
        <v>0.22813333333333333</v>
      </c>
      <c r="D108" s="1">
        <f>'0.2m'!R11</f>
        <v>0.18406666666666666</v>
      </c>
      <c r="E108" s="1">
        <f>'0.2m'!T11</f>
        <v>0.68120000000000003</v>
      </c>
      <c r="F108" s="1">
        <f>'0.2m'!U11</f>
        <v>0.67656666666666665</v>
      </c>
    </row>
    <row r="109" spans="1:6">
      <c r="B109" s="1">
        <v>0.4</v>
      </c>
      <c r="C109" s="1">
        <f>'0.4m'!Q11</f>
        <v>1.4999999999999999E-2</v>
      </c>
      <c r="D109" s="1">
        <f>'0.4m'!R11</f>
        <v>3.6666666666666667E-4</v>
      </c>
      <c r="E109" s="1">
        <f>'0.4m'!T11</f>
        <v>0.31076666666666669</v>
      </c>
      <c r="F109" s="1">
        <f>'0.4m'!U11</f>
        <v>0.29996666666666666</v>
      </c>
    </row>
    <row r="110" spans="1:6">
      <c r="B110" s="1">
        <v>0.6</v>
      </c>
      <c r="C110" s="1">
        <f>'0.6m'!Q11</f>
        <v>3.2666666666666669E-3</v>
      </c>
      <c r="D110" s="1">
        <f>'0.6m'!R11</f>
        <v>0</v>
      </c>
      <c r="E110" s="1">
        <f>'0.6m'!T11</f>
        <v>0.08</v>
      </c>
      <c r="F110" s="1">
        <f>'0.6m'!U11</f>
        <v>7.9149999999999998E-2</v>
      </c>
    </row>
    <row r="111" spans="1:6">
      <c r="B111" s="1">
        <v>0.8</v>
      </c>
      <c r="C111" s="1">
        <f>'0.8m'!Q11</f>
        <v>2.6166666666666669E-3</v>
      </c>
      <c r="D111" s="1">
        <f>'0.8m'!R11</f>
        <v>0</v>
      </c>
      <c r="E111" s="1">
        <f>'0.8m'!T11</f>
        <v>1.3616666666666666E-2</v>
      </c>
      <c r="F111" s="1">
        <f>'0.8m'!U11</f>
        <v>1.3616666666666666E-2</v>
      </c>
    </row>
    <row r="112" spans="1:6">
      <c r="B112" s="1">
        <v>1</v>
      </c>
      <c r="C112" s="1">
        <f>'1.0m'!Q11</f>
        <v>2.7333333333333333E-3</v>
      </c>
      <c r="D112" s="1">
        <f>'1.0m'!R11</f>
        <v>0</v>
      </c>
      <c r="E112" s="1">
        <f>'1.0m'!T11</f>
        <v>5.8999999999999999E-3</v>
      </c>
      <c r="F112" s="1">
        <f>'1.0m'!U11</f>
        <v>4.4333333333333334E-3</v>
      </c>
    </row>
    <row r="113" spans="1:6">
      <c r="B113" s="1">
        <v>1.2</v>
      </c>
      <c r="C113" s="1">
        <f>'1.2m'!Q11</f>
        <v>2.2333333333333333E-3</v>
      </c>
      <c r="D113" s="1">
        <f>'1.2m'!R11</f>
        <v>0</v>
      </c>
      <c r="E113" s="1">
        <f>'1.2m'!T11</f>
        <v>3.2666666666666669E-3</v>
      </c>
      <c r="F113" s="1">
        <f>'1.2m'!U11</f>
        <v>1.6000000000000001E-3</v>
      </c>
    </row>
    <row r="114" spans="1:6">
      <c r="B114" s="1">
        <v>1.4</v>
      </c>
      <c r="C114" s="1">
        <f>'1.4m'!Q11</f>
        <v>2.0833333333333333E-3</v>
      </c>
      <c r="D114" s="1">
        <f>'1.4m'!R11</f>
        <v>0</v>
      </c>
      <c r="E114" s="1">
        <f>'1.4m'!T11</f>
        <v>8.9999999999999998E-4</v>
      </c>
      <c r="F114" s="1">
        <f>'1.4m'!U11</f>
        <v>5.8333333333333338E-4</v>
      </c>
    </row>
    <row r="115" spans="1:6">
      <c r="B115" s="1">
        <v>1.6</v>
      </c>
      <c r="C115" s="1">
        <f>'1.6m'!Q11</f>
        <v>2.3999999999999998E-3</v>
      </c>
      <c r="D115" s="1">
        <f>'1.6m'!R11</f>
        <v>0</v>
      </c>
      <c r="E115" s="1">
        <f>'1.6m'!T11</f>
        <v>9.1666666666666665E-4</v>
      </c>
      <c r="F115" s="1">
        <f>'1.6m'!U11</f>
        <v>2.8333333333333335E-4</v>
      </c>
    </row>
    <row r="116" spans="1:6">
      <c r="B116" s="1">
        <v>1.8</v>
      </c>
      <c r="C116" s="1">
        <f>'1.8m'!Q11</f>
        <v>1.9E-3</v>
      </c>
      <c r="D116" s="1">
        <f>'1.8m'!R11</f>
        <v>0</v>
      </c>
      <c r="E116" s="1">
        <f>'1.8m'!T11</f>
        <v>1.1666666666666668E-3</v>
      </c>
      <c r="F116" s="1">
        <f>'1.8m'!U11</f>
        <v>1.6666666666666667E-5</v>
      </c>
    </row>
    <row r="117" spans="1:6">
      <c r="B117" s="1">
        <v>2</v>
      </c>
      <c r="C117" s="1">
        <f>'2.0m'!Q11</f>
        <v>7.6666666666666669E-4</v>
      </c>
      <c r="D117" s="1">
        <f>'2.0m'!R11</f>
        <v>0</v>
      </c>
      <c r="E117" s="1">
        <f>'2.0m'!T11</f>
        <v>4.6666666666666666E-4</v>
      </c>
      <c r="F117" s="1">
        <f>'2.0m'!U11</f>
        <v>3.3333333333333335E-5</v>
      </c>
    </row>
    <row r="119" spans="1:6">
      <c r="A119" s="1" t="s">
        <v>155</v>
      </c>
    </row>
    <row r="120" spans="1:6">
      <c r="B120" s="1" t="s">
        <v>141</v>
      </c>
      <c r="C120" s="1" t="s">
        <v>142</v>
      </c>
      <c r="D120" s="1" t="s">
        <v>143</v>
      </c>
      <c r="E120" s="1" t="s">
        <v>144</v>
      </c>
      <c r="F120" s="1" t="s">
        <v>145</v>
      </c>
    </row>
    <row r="121" spans="1:6">
      <c r="B121" s="1">
        <v>0.2</v>
      </c>
      <c r="C121" s="1">
        <f>'0.2m'!Q12</f>
        <v>0.16903333333333334</v>
      </c>
      <c r="D121" s="1">
        <f>'0.2m'!R12</f>
        <v>0.1434</v>
      </c>
      <c r="E121" s="1">
        <f>'0.2m'!T12</f>
        <v>0.7436666666666667</v>
      </c>
      <c r="F121" s="1">
        <f>'0.2m'!U12</f>
        <v>0.74013333333333331</v>
      </c>
    </row>
    <row r="122" spans="1:6">
      <c r="B122" s="1">
        <v>0.4</v>
      </c>
      <c r="C122" s="1">
        <f>'0.4m'!Q12</f>
        <v>1.1033333333333332E-2</v>
      </c>
      <c r="D122" s="1">
        <f>'0.4m'!R12</f>
        <v>2.3333333333333333E-4</v>
      </c>
      <c r="E122" s="1">
        <f>'0.4m'!T12</f>
        <v>0.37136666666666668</v>
      </c>
      <c r="F122" s="1">
        <f>'0.4m'!U12</f>
        <v>0.36976666666666669</v>
      </c>
    </row>
    <row r="123" spans="1:6">
      <c r="B123" s="1">
        <v>0.6</v>
      </c>
      <c r="C123" s="1">
        <f>'0.6m'!Q12</f>
        <v>3.9166666666666664E-3</v>
      </c>
      <c r="D123" s="1">
        <f>'0.6m'!R12</f>
        <v>0</v>
      </c>
      <c r="E123" s="1">
        <f>'0.6m'!T12</f>
        <v>6.1183333333333333E-2</v>
      </c>
      <c r="F123" s="1">
        <f>'0.6m'!U12</f>
        <v>6.1383333333333331E-2</v>
      </c>
    </row>
    <row r="124" spans="1:6">
      <c r="B124" s="1">
        <v>0.8</v>
      </c>
      <c r="C124" s="1">
        <f>'0.8m'!Q12</f>
        <v>1.3333333333333334E-4</v>
      </c>
      <c r="D124" s="1">
        <f>'0.8m'!R12</f>
        <v>0</v>
      </c>
      <c r="E124" s="1">
        <f>'0.8m'!T12</f>
        <v>5.1000000000000004E-3</v>
      </c>
      <c r="F124" s="1">
        <f>'0.8m'!U12</f>
        <v>4.933333333333333E-3</v>
      </c>
    </row>
    <row r="125" spans="1:6">
      <c r="B125" s="1">
        <v>1</v>
      </c>
      <c r="C125" s="1">
        <f>'1.0m'!Q12</f>
        <v>4.1666666666666669E-4</v>
      </c>
      <c r="D125" s="1">
        <f>'1.0m'!R12</f>
        <v>0</v>
      </c>
      <c r="E125" s="1">
        <f>'1.0m'!T12</f>
        <v>6.6666666666666664E-4</v>
      </c>
      <c r="F125" s="1">
        <f>'1.0m'!U12</f>
        <v>1E-3</v>
      </c>
    </row>
    <row r="126" spans="1:6">
      <c r="B126" s="1">
        <v>1.2</v>
      </c>
      <c r="C126" s="1">
        <f>'1.2m'!Q12</f>
        <v>1.8333333333333334E-4</v>
      </c>
      <c r="D126" s="1">
        <f>'1.2m'!R12</f>
        <v>0</v>
      </c>
      <c r="E126" s="1">
        <f>'1.2m'!T12</f>
        <v>1.3333333333333334E-4</v>
      </c>
      <c r="F126" s="1">
        <f>'1.2m'!U12</f>
        <v>1.1666666666666667E-4</v>
      </c>
    </row>
    <row r="127" spans="1:6">
      <c r="B127" s="1">
        <v>1.4</v>
      </c>
      <c r="C127" s="1">
        <f>'1.4m'!Q12</f>
        <v>3.1666666666666665E-4</v>
      </c>
      <c r="D127" s="1">
        <f>'1.4m'!R12</f>
        <v>0</v>
      </c>
      <c r="E127" s="1">
        <f>'1.4m'!T12</f>
        <v>8.3333333333333331E-5</v>
      </c>
      <c r="F127" s="1">
        <f>'1.4m'!U12</f>
        <v>5.0000000000000002E-5</v>
      </c>
    </row>
    <row r="128" spans="1:6">
      <c r="B128" s="1">
        <v>1.6</v>
      </c>
      <c r="C128" s="1">
        <f>'1.6m'!Q12</f>
        <v>1E-4</v>
      </c>
      <c r="D128" s="1">
        <f>'1.6m'!R12</f>
        <v>0</v>
      </c>
      <c r="E128" s="1">
        <f>'1.6m'!T12</f>
        <v>0</v>
      </c>
      <c r="F128" s="1">
        <f>'1.6m'!U12</f>
        <v>3.3333333333333335E-5</v>
      </c>
    </row>
    <row r="129" spans="1:6">
      <c r="B129" s="1">
        <v>1.8</v>
      </c>
      <c r="C129" s="1">
        <f>'1.8m'!Q12</f>
        <v>1.3333333333333334E-4</v>
      </c>
      <c r="D129" s="1">
        <f>'1.8m'!R12</f>
        <v>0</v>
      </c>
      <c r="E129" s="1">
        <f>'1.8m'!T12</f>
        <v>0</v>
      </c>
      <c r="F129" s="1">
        <f>'1.8m'!U12</f>
        <v>0</v>
      </c>
    </row>
    <row r="130" spans="1:6">
      <c r="B130" s="1">
        <v>2</v>
      </c>
      <c r="C130" s="1">
        <f>'2.0m'!Q12</f>
        <v>0</v>
      </c>
      <c r="D130" s="1">
        <f>'2.0m'!R12</f>
        <v>0</v>
      </c>
      <c r="E130" s="1">
        <f>'2.0m'!T12</f>
        <v>0</v>
      </c>
      <c r="F130" s="1">
        <f>'2.0m'!U12</f>
        <v>0</v>
      </c>
    </row>
    <row r="132" spans="1:6">
      <c r="A132" s="1" t="s">
        <v>156</v>
      </c>
    </row>
    <row r="133" spans="1:6">
      <c r="B133" s="1" t="s">
        <v>141</v>
      </c>
      <c r="C133" s="1" t="s">
        <v>142</v>
      </c>
      <c r="D133" s="1" t="s">
        <v>143</v>
      </c>
      <c r="E133" s="1" t="s">
        <v>144</v>
      </c>
      <c r="F133" s="1" t="s">
        <v>145</v>
      </c>
    </row>
    <row r="134" spans="1:6">
      <c r="B134" s="1">
        <v>0.2</v>
      </c>
      <c r="C134" s="1">
        <f>'0.2m'!Q13</f>
        <v>0.10103333333333334</v>
      </c>
      <c r="D134" s="1">
        <f>'0.2m'!R13</f>
        <v>8.3166666666666667E-2</v>
      </c>
      <c r="E134" s="1">
        <f>'0.2m'!T13</f>
        <v>0.77729999999999999</v>
      </c>
      <c r="F134" s="1">
        <f>'0.2m'!U13</f>
        <v>0.77503333333333335</v>
      </c>
    </row>
    <row r="135" spans="1:6">
      <c r="B135" s="1">
        <v>0.4</v>
      </c>
      <c r="C135" s="1">
        <f>'0.4m'!Q13</f>
        <v>0</v>
      </c>
      <c r="D135" s="1">
        <f>'0.4m'!R13</f>
        <v>0</v>
      </c>
      <c r="E135" s="1">
        <f>'0.4m'!T13</f>
        <v>0.39566666666666667</v>
      </c>
      <c r="F135" s="1">
        <f>'0.4m'!U13</f>
        <v>0.39863333333333334</v>
      </c>
    </row>
    <row r="136" spans="1:6">
      <c r="B136" s="1">
        <v>0.6</v>
      </c>
      <c r="C136" s="1">
        <f>'0.6m'!Q13</f>
        <v>0</v>
      </c>
      <c r="D136" s="1">
        <f>'0.6m'!R13</f>
        <v>0</v>
      </c>
      <c r="E136" s="1">
        <f>'0.6m'!T13</f>
        <v>3.5049999999999998E-2</v>
      </c>
      <c r="F136" s="1">
        <f>'0.6m'!U13</f>
        <v>3.7683333333333333E-2</v>
      </c>
    </row>
    <row r="137" spans="1:6">
      <c r="B137" s="1">
        <v>0.8</v>
      </c>
      <c r="C137" s="1">
        <f>'0.8m'!Q13</f>
        <v>0</v>
      </c>
      <c r="D137" s="1">
        <f>'0.8m'!R13</f>
        <v>0</v>
      </c>
      <c r="E137" s="1">
        <f>'0.8m'!T13</f>
        <v>1.0333333333333334E-3</v>
      </c>
      <c r="F137" s="1">
        <f>'0.8m'!U13</f>
        <v>7.5000000000000002E-4</v>
      </c>
    </row>
    <row r="138" spans="1:6">
      <c r="B138" s="1">
        <v>1</v>
      </c>
      <c r="C138" s="1">
        <f>'1.0m'!Q13</f>
        <v>0</v>
      </c>
      <c r="D138" s="1">
        <f>'1.0m'!R13</f>
        <v>0</v>
      </c>
      <c r="E138" s="1">
        <f>'1.0m'!T13</f>
        <v>0</v>
      </c>
      <c r="F138" s="1">
        <f>'1.0m'!U13</f>
        <v>6.666666666666667E-5</v>
      </c>
    </row>
    <row r="139" spans="1:6">
      <c r="B139" s="1">
        <v>1.2</v>
      </c>
      <c r="C139" s="1">
        <f>'1.2m'!Q13</f>
        <v>0</v>
      </c>
      <c r="D139" s="1">
        <f>'1.2m'!R13</f>
        <v>0</v>
      </c>
      <c r="E139" s="1">
        <f>'1.2m'!T13</f>
        <v>0</v>
      </c>
      <c r="F139" s="1">
        <f>'1.2m'!U13</f>
        <v>0</v>
      </c>
    </row>
    <row r="140" spans="1:6">
      <c r="B140" s="1">
        <v>1.4</v>
      </c>
      <c r="C140" s="1">
        <f>'1.4m'!Q13</f>
        <v>0</v>
      </c>
      <c r="D140" s="1">
        <f>'1.4m'!R13</f>
        <v>0</v>
      </c>
      <c r="E140" s="1">
        <f>'1.4m'!T13</f>
        <v>0</v>
      </c>
      <c r="F140" s="1">
        <f>'1.4m'!U13</f>
        <v>0</v>
      </c>
    </row>
    <row r="141" spans="1:6">
      <c r="B141" s="1">
        <v>1.6</v>
      </c>
      <c r="C141" s="1">
        <f>'1.6m'!Q13</f>
        <v>0</v>
      </c>
      <c r="D141" s="1">
        <f>'1.6m'!R13</f>
        <v>0</v>
      </c>
      <c r="E141" s="1">
        <f>'1.6m'!T13</f>
        <v>0</v>
      </c>
      <c r="F141" s="1">
        <f>'1.6m'!U13</f>
        <v>0</v>
      </c>
    </row>
    <row r="142" spans="1:6">
      <c r="B142" s="1">
        <v>1.8</v>
      </c>
      <c r="C142" s="1">
        <f>'1.8m'!Q13</f>
        <v>0</v>
      </c>
      <c r="D142" s="1">
        <f>'1.8m'!R13</f>
        <v>0</v>
      </c>
      <c r="E142" s="1">
        <f>'1.8m'!T13</f>
        <v>0</v>
      </c>
      <c r="F142" s="1">
        <f>'1.8m'!U13</f>
        <v>0</v>
      </c>
    </row>
    <row r="143" spans="1:6">
      <c r="B143" s="1">
        <v>2</v>
      </c>
      <c r="C143" s="1">
        <f>'2.0m'!Q13</f>
        <v>0</v>
      </c>
      <c r="D143" s="1">
        <f>'2.0m'!R13</f>
        <v>0</v>
      </c>
      <c r="E143" s="1">
        <f>'2.0m'!T13</f>
        <v>0</v>
      </c>
      <c r="F143" s="1">
        <f>'2.0m'!U13</f>
        <v>0</v>
      </c>
    </row>
    <row r="145" spans="1:6">
      <c r="A145" s="1" t="s">
        <v>157</v>
      </c>
    </row>
    <row r="146" spans="1:6">
      <c r="B146" s="1" t="s">
        <v>141</v>
      </c>
      <c r="C146" s="1" t="s">
        <v>142</v>
      </c>
      <c r="D146" s="1" t="s">
        <v>143</v>
      </c>
      <c r="E146" s="1" t="s">
        <v>144</v>
      </c>
      <c r="F146" s="1" t="s">
        <v>145</v>
      </c>
    </row>
    <row r="147" spans="1:6">
      <c r="B147" s="1">
        <v>0.2</v>
      </c>
      <c r="C147" s="1">
        <f>'0.2m'!Q14</f>
        <v>3.0866666666666667E-2</v>
      </c>
      <c r="D147" s="1">
        <f>'0.2m'!R14</f>
        <v>2.76E-2</v>
      </c>
      <c r="E147" s="1">
        <f>'0.2m'!T14</f>
        <v>0.79943333333333333</v>
      </c>
      <c r="F147" s="1">
        <f>'0.2m'!U14</f>
        <v>0.79790000000000005</v>
      </c>
    </row>
    <row r="148" spans="1:6">
      <c r="B148" s="1">
        <v>0.4</v>
      </c>
      <c r="C148" s="1">
        <f>'0.4m'!Q14</f>
        <v>0</v>
      </c>
      <c r="D148" s="1">
        <f>'0.4m'!R14</f>
        <v>0</v>
      </c>
      <c r="E148" s="1">
        <f>'0.4m'!T14</f>
        <v>0.39896666666666669</v>
      </c>
      <c r="F148" s="1">
        <f>'0.4m'!U14</f>
        <v>0.40746666666666664</v>
      </c>
    </row>
    <row r="149" spans="1:6">
      <c r="B149" s="1">
        <v>0.6</v>
      </c>
      <c r="C149" s="1">
        <f>'0.6m'!Q14</f>
        <v>0</v>
      </c>
      <c r="D149" s="1">
        <f>'0.6m'!R14</f>
        <v>0</v>
      </c>
      <c r="E149" s="1">
        <f>'0.6m'!T14</f>
        <v>1.9183333333333333E-2</v>
      </c>
      <c r="F149" s="1">
        <f>'0.6m'!U14</f>
        <v>2.2933333333333333E-2</v>
      </c>
    </row>
    <row r="150" spans="1:6">
      <c r="B150" s="1">
        <v>0.8</v>
      </c>
      <c r="C150" s="1">
        <f>'0.8m'!Q14</f>
        <v>0</v>
      </c>
      <c r="D150" s="1">
        <f>'0.8m'!R14</f>
        <v>0</v>
      </c>
      <c r="E150" s="1">
        <f>'0.8m'!T14</f>
        <v>1.6666666666666667E-5</v>
      </c>
      <c r="F150" s="1">
        <f>'0.8m'!U14</f>
        <v>0</v>
      </c>
    </row>
    <row r="151" spans="1:6">
      <c r="B151" s="1">
        <v>1</v>
      </c>
      <c r="C151" s="1">
        <f>'1.0m'!Q14</f>
        <v>0</v>
      </c>
      <c r="D151" s="1">
        <f>'1.0m'!R14</f>
        <v>0</v>
      </c>
      <c r="E151" s="1">
        <f>'1.0m'!T14</f>
        <v>0</v>
      </c>
      <c r="F151" s="1">
        <f>'1.0m'!U14</f>
        <v>0</v>
      </c>
    </row>
    <row r="152" spans="1:6">
      <c r="B152" s="1">
        <v>1.2</v>
      </c>
      <c r="C152" s="1">
        <f>'1.2m'!Q14</f>
        <v>0</v>
      </c>
      <c r="D152" s="1">
        <f>'1.2m'!R14</f>
        <v>0</v>
      </c>
      <c r="E152" s="1">
        <f>'1.2m'!T14</f>
        <v>0</v>
      </c>
      <c r="F152" s="1">
        <f>'1.2m'!U14</f>
        <v>0</v>
      </c>
    </row>
    <row r="153" spans="1:6">
      <c r="B153" s="1">
        <v>1.4</v>
      </c>
      <c r="C153" s="1">
        <f>'1.4m'!Q14</f>
        <v>0</v>
      </c>
      <c r="D153" s="1">
        <f>'1.4m'!R14</f>
        <v>0</v>
      </c>
      <c r="E153" s="1">
        <f>'1.4m'!T14</f>
        <v>0</v>
      </c>
      <c r="F153" s="1">
        <f>'1.4m'!U14</f>
        <v>0</v>
      </c>
    </row>
    <row r="154" spans="1:6">
      <c r="B154" s="1">
        <v>1.6</v>
      </c>
      <c r="C154" s="1">
        <f>'1.6m'!Q14</f>
        <v>0</v>
      </c>
      <c r="D154" s="1">
        <f>'1.6m'!R14</f>
        <v>0</v>
      </c>
      <c r="E154" s="1">
        <f>'1.6m'!T14</f>
        <v>0</v>
      </c>
      <c r="F154" s="1">
        <f>'1.6m'!U14</f>
        <v>0</v>
      </c>
    </row>
    <row r="155" spans="1:6">
      <c r="B155" s="1">
        <v>1.8</v>
      </c>
      <c r="C155" s="1">
        <f>'1.8m'!Q14</f>
        <v>0</v>
      </c>
      <c r="D155" s="1">
        <f>'1.8m'!R14</f>
        <v>0</v>
      </c>
      <c r="E155" s="1">
        <f>'1.8m'!T14</f>
        <v>0</v>
      </c>
      <c r="F155" s="1">
        <f>'1.8m'!U14</f>
        <v>0</v>
      </c>
    </row>
    <row r="156" spans="1:6">
      <c r="B156" s="1">
        <v>2</v>
      </c>
      <c r="C156" s="1">
        <f>'2.0m'!Q14</f>
        <v>0</v>
      </c>
      <c r="D156" s="1">
        <f>'2.0m'!R14</f>
        <v>0</v>
      </c>
      <c r="E156" s="1">
        <f>'2.0m'!T14</f>
        <v>0</v>
      </c>
      <c r="F156" s="1">
        <f>'2.0m'!U14</f>
        <v>0</v>
      </c>
    </row>
    <row r="158" spans="1:6">
      <c r="A158" s="1" t="s">
        <v>158</v>
      </c>
    </row>
    <row r="159" spans="1:6">
      <c r="B159" s="1" t="s">
        <v>141</v>
      </c>
      <c r="C159" s="1" t="s">
        <v>142</v>
      </c>
      <c r="D159" s="1" t="s">
        <v>143</v>
      </c>
      <c r="E159" s="1" t="s">
        <v>144</v>
      </c>
      <c r="F159" s="1" t="s">
        <v>145</v>
      </c>
    </row>
    <row r="160" spans="1:6">
      <c r="B160" s="1">
        <v>0.2</v>
      </c>
      <c r="C160" s="1">
        <f>'0.2m'!Q15</f>
        <v>3.3E-3</v>
      </c>
      <c r="D160" s="1">
        <f>'0.2m'!R15</f>
        <v>2.9333333333333334E-3</v>
      </c>
      <c r="E160" s="1">
        <f>'0.2m'!T15</f>
        <v>0.81279999999999997</v>
      </c>
      <c r="F160" s="1">
        <f>'0.2m'!U15</f>
        <v>0.81230000000000002</v>
      </c>
    </row>
    <row r="161" spans="1:6">
      <c r="B161" s="1">
        <v>0.4</v>
      </c>
      <c r="C161" s="1">
        <f>'0.4m'!Q15</f>
        <v>0</v>
      </c>
      <c r="D161" s="1">
        <f>'0.4m'!R15</f>
        <v>0</v>
      </c>
      <c r="E161" s="1">
        <f>'0.4m'!T15</f>
        <v>0.38990000000000002</v>
      </c>
      <c r="F161" s="1">
        <f>'0.4m'!U15</f>
        <v>0.3972</v>
      </c>
    </row>
    <row r="162" spans="1:6">
      <c r="B162" s="1">
        <v>0.6</v>
      </c>
      <c r="C162" s="1">
        <f>'0.6m'!Q15</f>
        <v>0</v>
      </c>
      <c r="D162" s="1">
        <f>'0.6m'!R15</f>
        <v>0</v>
      </c>
      <c r="E162" s="1">
        <f>'0.6m'!T15</f>
        <v>1.5983333333333332E-2</v>
      </c>
      <c r="F162" s="1">
        <f>'0.6m'!U15</f>
        <v>1.8383333333333335E-2</v>
      </c>
    </row>
    <row r="163" spans="1:6">
      <c r="B163" s="1">
        <v>0.8</v>
      </c>
      <c r="C163" s="1">
        <f>'0.8m'!Q15</f>
        <v>0</v>
      </c>
      <c r="D163" s="1">
        <f>'0.8m'!R15</f>
        <v>0</v>
      </c>
      <c r="E163" s="1">
        <f>'0.8m'!T15</f>
        <v>0</v>
      </c>
      <c r="F163" s="1">
        <f>'0.8m'!U15</f>
        <v>0</v>
      </c>
    </row>
    <row r="164" spans="1:6">
      <c r="B164" s="1">
        <v>1</v>
      </c>
      <c r="C164" s="1">
        <f>'1.0m'!Q15</f>
        <v>0</v>
      </c>
      <c r="D164" s="1">
        <f>'1.0m'!R15</f>
        <v>0</v>
      </c>
      <c r="E164" s="1">
        <f>'1.0m'!T15</f>
        <v>0</v>
      </c>
      <c r="F164" s="1">
        <f>'1.0m'!U15</f>
        <v>0</v>
      </c>
    </row>
    <row r="165" spans="1:6">
      <c r="B165" s="1">
        <v>1.2</v>
      </c>
      <c r="C165" s="1">
        <f>'1.2m'!Q15</f>
        <v>0</v>
      </c>
      <c r="D165" s="1">
        <f>'1.2m'!R15</f>
        <v>0</v>
      </c>
      <c r="E165" s="1">
        <f>'1.2m'!T15</f>
        <v>0</v>
      </c>
      <c r="F165" s="1">
        <f>'1.2m'!U15</f>
        <v>0</v>
      </c>
    </row>
    <row r="166" spans="1:6">
      <c r="B166" s="1">
        <v>1.4</v>
      </c>
      <c r="C166" s="1">
        <f>'1.4m'!Q15</f>
        <v>0</v>
      </c>
      <c r="D166" s="1">
        <f>'1.4m'!R15</f>
        <v>0</v>
      </c>
      <c r="E166" s="1">
        <f>'1.4m'!T15</f>
        <v>0</v>
      </c>
      <c r="F166" s="1">
        <f>'1.4m'!U15</f>
        <v>0</v>
      </c>
    </row>
    <row r="167" spans="1:6">
      <c r="B167" s="1">
        <v>1.6</v>
      </c>
      <c r="C167" s="1">
        <f>'1.6m'!Q15</f>
        <v>0</v>
      </c>
      <c r="D167" s="1">
        <f>'1.6m'!R15</f>
        <v>0</v>
      </c>
      <c r="E167" s="1">
        <f>'1.6m'!T15</f>
        <v>0</v>
      </c>
      <c r="F167" s="1">
        <f>'1.6m'!U15</f>
        <v>0</v>
      </c>
    </row>
    <row r="168" spans="1:6">
      <c r="B168" s="1">
        <v>1.8</v>
      </c>
      <c r="C168" s="1">
        <f>'1.8m'!Q15</f>
        <v>0</v>
      </c>
      <c r="D168" s="1">
        <f>'1.8m'!R15</f>
        <v>0</v>
      </c>
      <c r="E168" s="1">
        <f>'1.8m'!T15</f>
        <v>0</v>
      </c>
      <c r="F168" s="1">
        <f>'1.8m'!U15</f>
        <v>0</v>
      </c>
    </row>
    <row r="169" spans="1:6">
      <c r="B169" s="1">
        <v>2</v>
      </c>
      <c r="C169" s="1">
        <f>'2.0m'!Q15</f>
        <v>0</v>
      </c>
      <c r="D169" s="1">
        <f>'2.0m'!R15</f>
        <v>0</v>
      </c>
      <c r="E169" s="1">
        <f>'2.0m'!T15</f>
        <v>0</v>
      </c>
      <c r="F169" s="1">
        <f>'2.0m'!U15</f>
        <v>0</v>
      </c>
    </row>
    <row r="171" spans="1:6">
      <c r="A171" s="1" t="s">
        <v>159</v>
      </c>
    </row>
    <row r="172" spans="1:6">
      <c r="B172" s="1" t="s">
        <v>141</v>
      </c>
      <c r="C172" s="1" t="s">
        <v>142</v>
      </c>
      <c r="D172" s="1" t="s">
        <v>143</v>
      </c>
      <c r="E172" s="1" t="s">
        <v>144</v>
      </c>
      <c r="F172" s="1" t="s">
        <v>145</v>
      </c>
    </row>
    <row r="173" spans="1:6">
      <c r="B173" s="1">
        <v>0.2</v>
      </c>
      <c r="C173" s="1">
        <f>'0.2m'!Q16</f>
        <v>0</v>
      </c>
      <c r="D173" s="1">
        <f>'0.2m'!R16</f>
        <v>0</v>
      </c>
      <c r="E173" s="1">
        <f>'0.2m'!T16</f>
        <v>0.82843333333333335</v>
      </c>
      <c r="F173" s="1">
        <f>'0.2m'!U16</f>
        <v>0.82913333333333339</v>
      </c>
    </row>
    <row r="174" spans="1:6">
      <c r="B174" s="1">
        <v>0.4</v>
      </c>
      <c r="C174" s="1">
        <f>'0.4m'!Q16</f>
        <v>0</v>
      </c>
      <c r="D174" s="1">
        <f>'0.4m'!R16</f>
        <v>0</v>
      </c>
      <c r="E174" s="1">
        <f>'0.4m'!T16</f>
        <v>0.37009999999999998</v>
      </c>
      <c r="F174" s="1">
        <f>'0.4m'!U16</f>
        <v>0.37369999999999998</v>
      </c>
    </row>
    <row r="175" spans="1:6">
      <c r="B175" s="1">
        <v>0.6</v>
      </c>
      <c r="C175" s="1">
        <f>'0.6m'!Q16</f>
        <v>0</v>
      </c>
      <c r="D175" s="1">
        <f>'0.6m'!R16</f>
        <v>0</v>
      </c>
      <c r="E175" s="1">
        <f>'0.6m'!T16</f>
        <v>1.6299999999999999E-2</v>
      </c>
      <c r="F175" s="1">
        <f>'0.6m'!U16</f>
        <v>1.5883333333333333E-2</v>
      </c>
    </row>
    <row r="176" spans="1:6">
      <c r="B176" s="1">
        <v>0.8</v>
      </c>
      <c r="C176" s="1">
        <f>'0.8m'!Q16</f>
        <v>0</v>
      </c>
      <c r="D176" s="1">
        <f>'0.8m'!R16</f>
        <v>0</v>
      </c>
      <c r="E176" s="1">
        <f>'0.8m'!T16</f>
        <v>0</v>
      </c>
      <c r="F176" s="1">
        <f>'0.8m'!U16</f>
        <v>0</v>
      </c>
    </row>
    <row r="177" spans="1:6">
      <c r="B177" s="1">
        <v>1</v>
      </c>
      <c r="C177" s="1">
        <f>'1.0m'!Q16</f>
        <v>0</v>
      </c>
      <c r="D177" s="1">
        <f>'1.0m'!R16</f>
        <v>0</v>
      </c>
      <c r="E177" s="1">
        <f>'1.0m'!T16</f>
        <v>0</v>
      </c>
      <c r="F177" s="1">
        <f>'1.0m'!U16</f>
        <v>0</v>
      </c>
    </row>
    <row r="178" spans="1:6">
      <c r="B178" s="1">
        <v>1.2</v>
      </c>
      <c r="C178" s="1">
        <f>'1.2m'!Q16</f>
        <v>0</v>
      </c>
      <c r="D178" s="1">
        <f>'1.2m'!R16</f>
        <v>0</v>
      </c>
      <c r="E178" s="1">
        <f>'1.2m'!T16</f>
        <v>0</v>
      </c>
      <c r="F178" s="1">
        <f>'1.2m'!U16</f>
        <v>0</v>
      </c>
    </row>
    <row r="179" spans="1:6">
      <c r="B179" s="1">
        <v>1.4</v>
      </c>
      <c r="C179" s="1">
        <f>'1.4m'!Q16</f>
        <v>0</v>
      </c>
      <c r="D179" s="1">
        <f>'1.4m'!R16</f>
        <v>0</v>
      </c>
      <c r="E179" s="1">
        <f>'1.4m'!T16</f>
        <v>0</v>
      </c>
      <c r="F179" s="1">
        <f>'1.4m'!U16</f>
        <v>0</v>
      </c>
    </row>
    <row r="180" spans="1:6">
      <c r="B180" s="1">
        <v>1.6</v>
      </c>
      <c r="C180" s="1">
        <f>'1.6m'!Q16</f>
        <v>0</v>
      </c>
      <c r="D180" s="1">
        <f>'1.6m'!R16</f>
        <v>0</v>
      </c>
      <c r="E180" s="1">
        <f>'1.6m'!T16</f>
        <v>0</v>
      </c>
      <c r="F180" s="1">
        <f>'1.6m'!U16</f>
        <v>0</v>
      </c>
    </row>
    <row r="181" spans="1:6">
      <c r="B181" s="1">
        <v>1.8</v>
      </c>
      <c r="C181" s="1">
        <f>'1.8m'!Q16</f>
        <v>0</v>
      </c>
      <c r="D181" s="1">
        <f>'1.8m'!R16</f>
        <v>0</v>
      </c>
      <c r="E181" s="1">
        <f>'1.8m'!T16</f>
        <v>0</v>
      </c>
      <c r="F181" s="1">
        <f>'1.8m'!U16</f>
        <v>0</v>
      </c>
    </row>
    <row r="182" spans="1:6">
      <c r="B182" s="1">
        <v>2</v>
      </c>
      <c r="C182" s="1">
        <f>'2.0m'!Q16</f>
        <v>0</v>
      </c>
      <c r="D182" s="1">
        <f>'2.0m'!R16</f>
        <v>0</v>
      </c>
      <c r="E182" s="1">
        <f>'2.0m'!T16</f>
        <v>0</v>
      </c>
      <c r="F182" s="1">
        <f>'2.0m'!U16</f>
        <v>0</v>
      </c>
    </row>
    <row r="184" spans="1:6">
      <c r="A184" s="1" t="s">
        <v>160</v>
      </c>
    </row>
    <row r="185" spans="1:6">
      <c r="B185" s="1" t="s">
        <v>141</v>
      </c>
      <c r="C185" s="1" t="s">
        <v>142</v>
      </c>
      <c r="D185" s="1" t="s">
        <v>143</v>
      </c>
      <c r="E185" s="1" t="s">
        <v>144</v>
      </c>
      <c r="F185" s="1" t="s">
        <v>145</v>
      </c>
    </row>
    <row r="186" spans="1:6">
      <c r="B186" s="1">
        <v>0.2</v>
      </c>
      <c r="C186" s="1">
        <f>'0.2m'!Q17</f>
        <v>0</v>
      </c>
      <c r="D186" s="1">
        <f>'0.2m'!R17</f>
        <v>0</v>
      </c>
      <c r="E186" s="1">
        <f>'0.2m'!T17</f>
        <v>0.83756666666666668</v>
      </c>
      <c r="F186" s="1">
        <f>'0.2m'!U17</f>
        <v>0.83799999999999997</v>
      </c>
    </row>
    <row r="187" spans="1:6">
      <c r="B187" s="1">
        <v>0.4</v>
      </c>
      <c r="C187" s="1">
        <f>'0.4m'!Q17</f>
        <v>0</v>
      </c>
      <c r="D187" s="1">
        <f>'0.4m'!R17</f>
        <v>0</v>
      </c>
      <c r="E187" s="1">
        <f>'0.4m'!T17</f>
        <v>0.35743333333333333</v>
      </c>
      <c r="F187" s="1">
        <f>'0.4m'!U17</f>
        <v>0.35759999999999997</v>
      </c>
    </row>
    <row r="188" spans="1:6">
      <c r="B188" s="1">
        <v>0.6</v>
      </c>
      <c r="C188" s="1">
        <f>'0.6m'!Q17</f>
        <v>0</v>
      </c>
      <c r="D188" s="1">
        <f>'0.6m'!R17</f>
        <v>0</v>
      </c>
      <c r="E188" s="1">
        <f>'0.6m'!T17</f>
        <v>1.8733333333333334E-2</v>
      </c>
      <c r="F188" s="1">
        <f>'0.6m'!U17</f>
        <v>1.7216666666666668E-2</v>
      </c>
    </row>
    <row r="189" spans="1:6">
      <c r="B189" s="1">
        <v>0.8</v>
      </c>
      <c r="C189" s="1">
        <f>'0.8m'!Q17</f>
        <v>0</v>
      </c>
      <c r="D189" s="1">
        <f>'0.8m'!R17</f>
        <v>0</v>
      </c>
      <c r="E189" s="1">
        <f>'0.8m'!T17</f>
        <v>0</v>
      </c>
      <c r="F189" s="1">
        <f>'0.8m'!U17</f>
        <v>0</v>
      </c>
    </row>
    <row r="190" spans="1:6">
      <c r="B190" s="1">
        <v>1</v>
      </c>
      <c r="C190" s="1">
        <f>'1.0m'!Q17</f>
        <v>0</v>
      </c>
      <c r="D190" s="1">
        <f>'1.0m'!R17</f>
        <v>0</v>
      </c>
      <c r="E190" s="1">
        <f>'1.0m'!T17</f>
        <v>0</v>
      </c>
      <c r="F190" s="1">
        <f>'1.0m'!U17</f>
        <v>0</v>
      </c>
    </row>
    <row r="191" spans="1:6">
      <c r="B191" s="1">
        <v>1.2</v>
      </c>
      <c r="C191" s="1">
        <f>'1.2m'!Q17</f>
        <v>0</v>
      </c>
      <c r="D191" s="1">
        <f>'1.2m'!R17</f>
        <v>0</v>
      </c>
      <c r="E191" s="1">
        <f>'1.2m'!T17</f>
        <v>0</v>
      </c>
      <c r="F191" s="1">
        <f>'1.2m'!U17</f>
        <v>0</v>
      </c>
    </row>
    <row r="192" spans="1:6">
      <c r="B192" s="1">
        <v>1.4</v>
      </c>
      <c r="C192" s="1">
        <f>'1.4m'!Q17</f>
        <v>0</v>
      </c>
      <c r="D192" s="1">
        <f>'1.4m'!R17</f>
        <v>0</v>
      </c>
      <c r="E192" s="1">
        <f>'1.4m'!T17</f>
        <v>0</v>
      </c>
      <c r="F192" s="1">
        <f>'1.4m'!U17</f>
        <v>0</v>
      </c>
    </row>
    <row r="193" spans="1:6">
      <c r="B193" s="1">
        <v>1.6</v>
      </c>
      <c r="C193" s="1">
        <f>'1.6m'!Q17</f>
        <v>0</v>
      </c>
      <c r="D193" s="1">
        <f>'1.6m'!R17</f>
        <v>0</v>
      </c>
      <c r="E193" s="1">
        <f>'1.6m'!T17</f>
        <v>0</v>
      </c>
      <c r="F193" s="1">
        <f>'1.6m'!U17</f>
        <v>0</v>
      </c>
    </row>
    <row r="194" spans="1:6">
      <c r="B194" s="1">
        <v>1.8</v>
      </c>
      <c r="C194" s="1">
        <f>'1.8m'!Q17</f>
        <v>0</v>
      </c>
      <c r="D194" s="1">
        <f>'1.8m'!R17</f>
        <v>0</v>
      </c>
      <c r="E194" s="1">
        <f>'1.8m'!T17</f>
        <v>0</v>
      </c>
      <c r="F194" s="1">
        <f>'1.8m'!U17</f>
        <v>0</v>
      </c>
    </row>
    <row r="195" spans="1:6">
      <c r="B195" s="1">
        <v>2</v>
      </c>
      <c r="C195" s="1">
        <f>'2.0m'!Q17</f>
        <v>0</v>
      </c>
      <c r="D195" s="1">
        <f>'2.0m'!R17</f>
        <v>0</v>
      </c>
      <c r="E195" s="1">
        <f>'2.0m'!T17</f>
        <v>0</v>
      </c>
      <c r="F195" s="1">
        <f>'2.0m'!U17</f>
        <v>0</v>
      </c>
    </row>
    <row r="197" spans="1:6">
      <c r="A197" s="1" t="s">
        <v>161</v>
      </c>
    </row>
    <row r="198" spans="1:6">
      <c r="B198" s="1" t="s">
        <v>141</v>
      </c>
      <c r="C198" s="1" t="s">
        <v>142</v>
      </c>
      <c r="D198" s="1" t="s">
        <v>143</v>
      </c>
      <c r="E198" s="1" t="s">
        <v>144</v>
      </c>
      <c r="F198" s="1" t="s">
        <v>145</v>
      </c>
    </row>
    <row r="199" spans="1:6">
      <c r="B199" s="1">
        <v>0.2</v>
      </c>
      <c r="C199" s="1">
        <f>'0.2m'!Q18</f>
        <v>0</v>
      </c>
      <c r="D199" s="1">
        <f>'0.2m'!R18</f>
        <v>0</v>
      </c>
      <c r="E199" s="1">
        <f>'0.2m'!T18</f>
        <v>0.83993333333333331</v>
      </c>
      <c r="F199" s="1">
        <f>'0.2m'!U18</f>
        <v>0.83963333333333334</v>
      </c>
    </row>
    <row r="200" spans="1:6">
      <c r="B200" s="1">
        <v>0.4</v>
      </c>
      <c r="C200" s="1">
        <f>'0.4m'!Q18</f>
        <v>0</v>
      </c>
      <c r="D200" s="1">
        <f>'0.4m'!R18</f>
        <v>0</v>
      </c>
      <c r="E200" s="1">
        <f>'0.4m'!T18</f>
        <v>0.35246666666666665</v>
      </c>
      <c r="F200" s="1">
        <f>'0.4m'!U18</f>
        <v>0.35343333333333332</v>
      </c>
    </row>
    <row r="201" spans="1:6">
      <c r="B201" s="1">
        <v>0.6</v>
      </c>
      <c r="C201" s="1">
        <f>'0.6m'!Q18</f>
        <v>0</v>
      </c>
      <c r="D201" s="1">
        <f>'0.6m'!R18</f>
        <v>0</v>
      </c>
      <c r="E201" s="1">
        <f>'0.6m'!T18</f>
        <v>1.975E-2</v>
      </c>
      <c r="F201" s="1">
        <f>'0.6m'!U18</f>
        <v>1.865E-2</v>
      </c>
    </row>
    <row r="202" spans="1:6">
      <c r="B202" s="1">
        <v>0.8</v>
      </c>
      <c r="C202" s="1">
        <f>'0.8m'!Q18</f>
        <v>0</v>
      </c>
      <c r="D202" s="1">
        <f>'0.8m'!R18</f>
        <v>0</v>
      </c>
      <c r="E202" s="1">
        <f>'0.8m'!T18</f>
        <v>0</v>
      </c>
      <c r="F202" s="1">
        <f>'0.8m'!U18</f>
        <v>0</v>
      </c>
    </row>
    <row r="203" spans="1:6">
      <c r="B203" s="1">
        <v>1</v>
      </c>
      <c r="C203" s="1">
        <f>'1.0m'!Q18</f>
        <v>0</v>
      </c>
      <c r="D203" s="1">
        <f>'1.0m'!R18</f>
        <v>0</v>
      </c>
      <c r="E203" s="1">
        <f>'1.0m'!T18</f>
        <v>0</v>
      </c>
      <c r="F203" s="1">
        <f>'1.0m'!U18</f>
        <v>0</v>
      </c>
    </row>
    <row r="204" spans="1:6">
      <c r="B204" s="1">
        <v>1.2</v>
      </c>
      <c r="C204" s="1">
        <f>'1.2m'!Q18</f>
        <v>0</v>
      </c>
      <c r="D204" s="1">
        <f>'1.2m'!R18</f>
        <v>0</v>
      </c>
      <c r="E204" s="1">
        <f>'1.2m'!T18</f>
        <v>0</v>
      </c>
      <c r="F204" s="1">
        <f>'1.2m'!U18</f>
        <v>0</v>
      </c>
    </row>
    <row r="205" spans="1:6">
      <c r="B205" s="1">
        <v>1.4</v>
      </c>
      <c r="C205" s="1">
        <f>'1.4m'!Q18</f>
        <v>0</v>
      </c>
      <c r="D205" s="1">
        <f>'1.4m'!R18</f>
        <v>0</v>
      </c>
      <c r="E205" s="1">
        <f>'1.4m'!T18</f>
        <v>0</v>
      </c>
      <c r="F205" s="1">
        <f>'1.4m'!U18</f>
        <v>0</v>
      </c>
    </row>
    <row r="206" spans="1:6">
      <c r="B206" s="1">
        <v>1.6</v>
      </c>
      <c r="C206" s="1">
        <f>'1.6m'!Q18</f>
        <v>0</v>
      </c>
      <c r="D206" s="1">
        <f>'1.6m'!R18</f>
        <v>0</v>
      </c>
      <c r="E206" s="1">
        <f>'1.6m'!T18</f>
        <v>0</v>
      </c>
      <c r="F206" s="1">
        <f>'1.6m'!U18</f>
        <v>0</v>
      </c>
    </row>
    <row r="207" spans="1:6">
      <c r="B207" s="1">
        <v>1.8</v>
      </c>
      <c r="C207" s="1">
        <f>'1.8m'!Q18</f>
        <v>0</v>
      </c>
      <c r="D207" s="1">
        <f>'1.8m'!R18</f>
        <v>0</v>
      </c>
      <c r="E207" s="1">
        <f>'1.8m'!T18</f>
        <v>0</v>
      </c>
      <c r="F207" s="1">
        <f>'1.8m'!U18</f>
        <v>0</v>
      </c>
    </row>
    <row r="208" spans="1:6">
      <c r="B208" s="1">
        <v>2</v>
      </c>
      <c r="C208" s="1">
        <f>'2.0m'!Q18</f>
        <v>0</v>
      </c>
      <c r="D208" s="1">
        <f>'2.0m'!R18</f>
        <v>0</v>
      </c>
      <c r="E208" s="1">
        <f>'2.0m'!T18</f>
        <v>0</v>
      </c>
      <c r="F208" s="1">
        <f>'2.0m'!U18</f>
        <v>0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F76B2-F2E1-4C98-98A5-1DA2DEC1F1E7}">
  <sheetPr>
    <tabColor theme="9"/>
  </sheetPr>
  <dimension ref="A1:AZ103"/>
  <sheetViews>
    <sheetView zoomScale="115" zoomScaleNormal="115" workbookViewId="0">
      <selection activeCell="D21" sqref="D21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1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375" style="5" bestFit="1" customWidth="1"/>
    <col min="20" max="20" width="10.5" style="5" customWidth="1"/>
    <col min="21" max="21" width="10.875" style="5" customWidth="1"/>
    <col min="22" max="22" width="9.8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8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46" width="9.125" style="5" bestFit="1" customWidth="1"/>
    <col min="47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13</v>
      </c>
      <c r="F2" s="16" t="s">
        <v>14</v>
      </c>
      <c r="G2" s="18" t="s">
        <v>15</v>
      </c>
      <c r="H2" s="18" t="s">
        <v>16</v>
      </c>
      <c r="I2" s="19" t="s">
        <v>17</v>
      </c>
      <c r="J2" s="16"/>
      <c r="K2" s="34" t="s">
        <v>18</v>
      </c>
      <c r="L2" s="16" t="s">
        <v>19</v>
      </c>
      <c r="M2" s="18" t="s">
        <v>20</v>
      </c>
      <c r="N2" s="18" t="s">
        <v>21</v>
      </c>
      <c r="O2" s="21" t="s">
        <v>22</v>
      </c>
      <c r="Q2" s="15" t="s">
        <v>104</v>
      </c>
      <c r="R2" s="16" t="s">
        <v>105</v>
      </c>
      <c r="S2" s="22" t="s">
        <v>1</v>
      </c>
      <c r="T2" s="16" t="s">
        <v>106</v>
      </c>
      <c r="U2" s="16" t="s">
        <v>107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</row>
    <row r="3" spans="1:52">
      <c r="A3" s="7">
        <v>3</v>
      </c>
      <c r="B3" s="11">
        <v>13</v>
      </c>
      <c r="C3" s="12">
        <v>290</v>
      </c>
      <c r="E3" s="7">
        <v>191</v>
      </c>
      <c r="F3" s="11">
        <f>SUM(G3:I3)</f>
        <v>66</v>
      </c>
      <c r="G3" s="11">
        <v>66</v>
      </c>
      <c r="H3" s="11"/>
      <c r="I3" s="35"/>
      <c r="J3" s="11"/>
      <c r="K3" s="36">
        <v>780</v>
      </c>
      <c r="L3" s="11">
        <f>SUM(M3:O3)</f>
        <v>199</v>
      </c>
      <c r="M3" s="11">
        <v>81</v>
      </c>
      <c r="N3" s="11">
        <v>53</v>
      </c>
      <c r="O3" s="12">
        <v>65</v>
      </c>
      <c r="Q3" s="7">
        <f>E3/30000</f>
        <v>6.3666666666666663E-3</v>
      </c>
      <c r="R3" s="11">
        <f>F3/30000</f>
        <v>2.2000000000000001E-3</v>
      </c>
      <c r="S3" s="14">
        <f>R3/Q3</f>
        <v>0.34554973821989532</v>
      </c>
      <c r="T3" s="11">
        <f>K3/30000</f>
        <v>2.5999999999999999E-2</v>
      </c>
      <c r="U3" s="11">
        <f>L3/30000</f>
        <v>6.6333333333333331E-3</v>
      </c>
      <c r="V3" s="8">
        <f>U3/T3</f>
        <v>0.25512820512820511</v>
      </c>
      <c r="W3" s="14"/>
    </row>
    <row r="4" spans="1:52">
      <c r="A4" s="7">
        <v>6</v>
      </c>
      <c r="B4" s="11">
        <v>52</v>
      </c>
      <c r="C4" s="12">
        <v>970</v>
      </c>
      <c r="E4" s="7">
        <v>202</v>
      </c>
      <c r="F4" s="11">
        <f t="shared" ref="F4:F18" si="0">SUM(G4:I4)</f>
        <v>22</v>
      </c>
      <c r="G4" s="11">
        <v>22</v>
      </c>
      <c r="H4" s="11"/>
      <c r="I4" s="35"/>
      <c r="J4" s="11"/>
      <c r="K4" s="36">
        <v>836</v>
      </c>
      <c r="L4" s="11">
        <f t="shared" ref="L4:L18" si="1">SUM(M4:O4)</f>
        <v>162</v>
      </c>
      <c r="M4" s="11">
        <v>75</v>
      </c>
      <c r="N4" s="11">
        <v>41</v>
      </c>
      <c r="O4" s="12">
        <v>46</v>
      </c>
      <c r="Q4" s="7">
        <f t="shared" ref="Q4:Q18" si="2">E4/30000</f>
        <v>6.7333333333333334E-3</v>
      </c>
      <c r="R4" s="11">
        <f t="shared" ref="R4:R18" si="3">F4/30000</f>
        <v>7.3333333333333334E-4</v>
      </c>
      <c r="S4" s="14">
        <f t="shared" ref="S4:S18" si="4">R4/Q4</f>
        <v>0.10891089108910891</v>
      </c>
      <c r="T4" s="11">
        <f t="shared" ref="T4:T18" si="5">K4/30000</f>
        <v>2.7866666666666668E-2</v>
      </c>
      <c r="U4" s="11">
        <f t="shared" ref="U4:U18" si="6">L4/30000</f>
        <v>5.4000000000000003E-3</v>
      </c>
      <c r="V4" s="8">
        <f t="shared" ref="V4:V18" si="7">U4/T4</f>
        <v>0.19377990430622011</v>
      </c>
      <c r="W4" s="14"/>
    </row>
    <row r="5" spans="1:52">
      <c r="A5" s="7">
        <v>12</v>
      </c>
      <c r="B5" s="11">
        <v>78</v>
      </c>
      <c r="C5" s="12">
        <v>1600</v>
      </c>
      <c r="E5" s="7">
        <v>134</v>
      </c>
      <c r="F5" s="11">
        <f t="shared" si="0"/>
        <v>1</v>
      </c>
      <c r="G5" s="11">
        <v>1</v>
      </c>
      <c r="H5" s="11"/>
      <c r="I5" s="35"/>
      <c r="J5" s="11"/>
      <c r="K5" s="36">
        <v>1052</v>
      </c>
      <c r="L5" s="11">
        <f t="shared" si="1"/>
        <v>207</v>
      </c>
      <c r="M5" s="11">
        <v>125</v>
      </c>
      <c r="N5" s="11">
        <v>33</v>
      </c>
      <c r="O5" s="12">
        <v>49</v>
      </c>
      <c r="Q5" s="7">
        <f t="shared" si="2"/>
        <v>4.4666666666666665E-3</v>
      </c>
      <c r="R5" s="11">
        <f t="shared" si="3"/>
        <v>3.3333333333333335E-5</v>
      </c>
      <c r="S5" s="14">
        <f t="shared" si="4"/>
        <v>7.4626865671641798E-3</v>
      </c>
      <c r="T5" s="11">
        <f t="shared" si="5"/>
        <v>3.506666666666667E-2</v>
      </c>
      <c r="U5" s="11">
        <f t="shared" si="6"/>
        <v>6.8999999999999999E-3</v>
      </c>
      <c r="V5" s="8">
        <f t="shared" si="7"/>
        <v>0.19676806083650189</v>
      </c>
      <c r="W5" s="14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214</v>
      </c>
      <c r="F6" s="11">
        <f t="shared" si="0"/>
        <v>1</v>
      </c>
      <c r="G6" s="11">
        <v>1</v>
      </c>
      <c r="H6" s="11"/>
      <c r="I6" s="35"/>
      <c r="J6" s="11"/>
      <c r="K6" s="36">
        <v>1325</v>
      </c>
      <c r="L6" s="11">
        <f t="shared" si="1"/>
        <v>480</v>
      </c>
      <c r="M6" s="11">
        <v>223</v>
      </c>
      <c r="N6" s="11">
        <v>71</v>
      </c>
      <c r="O6" s="12">
        <v>186</v>
      </c>
      <c r="Q6" s="7">
        <f t="shared" si="2"/>
        <v>7.1333333333333335E-3</v>
      </c>
      <c r="R6" s="11">
        <f t="shared" si="3"/>
        <v>3.3333333333333335E-5</v>
      </c>
      <c r="S6" s="14">
        <f t="shared" si="4"/>
        <v>4.6728971962616828E-3</v>
      </c>
      <c r="T6" s="11">
        <f t="shared" si="5"/>
        <v>4.4166666666666667E-2</v>
      </c>
      <c r="U6" s="11">
        <f t="shared" si="6"/>
        <v>1.6E-2</v>
      </c>
      <c r="V6" s="8">
        <f t="shared" si="7"/>
        <v>0.36226415094339626</v>
      </c>
      <c r="W6" s="14"/>
      <c r="AY6" s="9"/>
      <c r="AZ6" s="9"/>
    </row>
    <row r="7" spans="1:52">
      <c r="A7" s="7">
        <v>28</v>
      </c>
      <c r="B7" s="11">
        <v>24</v>
      </c>
      <c r="C7" s="12">
        <v>420</v>
      </c>
      <c r="E7" s="7">
        <v>278</v>
      </c>
      <c r="F7" s="11">
        <f t="shared" si="0"/>
        <v>3</v>
      </c>
      <c r="G7" s="11">
        <v>3</v>
      </c>
      <c r="H7" s="11"/>
      <c r="I7" s="35"/>
      <c r="J7" s="11"/>
      <c r="K7" s="36">
        <v>1654</v>
      </c>
      <c r="L7" s="11">
        <f t="shared" si="1"/>
        <v>1380</v>
      </c>
      <c r="M7" s="11">
        <v>398</v>
      </c>
      <c r="N7" s="11">
        <v>261</v>
      </c>
      <c r="O7" s="12">
        <v>721</v>
      </c>
      <c r="Q7" s="7">
        <f t="shared" si="2"/>
        <v>9.2666666666666661E-3</v>
      </c>
      <c r="R7" s="11">
        <f t="shared" si="3"/>
        <v>1E-4</v>
      </c>
      <c r="S7" s="14">
        <f t="shared" si="4"/>
        <v>1.0791366906474821E-2</v>
      </c>
      <c r="T7" s="11">
        <f t="shared" si="5"/>
        <v>5.5133333333333333E-2</v>
      </c>
      <c r="U7" s="11">
        <f t="shared" si="6"/>
        <v>4.5999999999999999E-2</v>
      </c>
      <c r="V7" s="8">
        <f t="shared" si="7"/>
        <v>0.83434099153567109</v>
      </c>
      <c r="W7" s="14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437</v>
      </c>
      <c r="F8" s="11">
        <f t="shared" si="0"/>
        <v>12</v>
      </c>
      <c r="G8" s="11">
        <v>12</v>
      </c>
      <c r="H8" s="11"/>
      <c r="I8" s="35"/>
      <c r="J8" s="11"/>
      <c r="K8" s="36">
        <v>2401</v>
      </c>
      <c r="L8" s="11">
        <f t="shared" si="1"/>
        <v>2162</v>
      </c>
      <c r="M8" s="11">
        <v>265</v>
      </c>
      <c r="N8" s="11">
        <v>492</v>
      </c>
      <c r="O8" s="12">
        <v>1405</v>
      </c>
      <c r="Q8" s="7">
        <f t="shared" si="2"/>
        <v>1.4566666666666667E-2</v>
      </c>
      <c r="R8" s="11">
        <f t="shared" si="3"/>
        <v>4.0000000000000002E-4</v>
      </c>
      <c r="S8" s="14">
        <f t="shared" si="4"/>
        <v>2.7459954233409613E-2</v>
      </c>
      <c r="T8" s="11">
        <f t="shared" si="5"/>
        <v>8.0033333333333331E-2</v>
      </c>
      <c r="U8" s="11">
        <f t="shared" si="6"/>
        <v>7.2066666666666668E-2</v>
      </c>
      <c r="V8" s="8">
        <f t="shared" si="7"/>
        <v>0.90045814244064981</v>
      </c>
      <c r="W8" s="14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617</v>
      </c>
      <c r="F9" s="11">
        <f t="shared" si="0"/>
        <v>82</v>
      </c>
      <c r="G9" s="11">
        <v>82</v>
      </c>
      <c r="H9" s="11"/>
      <c r="I9" s="35"/>
      <c r="J9" s="11"/>
      <c r="K9" s="36">
        <v>3322</v>
      </c>
      <c r="L9" s="11">
        <f t="shared" si="1"/>
        <v>3376</v>
      </c>
      <c r="M9" s="11">
        <v>91</v>
      </c>
      <c r="N9" s="11">
        <v>665</v>
      </c>
      <c r="O9" s="12">
        <v>2620</v>
      </c>
      <c r="Q9" s="7">
        <f t="shared" si="2"/>
        <v>2.0566666666666667E-2</v>
      </c>
      <c r="R9" s="11">
        <f t="shared" si="3"/>
        <v>2.7333333333333333E-3</v>
      </c>
      <c r="S9" s="14">
        <f t="shared" si="4"/>
        <v>0.13290113452188007</v>
      </c>
      <c r="T9" s="11">
        <f t="shared" si="5"/>
        <v>0.11073333333333334</v>
      </c>
      <c r="U9" s="11">
        <f t="shared" si="6"/>
        <v>0.11253333333333333</v>
      </c>
      <c r="V9" s="8">
        <f t="shared" si="7"/>
        <v>1.0162552679108969</v>
      </c>
      <c r="W9" s="14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857</v>
      </c>
      <c r="F10" s="11">
        <f t="shared" si="0"/>
        <v>85</v>
      </c>
      <c r="G10" s="11">
        <v>85</v>
      </c>
      <c r="H10" s="11"/>
      <c r="I10" s="35"/>
      <c r="J10" s="11"/>
      <c r="K10" s="36">
        <v>5984</v>
      </c>
      <c r="L10" s="11">
        <f t="shared" si="1"/>
        <v>5826</v>
      </c>
      <c r="M10" s="11">
        <v>1</v>
      </c>
      <c r="N10" s="11">
        <v>535</v>
      </c>
      <c r="O10" s="12">
        <v>5290</v>
      </c>
      <c r="Q10" s="7">
        <f t="shared" si="2"/>
        <v>2.8566666666666667E-2</v>
      </c>
      <c r="R10" s="11">
        <f t="shared" si="3"/>
        <v>2.8333333333333335E-3</v>
      </c>
      <c r="S10" s="14">
        <f t="shared" si="4"/>
        <v>9.9183197199533266E-2</v>
      </c>
      <c r="T10" s="11">
        <f t="shared" si="5"/>
        <v>0.19946666666666665</v>
      </c>
      <c r="U10" s="11">
        <f t="shared" si="6"/>
        <v>0.19420000000000001</v>
      </c>
      <c r="V10" s="8">
        <f t="shared" si="7"/>
        <v>0.97359625668449212</v>
      </c>
      <c r="W10" s="14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450</v>
      </c>
      <c r="F11" s="11">
        <f t="shared" si="0"/>
        <v>11</v>
      </c>
      <c r="G11" s="11">
        <v>11</v>
      </c>
      <c r="H11" s="11"/>
      <c r="I11" s="35"/>
      <c r="J11" s="11"/>
      <c r="K11" s="36">
        <v>9323</v>
      </c>
      <c r="L11" s="11">
        <f t="shared" si="1"/>
        <v>8999</v>
      </c>
      <c r="M11" s="11"/>
      <c r="N11" s="11">
        <v>57</v>
      </c>
      <c r="O11" s="12">
        <v>8942</v>
      </c>
      <c r="Q11" s="7">
        <f t="shared" si="2"/>
        <v>1.4999999999999999E-2</v>
      </c>
      <c r="R11" s="11">
        <f t="shared" si="3"/>
        <v>3.6666666666666667E-4</v>
      </c>
      <c r="S11" s="14">
        <f t="shared" si="4"/>
        <v>2.4444444444444446E-2</v>
      </c>
      <c r="T11" s="11">
        <f t="shared" si="5"/>
        <v>0.31076666666666669</v>
      </c>
      <c r="U11" s="11">
        <f t="shared" si="6"/>
        <v>0.29996666666666666</v>
      </c>
      <c r="V11" s="8">
        <f t="shared" si="7"/>
        <v>0.96524723801351486</v>
      </c>
      <c r="W11" s="14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>
        <v>331</v>
      </c>
      <c r="F12" s="11">
        <f t="shared" si="0"/>
        <v>7</v>
      </c>
      <c r="G12" s="11">
        <v>7</v>
      </c>
      <c r="H12" s="11"/>
      <c r="I12" s="35"/>
      <c r="J12" s="11"/>
      <c r="K12" s="36">
        <v>11141</v>
      </c>
      <c r="L12" s="11">
        <f t="shared" si="1"/>
        <v>11093</v>
      </c>
      <c r="M12" s="11"/>
      <c r="N12" s="11">
        <v>2</v>
      </c>
      <c r="O12" s="12">
        <v>11091</v>
      </c>
      <c r="Q12" s="7">
        <f t="shared" si="2"/>
        <v>1.1033333333333332E-2</v>
      </c>
      <c r="R12" s="11">
        <f t="shared" si="3"/>
        <v>2.3333333333333333E-4</v>
      </c>
      <c r="S12" s="14">
        <f t="shared" si="4"/>
        <v>2.1148036253776436E-2</v>
      </c>
      <c r="T12" s="11">
        <f t="shared" si="5"/>
        <v>0.37136666666666668</v>
      </c>
      <c r="U12" s="11">
        <f t="shared" si="6"/>
        <v>0.36976666666666669</v>
      </c>
      <c r="V12" s="8">
        <f t="shared" si="7"/>
        <v>0.99569158962391169</v>
      </c>
      <c r="W12" s="14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>
        <v>11870</v>
      </c>
      <c r="L13" s="11">
        <f t="shared" si="1"/>
        <v>11959</v>
      </c>
      <c r="M13" s="11"/>
      <c r="N13" s="11"/>
      <c r="O13" s="12">
        <v>11959</v>
      </c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0.39566666666666667</v>
      </c>
      <c r="U13" s="11">
        <f t="shared" si="6"/>
        <v>0.39863333333333334</v>
      </c>
      <c r="V13" s="8">
        <f t="shared" si="7"/>
        <v>1.0074978938500421</v>
      </c>
      <c r="W13" s="14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>
        <v>11969</v>
      </c>
      <c r="L14" s="11">
        <f t="shared" si="1"/>
        <v>12224</v>
      </c>
      <c r="M14" s="11"/>
      <c r="N14" s="11"/>
      <c r="O14" s="12">
        <v>12224</v>
      </c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0.39896666666666669</v>
      </c>
      <c r="U14" s="11">
        <f t="shared" si="6"/>
        <v>0.40746666666666664</v>
      </c>
      <c r="V14" s="8">
        <f t="shared" si="7"/>
        <v>1.0213050380148716</v>
      </c>
      <c r="W14" s="14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>
        <v>11697</v>
      </c>
      <c r="L15" s="11">
        <f t="shared" si="1"/>
        <v>11916</v>
      </c>
      <c r="M15" s="11"/>
      <c r="N15" s="11"/>
      <c r="O15" s="12">
        <v>11916</v>
      </c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0.38990000000000002</v>
      </c>
      <c r="U15" s="11">
        <f t="shared" si="6"/>
        <v>0.3972</v>
      </c>
      <c r="V15" s="8">
        <f t="shared" si="7"/>
        <v>1.018722749422929</v>
      </c>
      <c r="W15" s="14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>
        <v>11103</v>
      </c>
      <c r="L16" s="11">
        <f t="shared" si="1"/>
        <v>11211</v>
      </c>
      <c r="M16" s="11"/>
      <c r="N16" s="11"/>
      <c r="O16" s="12">
        <v>11211</v>
      </c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0.37009999999999998</v>
      </c>
      <c r="U16" s="11">
        <f t="shared" si="6"/>
        <v>0.37369999999999998</v>
      </c>
      <c r="V16" s="8">
        <f t="shared" si="7"/>
        <v>1.009727100783572</v>
      </c>
      <c r="W16" s="14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>
        <v>10723</v>
      </c>
      <c r="L17" s="11">
        <f t="shared" si="1"/>
        <v>10728</v>
      </c>
      <c r="M17" s="11"/>
      <c r="N17" s="11"/>
      <c r="O17" s="12">
        <v>10728</v>
      </c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0.35743333333333333</v>
      </c>
      <c r="U17" s="11">
        <f t="shared" si="6"/>
        <v>0.35759999999999997</v>
      </c>
      <c r="V17" s="8">
        <f t="shared" si="7"/>
        <v>1.0004662874195653</v>
      </c>
      <c r="W17" s="14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>
        <v>10574</v>
      </c>
      <c r="L18" s="26">
        <f t="shared" si="1"/>
        <v>10603</v>
      </c>
      <c r="M18" s="26"/>
      <c r="N18" s="26"/>
      <c r="O18" s="27">
        <v>10603</v>
      </c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0.35246666666666665</v>
      </c>
      <c r="U18" s="26">
        <f t="shared" si="6"/>
        <v>0.35343333333333332</v>
      </c>
      <c r="V18" s="32">
        <f t="shared" si="7"/>
        <v>1.0027425761301305</v>
      </c>
      <c r="W18" s="14"/>
      <c r="AY18" s="9"/>
      <c r="AZ18" s="9"/>
    </row>
    <row r="19" spans="1:52"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7B5BC-C664-4A9B-8129-CCAFE9955083}">
  <sheetPr>
    <tabColor theme="9"/>
  </sheetPr>
  <dimension ref="A1:AZ105"/>
  <sheetViews>
    <sheetView zoomScale="70" zoomScaleNormal="70" workbookViewId="0">
      <selection activeCell="E44" sqref="E44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375" style="5" bestFit="1" customWidth="1"/>
    <col min="20" max="20" width="10.5" style="5" customWidth="1"/>
    <col min="21" max="21" width="10.875" style="5" customWidth="1"/>
    <col min="22" max="22" width="9.8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8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46" width="9.125" style="5" bestFit="1" customWidth="1"/>
    <col min="47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23</v>
      </c>
      <c r="F2" s="16" t="s">
        <v>24</v>
      </c>
      <c r="G2" s="18" t="s">
        <v>27</v>
      </c>
      <c r="H2" s="18" t="s">
        <v>26</v>
      </c>
      <c r="I2" s="19" t="s">
        <v>25</v>
      </c>
      <c r="J2" s="16"/>
      <c r="K2" s="34" t="s">
        <v>28</v>
      </c>
      <c r="L2" s="16" t="s">
        <v>29</v>
      </c>
      <c r="M2" s="18" t="s">
        <v>32</v>
      </c>
      <c r="N2" s="18" t="s">
        <v>31</v>
      </c>
      <c r="O2" s="21" t="s">
        <v>30</v>
      </c>
      <c r="Q2" s="15" t="s">
        <v>108</v>
      </c>
      <c r="R2" s="16" t="s">
        <v>109</v>
      </c>
      <c r="S2" s="22" t="s">
        <v>1</v>
      </c>
      <c r="T2" s="16" t="s">
        <v>110</v>
      </c>
      <c r="U2" s="16" t="s">
        <v>111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pans="1:52">
      <c r="A3" s="7">
        <v>3</v>
      </c>
      <c r="B3" s="11">
        <v>13</v>
      </c>
      <c r="C3" s="12">
        <v>290</v>
      </c>
      <c r="E3" s="7">
        <v>1</v>
      </c>
      <c r="F3" s="11">
        <f>SUM(G3:I3)</f>
        <v>0</v>
      </c>
      <c r="G3" s="11"/>
      <c r="H3" s="11"/>
      <c r="I3" s="35"/>
      <c r="J3" s="11"/>
      <c r="K3" s="36">
        <v>1157</v>
      </c>
      <c r="L3" s="11">
        <f>SUM(M3:O3)</f>
        <v>245</v>
      </c>
      <c r="M3" s="11">
        <v>103</v>
      </c>
      <c r="N3" s="11">
        <v>57</v>
      </c>
      <c r="O3" s="12">
        <v>85</v>
      </c>
      <c r="Q3" s="7">
        <f>E3/60000</f>
        <v>1.6666666666666667E-5</v>
      </c>
      <c r="R3" s="11">
        <f>F3/60000</f>
        <v>0</v>
      </c>
      <c r="S3" s="14">
        <f>R3/Q3</f>
        <v>0</v>
      </c>
      <c r="T3" s="11">
        <f>K3/60000</f>
        <v>1.9283333333333333E-2</v>
      </c>
      <c r="U3" s="11">
        <f>L3/60000</f>
        <v>4.0833333333333329E-3</v>
      </c>
      <c r="V3" s="8">
        <f>U3/T3</f>
        <v>0.2117545375972342</v>
      </c>
      <c r="W3" s="14"/>
    </row>
    <row r="4" spans="1:52">
      <c r="A4" s="7">
        <v>6</v>
      </c>
      <c r="B4" s="11">
        <v>52</v>
      </c>
      <c r="C4" s="12">
        <v>970</v>
      </c>
      <c r="E4" s="7">
        <v>1</v>
      </c>
      <c r="F4" s="11">
        <f t="shared" ref="F4:F18" si="0">SUM(G4:I4)</f>
        <v>0</v>
      </c>
      <c r="G4" s="11"/>
      <c r="H4" s="11"/>
      <c r="I4" s="35"/>
      <c r="J4" s="11"/>
      <c r="K4" s="36">
        <v>1267</v>
      </c>
      <c r="L4" s="11">
        <f t="shared" ref="L4:L18" si="1">SUM(M4:O4)</f>
        <v>115</v>
      </c>
      <c r="M4" s="11">
        <v>46</v>
      </c>
      <c r="N4" s="11">
        <v>30</v>
      </c>
      <c r="O4" s="12">
        <v>39</v>
      </c>
      <c r="Q4" s="7">
        <f t="shared" ref="Q4:Q18" si="2">E4/60000</f>
        <v>1.6666666666666667E-5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2.1116666666666666E-2</v>
      </c>
      <c r="U4" s="11">
        <f t="shared" ref="U4:U18" si="6">L4/60000</f>
        <v>1.9166666666666666E-3</v>
      </c>
      <c r="V4" s="8">
        <f t="shared" ref="V4:V18" si="7">U4/T4</f>
        <v>9.0765588003157066E-2</v>
      </c>
      <c r="W4" s="14"/>
    </row>
    <row r="5" spans="1:52">
      <c r="A5" s="7">
        <v>12</v>
      </c>
      <c r="B5" s="11">
        <v>78</v>
      </c>
      <c r="C5" s="12">
        <v>1600</v>
      </c>
      <c r="E5" s="7"/>
      <c r="F5" s="11">
        <f t="shared" si="0"/>
        <v>0</v>
      </c>
      <c r="G5" s="11"/>
      <c r="H5" s="11"/>
      <c r="I5" s="35"/>
      <c r="J5" s="11"/>
      <c r="K5" s="36">
        <v>1314</v>
      </c>
      <c r="L5" s="11">
        <f t="shared" si="1"/>
        <v>104</v>
      </c>
      <c r="M5" s="11">
        <v>41</v>
      </c>
      <c r="N5" s="11">
        <v>30</v>
      </c>
      <c r="O5" s="12">
        <v>33</v>
      </c>
      <c r="Q5" s="7">
        <f t="shared" si="2"/>
        <v>0</v>
      </c>
      <c r="R5" s="11">
        <f t="shared" si="3"/>
        <v>0</v>
      </c>
      <c r="S5" s="14" t="e">
        <f t="shared" si="4"/>
        <v>#DIV/0!</v>
      </c>
      <c r="T5" s="11">
        <f t="shared" si="5"/>
        <v>2.1899999999999999E-2</v>
      </c>
      <c r="U5" s="11">
        <f t="shared" si="6"/>
        <v>1.7333333333333333E-3</v>
      </c>
      <c r="V5" s="8">
        <f t="shared" si="7"/>
        <v>7.9147640791476404E-2</v>
      </c>
      <c r="W5" s="14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6</v>
      </c>
      <c r="F6" s="11">
        <f t="shared" si="0"/>
        <v>0</v>
      </c>
      <c r="G6" s="11"/>
      <c r="H6" s="11"/>
      <c r="I6" s="35"/>
      <c r="J6" s="11"/>
      <c r="K6" s="36">
        <v>1448</v>
      </c>
      <c r="L6" s="11">
        <f t="shared" si="1"/>
        <v>160</v>
      </c>
      <c r="M6" s="11">
        <v>52</v>
      </c>
      <c r="N6" s="11">
        <v>45</v>
      </c>
      <c r="O6" s="12">
        <v>63</v>
      </c>
      <c r="Q6" s="7">
        <f t="shared" si="2"/>
        <v>1E-4</v>
      </c>
      <c r="R6" s="11">
        <f t="shared" si="3"/>
        <v>0</v>
      </c>
      <c r="S6" s="14">
        <f t="shared" si="4"/>
        <v>0</v>
      </c>
      <c r="T6" s="11">
        <f t="shared" si="5"/>
        <v>2.4133333333333333E-2</v>
      </c>
      <c r="U6" s="11">
        <f t="shared" si="6"/>
        <v>2.6666666666666666E-3</v>
      </c>
      <c r="V6" s="8">
        <f t="shared" si="7"/>
        <v>0.11049723756906077</v>
      </c>
      <c r="W6" s="14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7">
        <v>6</v>
      </c>
      <c r="F7" s="11">
        <f t="shared" si="0"/>
        <v>0</v>
      </c>
      <c r="G7" s="11"/>
      <c r="H7" s="11"/>
      <c r="I7" s="35"/>
      <c r="J7" s="11"/>
      <c r="K7" s="36">
        <v>1569</v>
      </c>
      <c r="L7" s="11">
        <f t="shared" si="1"/>
        <v>536</v>
      </c>
      <c r="M7" s="11">
        <v>212</v>
      </c>
      <c r="N7" s="11">
        <v>63</v>
      </c>
      <c r="O7" s="12">
        <v>261</v>
      </c>
      <c r="Q7" s="7">
        <f t="shared" si="2"/>
        <v>1E-4</v>
      </c>
      <c r="R7" s="11">
        <f t="shared" si="3"/>
        <v>0</v>
      </c>
      <c r="S7" s="14">
        <f t="shared" si="4"/>
        <v>0</v>
      </c>
      <c r="T7" s="11">
        <f t="shared" si="5"/>
        <v>2.615E-2</v>
      </c>
      <c r="U7" s="11">
        <f t="shared" si="6"/>
        <v>8.9333333333333331E-3</v>
      </c>
      <c r="V7" s="8">
        <f t="shared" si="7"/>
        <v>0.34161886551943915</v>
      </c>
      <c r="W7" s="14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18</v>
      </c>
      <c r="F8" s="11">
        <f t="shared" si="0"/>
        <v>0</v>
      </c>
      <c r="G8" s="11"/>
      <c r="H8" s="11"/>
      <c r="I8" s="35"/>
      <c r="J8" s="11"/>
      <c r="K8" s="36">
        <v>1875</v>
      </c>
      <c r="L8" s="11">
        <f t="shared" si="1"/>
        <v>1277</v>
      </c>
      <c r="M8" s="11">
        <v>368</v>
      </c>
      <c r="N8" s="11">
        <v>171</v>
      </c>
      <c r="O8" s="12">
        <v>738</v>
      </c>
      <c r="Q8" s="7">
        <f t="shared" si="2"/>
        <v>2.9999999999999997E-4</v>
      </c>
      <c r="R8" s="11">
        <f t="shared" si="3"/>
        <v>0</v>
      </c>
      <c r="S8" s="14">
        <f t="shared" si="4"/>
        <v>0</v>
      </c>
      <c r="T8" s="11">
        <f t="shared" si="5"/>
        <v>3.125E-2</v>
      </c>
      <c r="U8" s="11">
        <f t="shared" si="6"/>
        <v>2.1283333333333335E-2</v>
      </c>
      <c r="V8" s="8">
        <f t="shared" si="7"/>
        <v>0.68106666666666671</v>
      </c>
      <c r="W8" s="14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45</v>
      </c>
      <c r="F9" s="11">
        <f t="shared" si="0"/>
        <v>1</v>
      </c>
      <c r="G9" s="11"/>
      <c r="H9" s="11">
        <v>1</v>
      </c>
      <c r="I9" s="35"/>
      <c r="J9" s="11"/>
      <c r="K9" s="36">
        <v>2291</v>
      </c>
      <c r="L9" s="11">
        <f t="shared" si="1"/>
        <v>2068</v>
      </c>
      <c r="M9" s="11">
        <v>470</v>
      </c>
      <c r="N9" s="11">
        <v>333</v>
      </c>
      <c r="O9" s="12">
        <v>1265</v>
      </c>
      <c r="Q9" s="7">
        <f t="shared" si="2"/>
        <v>7.5000000000000002E-4</v>
      </c>
      <c r="R9" s="11">
        <f t="shared" si="3"/>
        <v>1.6666666666666667E-5</v>
      </c>
      <c r="S9" s="14">
        <f t="shared" si="4"/>
        <v>2.2222222222222223E-2</v>
      </c>
      <c r="T9" s="11">
        <f t="shared" si="5"/>
        <v>3.8183333333333333E-2</v>
      </c>
      <c r="U9" s="11">
        <f t="shared" si="6"/>
        <v>3.4466666666666666E-2</v>
      </c>
      <c r="V9" s="8">
        <f t="shared" si="7"/>
        <v>0.90266259275425575</v>
      </c>
      <c r="W9" s="14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127</v>
      </c>
      <c r="F10" s="11">
        <f t="shared" si="0"/>
        <v>1</v>
      </c>
      <c r="G10" s="11"/>
      <c r="H10" s="11">
        <v>1</v>
      </c>
      <c r="I10" s="35"/>
      <c r="J10" s="11"/>
      <c r="K10" s="36">
        <v>3576</v>
      </c>
      <c r="L10" s="11">
        <f t="shared" si="1"/>
        <v>3665</v>
      </c>
      <c r="M10" s="11">
        <v>225</v>
      </c>
      <c r="N10" s="11">
        <v>579</v>
      </c>
      <c r="O10" s="12">
        <v>2861</v>
      </c>
      <c r="Q10" s="7">
        <f t="shared" si="2"/>
        <v>2.1166666666666669E-3</v>
      </c>
      <c r="R10" s="11">
        <f t="shared" si="3"/>
        <v>1.6666666666666667E-5</v>
      </c>
      <c r="S10" s="14">
        <f t="shared" si="4"/>
        <v>7.874015748031496E-3</v>
      </c>
      <c r="T10" s="11">
        <f t="shared" si="5"/>
        <v>5.96E-2</v>
      </c>
      <c r="U10" s="11">
        <f t="shared" si="6"/>
        <v>6.1083333333333337E-2</v>
      </c>
      <c r="V10" s="8">
        <f t="shared" si="7"/>
        <v>1.0248881431767338</v>
      </c>
      <c r="W10" s="14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196</v>
      </c>
      <c r="F11" s="11">
        <f t="shared" si="0"/>
        <v>0</v>
      </c>
      <c r="G11" s="11"/>
      <c r="H11" s="11"/>
      <c r="I11" s="35"/>
      <c r="J11" s="11"/>
      <c r="K11" s="36">
        <v>4800</v>
      </c>
      <c r="L11" s="11">
        <f t="shared" si="1"/>
        <v>4749</v>
      </c>
      <c r="M11" s="11">
        <v>3</v>
      </c>
      <c r="N11" s="11">
        <v>269</v>
      </c>
      <c r="O11" s="12">
        <v>4477</v>
      </c>
      <c r="Q11" s="7">
        <f t="shared" si="2"/>
        <v>3.2666666666666669E-3</v>
      </c>
      <c r="R11" s="11">
        <f t="shared" si="3"/>
        <v>0</v>
      </c>
      <c r="S11" s="14">
        <f t="shared" si="4"/>
        <v>0</v>
      </c>
      <c r="T11" s="11">
        <f t="shared" si="5"/>
        <v>0.08</v>
      </c>
      <c r="U11" s="11">
        <f t="shared" si="6"/>
        <v>7.9149999999999998E-2</v>
      </c>
      <c r="V11" s="8">
        <f t="shared" si="7"/>
        <v>0.989375</v>
      </c>
      <c r="W11" s="14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>
        <v>235</v>
      </c>
      <c r="F12" s="11">
        <f t="shared" si="0"/>
        <v>0</v>
      </c>
      <c r="G12" s="11"/>
      <c r="H12" s="11"/>
      <c r="I12" s="35"/>
      <c r="J12" s="11"/>
      <c r="K12" s="36">
        <v>3671</v>
      </c>
      <c r="L12" s="11">
        <f t="shared" si="1"/>
        <v>3683</v>
      </c>
      <c r="M12" s="11"/>
      <c r="N12" s="11">
        <v>10</v>
      </c>
      <c r="O12" s="12">
        <v>3673</v>
      </c>
      <c r="Q12" s="7">
        <f t="shared" si="2"/>
        <v>3.9166666666666664E-3</v>
      </c>
      <c r="R12" s="11">
        <f t="shared" si="3"/>
        <v>0</v>
      </c>
      <c r="S12" s="14">
        <f t="shared" si="4"/>
        <v>0</v>
      </c>
      <c r="T12" s="11">
        <f t="shared" si="5"/>
        <v>6.1183333333333333E-2</v>
      </c>
      <c r="U12" s="11">
        <f t="shared" si="6"/>
        <v>6.1383333333333331E-2</v>
      </c>
      <c r="V12" s="8">
        <f t="shared" si="7"/>
        <v>1.0032688640697358</v>
      </c>
      <c r="W12" s="14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>
        <v>2103</v>
      </c>
      <c r="L13" s="11">
        <f t="shared" si="1"/>
        <v>2261</v>
      </c>
      <c r="M13" s="11"/>
      <c r="N13" s="11"/>
      <c r="O13" s="12">
        <v>2261</v>
      </c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3.5049999999999998E-2</v>
      </c>
      <c r="U13" s="11">
        <f t="shared" si="6"/>
        <v>3.7683333333333333E-2</v>
      </c>
      <c r="V13" s="8">
        <f t="shared" si="7"/>
        <v>1.0751307655729909</v>
      </c>
      <c r="W13" s="14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>
        <v>1151</v>
      </c>
      <c r="L14" s="11">
        <f t="shared" si="1"/>
        <v>1376</v>
      </c>
      <c r="M14" s="11"/>
      <c r="N14" s="11"/>
      <c r="O14" s="12">
        <v>1376</v>
      </c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1.9183333333333333E-2</v>
      </c>
      <c r="U14" s="11">
        <f t="shared" si="6"/>
        <v>2.2933333333333333E-2</v>
      </c>
      <c r="V14" s="8">
        <f t="shared" si="7"/>
        <v>1.1954821894005212</v>
      </c>
      <c r="W14" s="14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>
        <v>959</v>
      </c>
      <c r="L15" s="11">
        <f t="shared" si="1"/>
        <v>1103</v>
      </c>
      <c r="M15" s="11"/>
      <c r="N15" s="11"/>
      <c r="O15" s="12">
        <v>1103</v>
      </c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1.5983333333333332E-2</v>
      </c>
      <c r="U15" s="11">
        <f t="shared" si="6"/>
        <v>1.8383333333333335E-2</v>
      </c>
      <c r="V15" s="8">
        <f t="shared" si="7"/>
        <v>1.1501564129301358</v>
      </c>
      <c r="W15" s="14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>
        <v>978</v>
      </c>
      <c r="L16" s="11">
        <f t="shared" si="1"/>
        <v>953</v>
      </c>
      <c r="M16" s="11"/>
      <c r="N16" s="11"/>
      <c r="O16" s="12">
        <v>953</v>
      </c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1.6299999999999999E-2</v>
      </c>
      <c r="U16" s="11">
        <f t="shared" si="6"/>
        <v>1.5883333333333333E-2</v>
      </c>
      <c r="V16" s="8">
        <f t="shared" si="7"/>
        <v>0.97443762781186094</v>
      </c>
      <c r="W16" s="14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>
        <v>1124</v>
      </c>
      <c r="L17" s="11">
        <f t="shared" si="1"/>
        <v>1033</v>
      </c>
      <c r="M17" s="11"/>
      <c r="N17" s="11"/>
      <c r="O17" s="12">
        <v>1033</v>
      </c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1.8733333333333334E-2</v>
      </c>
      <c r="U17" s="11">
        <f t="shared" si="6"/>
        <v>1.7216666666666668E-2</v>
      </c>
      <c r="V17" s="8">
        <f t="shared" si="7"/>
        <v>0.91903914590747338</v>
      </c>
      <c r="W17" s="14"/>
      <c r="AX17" s="9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>
        <v>1185</v>
      </c>
      <c r="L18" s="26">
        <f t="shared" si="1"/>
        <v>1119</v>
      </c>
      <c r="M18" s="26"/>
      <c r="N18" s="26"/>
      <c r="O18" s="27">
        <v>1119</v>
      </c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1.975E-2</v>
      </c>
      <c r="U18" s="26">
        <f t="shared" si="6"/>
        <v>1.865E-2</v>
      </c>
      <c r="V18" s="32">
        <f t="shared" si="7"/>
        <v>0.94430379746835447</v>
      </c>
      <c r="W18" s="14"/>
      <c r="AX18" s="9"/>
      <c r="AY18" s="9"/>
      <c r="AZ18" s="9"/>
    </row>
    <row r="19" spans="1:52">
      <c r="AX19" s="9"/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CB0A-F742-42BA-A1FE-164B95FDF176}">
  <sheetPr>
    <tabColor theme="9"/>
  </sheetPr>
  <dimension ref="A1:AZ103"/>
  <sheetViews>
    <sheetView zoomScale="115" zoomScaleNormal="115" workbookViewId="0">
      <selection activeCell="H27" sqref="H27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375" style="5" bestFit="1" customWidth="1"/>
    <col min="20" max="20" width="10.5" style="5" customWidth="1"/>
    <col min="21" max="21" width="10.875" style="5" customWidth="1"/>
    <col min="22" max="22" width="9.8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8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46" width="9.125" style="5" bestFit="1" customWidth="1"/>
    <col min="47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33</v>
      </c>
      <c r="F2" s="16" t="s">
        <v>34</v>
      </c>
      <c r="G2" s="18" t="s">
        <v>37</v>
      </c>
      <c r="H2" s="18" t="s">
        <v>36</v>
      </c>
      <c r="I2" s="19" t="s">
        <v>35</v>
      </c>
      <c r="J2" s="16"/>
      <c r="K2" s="34" t="s">
        <v>38</v>
      </c>
      <c r="L2" s="16" t="s">
        <v>39</v>
      </c>
      <c r="M2" s="18" t="s">
        <v>42</v>
      </c>
      <c r="N2" s="18" t="s">
        <v>41</v>
      </c>
      <c r="O2" s="21" t="s">
        <v>40</v>
      </c>
      <c r="Q2" s="15" t="s">
        <v>112</v>
      </c>
      <c r="R2" s="16" t="s">
        <v>113</v>
      </c>
      <c r="S2" s="22" t="s">
        <v>1</v>
      </c>
      <c r="T2" s="16" t="s">
        <v>114</v>
      </c>
      <c r="U2" s="16" t="s">
        <v>115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52">
      <c r="A3" s="7">
        <v>3</v>
      </c>
      <c r="B3" s="11">
        <v>13</v>
      </c>
      <c r="C3" s="12">
        <v>290</v>
      </c>
      <c r="E3" s="7"/>
      <c r="F3" s="11">
        <f>SUM(G3:I3)</f>
        <v>0</v>
      </c>
      <c r="G3" s="11"/>
      <c r="H3" s="11"/>
      <c r="I3" s="35"/>
      <c r="J3" s="11"/>
      <c r="K3" s="36">
        <v>546</v>
      </c>
      <c r="L3" s="11">
        <f>SUM(M3:O3)</f>
        <v>70</v>
      </c>
      <c r="M3" s="11">
        <v>28</v>
      </c>
      <c r="N3" s="11">
        <v>20</v>
      </c>
      <c r="O3" s="12">
        <v>22</v>
      </c>
      <c r="Q3" s="7">
        <f>E3/60000</f>
        <v>0</v>
      </c>
      <c r="R3" s="11">
        <f>F3/60000</f>
        <v>0</v>
      </c>
      <c r="S3" s="14" t="e">
        <f>R3/Q3</f>
        <v>#DIV/0!</v>
      </c>
      <c r="T3" s="11">
        <f>K3/60000</f>
        <v>9.1000000000000004E-3</v>
      </c>
      <c r="U3" s="11">
        <f>L3/60000</f>
        <v>1.1666666666666668E-3</v>
      </c>
      <c r="V3" s="8">
        <f>U3/T3</f>
        <v>0.12820512820512822</v>
      </c>
      <c r="W3" s="14"/>
    </row>
    <row r="4" spans="1:52">
      <c r="A4" s="7">
        <v>6</v>
      </c>
      <c r="B4" s="11">
        <v>52</v>
      </c>
      <c r="C4" s="12">
        <v>970</v>
      </c>
      <c r="E4" s="7">
        <v>3</v>
      </c>
      <c r="F4" s="11">
        <f t="shared" ref="F4:F18" si="0">SUM(G4:I4)</f>
        <v>0</v>
      </c>
      <c r="G4" s="11"/>
      <c r="H4" s="11"/>
      <c r="I4" s="35"/>
      <c r="J4" s="11"/>
      <c r="K4" s="36">
        <v>606</v>
      </c>
      <c r="L4" s="11">
        <f t="shared" ref="L4:L18" si="1">SUM(M4:O4)</f>
        <v>41</v>
      </c>
      <c r="M4" s="11">
        <v>28</v>
      </c>
      <c r="N4" s="11">
        <v>7</v>
      </c>
      <c r="O4" s="12">
        <v>6</v>
      </c>
      <c r="Q4" s="7">
        <f t="shared" ref="Q4:Q18" si="2">E4/60000</f>
        <v>5.0000000000000002E-5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1.01E-2</v>
      </c>
      <c r="U4" s="11">
        <f t="shared" ref="U4:U18" si="6">L4/60000</f>
        <v>6.8333333333333332E-4</v>
      </c>
      <c r="V4" s="8">
        <f t="shared" ref="V4:V18" si="7">U4/T4</f>
        <v>6.7656765676567657E-2</v>
      </c>
      <c r="W4" s="14"/>
    </row>
    <row r="5" spans="1:52">
      <c r="A5" s="7">
        <v>12</v>
      </c>
      <c r="B5" s="11">
        <v>78</v>
      </c>
      <c r="C5" s="12">
        <v>1600</v>
      </c>
      <c r="E5" s="7">
        <v>3</v>
      </c>
      <c r="F5" s="11">
        <f t="shared" si="0"/>
        <v>0</v>
      </c>
      <c r="G5" s="11"/>
      <c r="H5" s="11"/>
      <c r="I5" s="35"/>
      <c r="J5" s="11"/>
      <c r="K5" s="36">
        <v>655</v>
      </c>
      <c r="L5" s="11">
        <f t="shared" si="1"/>
        <v>40</v>
      </c>
      <c r="M5" s="11">
        <v>25</v>
      </c>
      <c r="N5" s="11">
        <v>10</v>
      </c>
      <c r="O5" s="12">
        <v>5</v>
      </c>
      <c r="Q5" s="7">
        <f t="shared" si="2"/>
        <v>5.0000000000000002E-5</v>
      </c>
      <c r="R5" s="11">
        <f t="shared" si="3"/>
        <v>0</v>
      </c>
      <c r="S5" s="14">
        <f t="shared" si="4"/>
        <v>0</v>
      </c>
      <c r="T5" s="11">
        <f t="shared" si="5"/>
        <v>1.0916666666666667E-2</v>
      </c>
      <c r="U5" s="11">
        <f t="shared" si="6"/>
        <v>6.6666666666666664E-4</v>
      </c>
      <c r="V5" s="8">
        <f t="shared" si="7"/>
        <v>6.1068702290076333E-2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7</v>
      </c>
      <c r="F6" s="11">
        <f t="shared" si="0"/>
        <v>1</v>
      </c>
      <c r="G6" s="11"/>
      <c r="H6" s="11">
        <v>1</v>
      </c>
      <c r="I6" s="35"/>
      <c r="J6" s="11"/>
      <c r="K6" s="36">
        <v>718</v>
      </c>
      <c r="L6" s="11">
        <f t="shared" si="1"/>
        <v>36</v>
      </c>
      <c r="M6" s="11">
        <v>19</v>
      </c>
      <c r="N6" s="11">
        <v>12</v>
      </c>
      <c r="O6" s="12">
        <v>5</v>
      </c>
      <c r="Q6" s="7">
        <f t="shared" si="2"/>
        <v>1.1666666666666667E-4</v>
      </c>
      <c r="R6" s="11">
        <f t="shared" si="3"/>
        <v>1.6666666666666667E-5</v>
      </c>
      <c r="S6" s="14">
        <f t="shared" si="4"/>
        <v>0.14285714285714288</v>
      </c>
      <c r="T6" s="11">
        <f t="shared" si="5"/>
        <v>1.1966666666666667E-2</v>
      </c>
      <c r="U6" s="11">
        <f t="shared" si="6"/>
        <v>5.9999999999999995E-4</v>
      </c>
      <c r="V6" s="8">
        <f t="shared" si="7"/>
        <v>5.0139275766016705E-2</v>
      </c>
      <c r="W6" s="14"/>
      <c r="AV6" s="9"/>
      <c r="AW6" s="9"/>
      <c r="AX6" s="9"/>
      <c r="AY6" s="9"/>
      <c r="AZ6" s="9"/>
    </row>
    <row r="7" spans="1:52" ht="14.25" customHeight="1">
      <c r="A7" s="7">
        <v>28</v>
      </c>
      <c r="B7" s="11">
        <v>24</v>
      </c>
      <c r="C7" s="12">
        <v>420</v>
      </c>
      <c r="E7" s="7">
        <v>15</v>
      </c>
      <c r="F7" s="11">
        <f t="shared" si="0"/>
        <v>0</v>
      </c>
      <c r="G7" s="11"/>
      <c r="H7" s="11"/>
      <c r="I7" s="35"/>
      <c r="J7" s="11"/>
      <c r="K7" s="36">
        <v>643</v>
      </c>
      <c r="L7" s="11">
        <f t="shared" si="1"/>
        <v>60</v>
      </c>
      <c r="M7" s="11">
        <v>23</v>
      </c>
      <c r="N7" s="11">
        <v>10</v>
      </c>
      <c r="O7" s="12">
        <v>27</v>
      </c>
      <c r="Q7" s="7">
        <f t="shared" si="2"/>
        <v>2.5000000000000001E-4</v>
      </c>
      <c r="R7" s="11">
        <f t="shared" si="3"/>
        <v>0</v>
      </c>
      <c r="S7" s="14">
        <f t="shared" si="4"/>
        <v>0</v>
      </c>
      <c r="T7" s="11">
        <f t="shared" si="5"/>
        <v>1.0716666666666666E-2</v>
      </c>
      <c r="U7" s="11">
        <f t="shared" si="6"/>
        <v>1E-3</v>
      </c>
      <c r="V7" s="8">
        <f t="shared" si="7"/>
        <v>9.3312597200622086E-2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32</v>
      </c>
      <c r="F8" s="11">
        <f t="shared" si="0"/>
        <v>0</v>
      </c>
      <c r="G8" s="11"/>
      <c r="H8" s="11"/>
      <c r="I8" s="35"/>
      <c r="J8" s="11"/>
      <c r="K8" s="36">
        <v>622</v>
      </c>
      <c r="L8" s="11">
        <f t="shared" si="1"/>
        <v>250</v>
      </c>
      <c r="M8" s="11">
        <v>116</v>
      </c>
      <c r="N8" s="11">
        <v>26</v>
      </c>
      <c r="O8" s="12">
        <v>108</v>
      </c>
      <c r="Q8" s="7">
        <f t="shared" si="2"/>
        <v>5.3333333333333336E-4</v>
      </c>
      <c r="R8" s="11">
        <f t="shared" si="3"/>
        <v>0</v>
      </c>
      <c r="S8" s="14">
        <f t="shared" si="4"/>
        <v>0</v>
      </c>
      <c r="T8" s="11">
        <f t="shared" si="5"/>
        <v>1.0366666666666666E-2</v>
      </c>
      <c r="U8" s="11">
        <f t="shared" si="6"/>
        <v>4.1666666666666666E-3</v>
      </c>
      <c r="V8" s="8">
        <f t="shared" si="7"/>
        <v>0.40192926045016075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56</v>
      </c>
      <c r="F9" s="11">
        <f t="shared" si="0"/>
        <v>0</v>
      </c>
      <c r="G9" s="11"/>
      <c r="H9" s="11"/>
      <c r="I9" s="35"/>
      <c r="J9" s="11"/>
      <c r="K9" s="36">
        <v>690</v>
      </c>
      <c r="L9" s="11">
        <f t="shared" si="1"/>
        <v>502</v>
      </c>
      <c r="M9" s="11">
        <v>221</v>
      </c>
      <c r="N9" s="11">
        <v>71</v>
      </c>
      <c r="O9" s="12">
        <v>210</v>
      </c>
      <c r="Q9" s="7">
        <f t="shared" si="2"/>
        <v>9.3333333333333332E-4</v>
      </c>
      <c r="R9" s="11">
        <f t="shared" si="3"/>
        <v>0</v>
      </c>
      <c r="S9" s="14">
        <f t="shared" si="4"/>
        <v>0</v>
      </c>
      <c r="T9" s="11">
        <f t="shared" si="5"/>
        <v>1.15E-2</v>
      </c>
      <c r="U9" s="11">
        <f t="shared" si="6"/>
        <v>8.3666666666666663E-3</v>
      </c>
      <c r="V9" s="8">
        <f t="shared" si="7"/>
        <v>0.72753623188405792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140</v>
      </c>
      <c r="F10" s="11">
        <f t="shared" si="0"/>
        <v>0</v>
      </c>
      <c r="G10" s="11"/>
      <c r="H10" s="11"/>
      <c r="I10" s="35"/>
      <c r="J10" s="11"/>
      <c r="K10" s="36">
        <v>822</v>
      </c>
      <c r="L10" s="11">
        <f t="shared" si="1"/>
        <v>806</v>
      </c>
      <c r="M10" s="11">
        <v>264</v>
      </c>
      <c r="N10" s="11">
        <v>89</v>
      </c>
      <c r="O10" s="12">
        <v>453</v>
      </c>
      <c r="Q10" s="7">
        <f t="shared" si="2"/>
        <v>2.3333333333333335E-3</v>
      </c>
      <c r="R10" s="11">
        <f t="shared" si="3"/>
        <v>0</v>
      </c>
      <c r="S10" s="14">
        <f t="shared" si="4"/>
        <v>0</v>
      </c>
      <c r="T10" s="11">
        <f t="shared" si="5"/>
        <v>1.37E-2</v>
      </c>
      <c r="U10" s="11">
        <f t="shared" si="6"/>
        <v>1.3433333333333334E-2</v>
      </c>
      <c r="V10" s="8">
        <f t="shared" si="7"/>
        <v>0.98053527980535282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157</v>
      </c>
      <c r="F11" s="11">
        <f t="shared" si="0"/>
        <v>0</v>
      </c>
      <c r="G11" s="11"/>
      <c r="H11" s="11"/>
      <c r="I11" s="35"/>
      <c r="J11" s="11"/>
      <c r="K11" s="36">
        <v>817</v>
      </c>
      <c r="L11" s="11">
        <f t="shared" si="1"/>
        <v>817</v>
      </c>
      <c r="M11" s="11">
        <v>87</v>
      </c>
      <c r="N11" s="11">
        <v>133</v>
      </c>
      <c r="O11" s="12">
        <v>597</v>
      </c>
      <c r="Q11" s="7">
        <f t="shared" si="2"/>
        <v>2.6166666666666669E-3</v>
      </c>
      <c r="R11" s="11">
        <f t="shared" si="3"/>
        <v>0</v>
      </c>
      <c r="S11" s="14">
        <f t="shared" si="4"/>
        <v>0</v>
      </c>
      <c r="T11" s="11">
        <f t="shared" si="5"/>
        <v>1.3616666666666666E-2</v>
      </c>
      <c r="U11" s="11">
        <f t="shared" si="6"/>
        <v>1.3616666666666666E-2</v>
      </c>
      <c r="V11" s="8">
        <f t="shared" si="7"/>
        <v>1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>
        <v>8</v>
      </c>
      <c r="F12" s="11">
        <f t="shared" si="0"/>
        <v>0</v>
      </c>
      <c r="G12" s="11"/>
      <c r="H12" s="11"/>
      <c r="I12" s="35"/>
      <c r="J12" s="11"/>
      <c r="K12" s="36">
        <v>306</v>
      </c>
      <c r="L12" s="11">
        <f t="shared" si="1"/>
        <v>296</v>
      </c>
      <c r="M12" s="11">
        <v>1</v>
      </c>
      <c r="N12" s="11">
        <v>20</v>
      </c>
      <c r="O12" s="12">
        <v>275</v>
      </c>
      <c r="Q12" s="7">
        <f t="shared" si="2"/>
        <v>1.3333333333333334E-4</v>
      </c>
      <c r="R12" s="11">
        <f t="shared" si="3"/>
        <v>0</v>
      </c>
      <c r="S12" s="14">
        <f t="shared" si="4"/>
        <v>0</v>
      </c>
      <c r="T12" s="11">
        <f t="shared" si="5"/>
        <v>5.1000000000000004E-3</v>
      </c>
      <c r="U12" s="11">
        <f t="shared" si="6"/>
        <v>4.933333333333333E-3</v>
      </c>
      <c r="V12" s="8">
        <f t="shared" si="7"/>
        <v>0.96732026143790839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>
        <v>62</v>
      </c>
      <c r="L13" s="11">
        <f t="shared" si="1"/>
        <v>45</v>
      </c>
      <c r="M13" s="11"/>
      <c r="N13" s="11">
        <v>2</v>
      </c>
      <c r="O13" s="12">
        <v>43</v>
      </c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1.0333333333333334E-3</v>
      </c>
      <c r="U13" s="11">
        <f t="shared" si="6"/>
        <v>7.5000000000000002E-4</v>
      </c>
      <c r="V13" s="8">
        <f t="shared" si="7"/>
        <v>0.72580645161290325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>
        <v>1</v>
      </c>
      <c r="L14" s="11">
        <f t="shared" si="1"/>
        <v>0</v>
      </c>
      <c r="M14" s="11"/>
      <c r="N14" s="11"/>
      <c r="O14" s="12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1.6666666666666667E-5</v>
      </c>
      <c r="U14" s="11">
        <f t="shared" si="6"/>
        <v>0</v>
      </c>
      <c r="V14" s="8">
        <f t="shared" si="7"/>
        <v>0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/>
      <c r="L15" s="11">
        <f t="shared" si="1"/>
        <v>0</v>
      </c>
      <c r="M15" s="11"/>
      <c r="N15" s="11"/>
      <c r="O15" s="12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/>
      <c r="L16" s="11">
        <f t="shared" si="1"/>
        <v>0</v>
      </c>
      <c r="M16" s="11"/>
      <c r="N16" s="11"/>
      <c r="O16" s="12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/>
      <c r="L17" s="11">
        <f t="shared" si="1"/>
        <v>0</v>
      </c>
      <c r="M17" s="11"/>
      <c r="N17" s="11"/>
      <c r="O17" s="12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/>
      <c r="L18" s="26">
        <f t="shared" si="1"/>
        <v>0</v>
      </c>
      <c r="M18" s="26"/>
      <c r="N18" s="26"/>
      <c r="O18" s="27"/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</v>
      </c>
      <c r="U18" s="26">
        <f t="shared" si="6"/>
        <v>0</v>
      </c>
      <c r="V18" s="32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B3BBE-86D8-482F-BE17-41176198735C}">
  <sheetPr>
    <tabColor theme="9"/>
  </sheetPr>
  <dimension ref="A1:AZ103"/>
  <sheetViews>
    <sheetView zoomScale="70" zoomScaleNormal="70" workbookViewId="0">
      <selection activeCell="H30" sqref="H30:H31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875" style="5" bestFit="1" customWidth="1"/>
    <col min="20" max="20" width="10.5" style="5" customWidth="1"/>
    <col min="21" max="21" width="10.875" style="5" customWidth="1"/>
    <col min="22" max="22" width="9.8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8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46" width="9.125" style="5" bestFit="1" customWidth="1"/>
    <col min="47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43</v>
      </c>
      <c r="F2" s="16" t="s">
        <v>44</v>
      </c>
      <c r="G2" s="18" t="s">
        <v>47</v>
      </c>
      <c r="H2" s="18" t="s">
        <v>45</v>
      </c>
      <c r="I2" s="19" t="s">
        <v>46</v>
      </c>
      <c r="J2" s="16"/>
      <c r="K2" s="34" t="s">
        <v>48</v>
      </c>
      <c r="L2" s="16" t="s">
        <v>49</v>
      </c>
      <c r="M2" s="18" t="s">
        <v>52</v>
      </c>
      <c r="N2" s="18" t="s">
        <v>51</v>
      </c>
      <c r="O2" s="21" t="s">
        <v>50</v>
      </c>
      <c r="Q2" s="15" t="s">
        <v>116</v>
      </c>
      <c r="R2" s="16" t="s">
        <v>117</v>
      </c>
      <c r="S2" s="22" t="s">
        <v>1</v>
      </c>
      <c r="T2" s="16" t="s">
        <v>118</v>
      </c>
      <c r="U2" s="16" t="s">
        <v>119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pans="1:52">
      <c r="A3" s="7">
        <v>3</v>
      </c>
      <c r="B3" s="11">
        <v>13</v>
      </c>
      <c r="C3" s="12">
        <v>290</v>
      </c>
      <c r="E3" s="7">
        <v>3</v>
      </c>
      <c r="F3" s="11">
        <f>SUM(G3:I3)</f>
        <v>0</v>
      </c>
      <c r="G3" s="11"/>
      <c r="H3" s="11"/>
      <c r="I3" s="35"/>
      <c r="J3" s="11"/>
      <c r="K3" s="36">
        <v>384</v>
      </c>
      <c r="L3" s="11">
        <f>SUM(M3:O3)</f>
        <v>45</v>
      </c>
      <c r="M3" s="11">
        <v>23</v>
      </c>
      <c r="N3" s="11">
        <v>9</v>
      </c>
      <c r="O3" s="12">
        <v>13</v>
      </c>
      <c r="Q3" s="7">
        <f>E3/60000</f>
        <v>5.0000000000000002E-5</v>
      </c>
      <c r="R3" s="11">
        <f>F3/60000</f>
        <v>0</v>
      </c>
      <c r="S3" s="14">
        <f>R3/Q3</f>
        <v>0</v>
      </c>
      <c r="T3" s="11">
        <f>K3/60000</f>
        <v>6.4000000000000003E-3</v>
      </c>
      <c r="U3" s="11">
        <f>L3/60000</f>
        <v>7.5000000000000002E-4</v>
      </c>
      <c r="V3" s="8">
        <f>U3/T3</f>
        <v>0.1171875</v>
      </c>
      <c r="W3" s="14"/>
    </row>
    <row r="4" spans="1:52">
      <c r="A4" s="7">
        <v>6</v>
      </c>
      <c r="B4" s="11">
        <v>52</v>
      </c>
      <c r="C4" s="12">
        <v>970</v>
      </c>
      <c r="E4" s="7">
        <v>5</v>
      </c>
      <c r="F4" s="11">
        <f t="shared" ref="F4:F18" si="0">SUM(G4:I4)</f>
        <v>0</v>
      </c>
      <c r="G4" s="11"/>
      <c r="H4" s="11"/>
      <c r="I4" s="35"/>
      <c r="J4" s="11"/>
      <c r="K4" s="36">
        <v>415</v>
      </c>
      <c r="L4" s="11">
        <f t="shared" ref="L4:L18" si="1">SUM(M4:O4)</f>
        <v>20</v>
      </c>
      <c r="M4" s="11">
        <v>10</v>
      </c>
      <c r="N4" s="11">
        <v>4</v>
      </c>
      <c r="O4" s="12">
        <v>6</v>
      </c>
      <c r="Q4" s="7">
        <f t="shared" ref="Q4:Q18" si="2">E4/60000</f>
        <v>8.3333333333333331E-5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6.9166666666666664E-3</v>
      </c>
      <c r="U4" s="11">
        <f t="shared" ref="U4:U18" si="6">L4/60000</f>
        <v>3.3333333333333332E-4</v>
      </c>
      <c r="V4" s="8">
        <f t="shared" ref="V4:V18" si="7">U4/T4</f>
        <v>4.8192771084337352E-2</v>
      </c>
      <c r="W4" s="14"/>
    </row>
    <row r="5" spans="1:52">
      <c r="A5" s="7">
        <v>12</v>
      </c>
      <c r="B5" s="11">
        <v>78</v>
      </c>
      <c r="C5" s="12">
        <v>1600</v>
      </c>
      <c r="E5" s="7">
        <v>6</v>
      </c>
      <c r="F5" s="11">
        <f t="shared" si="0"/>
        <v>0</v>
      </c>
      <c r="G5" s="11"/>
      <c r="H5" s="11"/>
      <c r="I5" s="35"/>
      <c r="J5" s="11"/>
      <c r="K5" s="36">
        <v>403</v>
      </c>
      <c r="L5" s="11">
        <f t="shared" si="1"/>
        <v>10</v>
      </c>
      <c r="M5" s="11">
        <v>8</v>
      </c>
      <c r="N5" s="11"/>
      <c r="O5" s="12">
        <v>2</v>
      </c>
      <c r="Q5" s="7">
        <f t="shared" si="2"/>
        <v>1E-4</v>
      </c>
      <c r="R5" s="11">
        <f t="shared" si="3"/>
        <v>0</v>
      </c>
      <c r="S5" s="14">
        <f t="shared" si="4"/>
        <v>0</v>
      </c>
      <c r="T5" s="11">
        <f t="shared" si="5"/>
        <v>6.7166666666666668E-3</v>
      </c>
      <c r="U5" s="11">
        <f t="shared" si="6"/>
        <v>1.6666666666666666E-4</v>
      </c>
      <c r="V5" s="8">
        <f t="shared" si="7"/>
        <v>2.4813895781637715E-2</v>
      </c>
      <c r="W5" s="14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14</v>
      </c>
      <c r="F6" s="11">
        <f t="shared" si="0"/>
        <v>0</v>
      </c>
      <c r="G6" s="11"/>
      <c r="H6" s="11"/>
      <c r="I6" s="35"/>
      <c r="J6" s="11"/>
      <c r="K6" s="36">
        <v>456</v>
      </c>
      <c r="L6" s="11">
        <f t="shared" si="1"/>
        <v>16</v>
      </c>
      <c r="M6" s="11">
        <v>8</v>
      </c>
      <c r="N6" s="11">
        <v>7</v>
      </c>
      <c r="O6" s="12">
        <v>1</v>
      </c>
      <c r="Q6" s="7">
        <f t="shared" si="2"/>
        <v>2.3333333333333333E-4</v>
      </c>
      <c r="R6" s="11">
        <f t="shared" si="3"/>
        <v>0</v>
      </c>
      <c r="S6" s="14">
        <f t="shared" si="4"/>
        <v>0</v>
      </c>
      <c r="T6" s="11">
        <f t="shared" si="5"/>
        <v>7.6E-3</v>
      </c>
      <c r="U6" s="11">
        <f t="shared" si="6"/>
        <v>2.6666666666666668E-4</v>
      </c>
      <c r="V6" s="8">
        <f t="shared" si="7"/>
        <v>3.5087719298245619E-2</v>
      </c>
      <c r="W6" s="14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7">
        <v>15</v>
      </c>
      <c r="F7" s="11">
        <f t="shared" si="0"/>
        <v>0</v>
      </c>
      <c r="G7" s="11"/>
      <c r="H7" s="11"/>
      <c r="I7" s="35"/>
      <c r="J7" s="11"/>
      <c r="K7" s="36">
        <v>468</v>
      </c>
      <c r="L7" s="11">
        <f t="shared" si="1"/>
        <v>18</v>
      </c>
      <c r="M7" s="11">
        <v>9</v>
      </c>
      <c r="N7" s="11">
        <v>4</v>
      </c>
      <c r="O7" s="12">
        <v>5</v>
      </c>
      <c r="Q7" s="7">
        <f t="shared" si="2"/>
        <v>2.5000000000000001E-4</v>
      </c>
      <c r="R7" s="11">
        <f t="shared" si="3"/>
        <v>0</v>
      </c>
      <c r="S7" s="14">
        <f t="shared" si="4"/>
        <v>0</v>
      </c>
      <c r="T7" s="11">
        <f t="shared" si="5"/>
        <v>7.7999999999999996E-3</v>
      </c>
      <c r="U7" s="11">
        <f t="shared" si="6"/>
        <v>2.9999999999999997E-4</v>
      </c>
      <c r="V7" s="8">
        <f t="shared" si="7"/>
        <v>3.8461538461538457E-2</v>
      </c>
      <c r="W7" s="14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52</v>
      </c>
      <c r="F8" s="11">
        <f t="shared" si="0"/>
        <v>0</v>
      </c>
      <c r="G8" s="11"/>
      <c r="H8" s="11"/>
      <c r="I8" s="35"/>
      <c r="J8" s="11"/>
      <c r="K8" s="36">
        <v>509</v>
      </c>
      <c r="L8" s="11">
        <f t="shared" si="1"/>
        <v>50</v>
      </c>
      <c r="M8" s="11">
        <v>25</v>
      </c>
      <c r="N8" s="11">
        <v>2</v>
      </c>
      <c r="O8" s="12">
        <v>23</v>
      </c>
      <c r="Q8" s="7">
        <f t="shared" si="2"/>
        <v>8.6666666666666663E-4</v>
      </c>
      <c r="R8" s="11">
        <f t="shared" si="3"/>
        <v>0</v>
      </c>
      <c r="S8" s="14">
        <f t="shared" si="4"/>
        <v>0</v>
      </c>
      <c r="T8" s="11">
        <f t="shared" si="5"/>
        <v>8.483333333333334E-3</v>
      </c>
      <c r="U8" s="11">
        <f t="shared" si="6"/>
        <v>8.3333333333333339E-4</v>
      </c>
      <c r="V8" s="8">
        <f t="shared" si="7"/>
        <v>9.8231827111984277E-2</v>
      </c>
      <c r="W8" s="14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72</v>
      </c>
      <c r="F9" s="11">
        <f t="shared" si="0"/>
        <v>0</v>
      </c>
      <c r="G9" s="11"/>
      <c r="H9" s="11"/>
      <c r="I9" s="35"/>
      <c r="J9" s="11"/>
      <c r="K9" s="36">
        <v>455</v>
      </c>
      <c r="L9" s="11">
        <f t="shared" si="1"/>
        <v>143</v>
      </c>
      <c r="M9" s="11">
        <v>78</v>
      </c>
      <c r="N9" s="11">
        <v>4</v>
      </c>
      <c r="O9" s="12">
        <v>61</v>
      </c>
      <c r="Q9" s="7">
        <f t="shared" si="2"/>
        <v>1.1999999999999999E-3</v>
      </c>
      <c r="R9" s="11">
        <f t="shared" si="3"/>
        <v>0</v>
      </c>
      <c r="S9" s="14">
        <f t="shared" si="4"/>
        <v>0</v>
      </c>
      <c r="T9" s="11">
        <f t="shared" si="5"/>
        <v>7.5833333333333334E-3</v>
      </c>
      <c r="U9" s="11">
        <f t="shared" si="6"/>
        <v>2.3833333333333332E-3</v>
      </c>
      <c r="V9" s="8">
        <f t="shared" si="7"/>
        <v>0.31428571428571428</v>
      </c>
      <c r="W9" s="14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171</v>
      </c>
      <c r="F10" s="11">
        <f t="shared" si="0"/>
        <v>0</v>
      </c>
      <c r="G10" s="11"/>
      <c r="H10" s="11"/>
      <c r="I10" s="35"/>
      <c r="J10" s="11"/>
      <c r="K10" s="36">
        <v>472</v>
      </c>
      <c r="L10" s="11">
        <f t="shared" si="1"/>
        <v>332</v>
      </c>
      <c r="M10" s="11">
        <v>154</v>
      </c>
      <c r="N10" s="11">
        <v>21</v>
      </c>
      <c r="O10" s="12">
        <v>157</v>
      </c>
      <c r="Q10" s="7">
        <f t="shared" si="2"/>
        <v>2.8500000000000001E-3</v>
      </c>
      <c r="R10" s="11">
        <f t="shared" si="3"/>
        <v>0</v>
      </c>
      <c r="S10" s="14">
        <f t="shared" si="4"/>
        <v>0</v>
      </c>
      <c r="T10" s="11">
        <f t="shared" si="5"/>
        <v>7.8666666666666659E-3</v>
      </c>
      <c r="U10" s="11">
        <f t="shared" si="6"/>
        <v>5.5333333333333337E-3</v>
      </c>
      <c r="V10" s="8">
        <f t="shared" si="7"/>
        <v>0.7033898305084747</v>
      </c>
      <c r="W10" s="14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164</v>
      </c>
      <c r="F11" s="11">
        <f t="shared" si="0"/>
        <v>0</v>
      </c>
      <c r="G11" s="11"/>
      <c r="H11" s="11"/>
      <c r="I11" s="35"/>
      <c r="J11" s="11"/>
      <c r="K11" s="36">
        <v>354</v>
      </c>
      <c r="L11" s="11">
        <f t="shared" si="1"/>
        <v>266</v>
      </c>
      <c r="M11" s="11">
        <v>77</v>
      </c>
      <c r="N11" s="11">
        <v>20</v>
      </c>
      <c r="O11" s="12">
        <v>169</v>
      </c>
      <c r="Q11" s="7">
        <f t="shared" si="2"/>
        <v>2.7333333333333333E-3</v>
      </c>
      <c r="R11" s="11">
        <f t="shared" si="3"/>
        <v>0</v>
      </c>
      <c r="S11" s="14">
        <f t="shared" si="4"/>
        <v>0</v>
      </c>
      <c r="T11" s="11">
        <f t="shared" si="5"/>
        <v>5.8999999999999999E-3</v>
      </c>
      <c r="U11" s="11">
        <f t="shared" si="6"/>
        <v>4.4333333333333334E-3</v>
      </c>
      <c r="V11" s="8">
        <f t="shared" si="7"/>
        <v>0.75141242937853114</v>
      </c>
      <c r="W11" s="14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>
        <v>25</v>
      </c>
      <c r="F12" s="11">
        <f t="shared" si="0"/>
        <v>0</v>
      </c>
      <c r="G12" s="11"/>
      <c r="H12" s="11"/>
      <c r="I12" s="35"/>
      <c r="J12" s="11"/>
      <c r="K12" s="36">
        <v>40</v>
      </c>
      <c r="L12" s="11">
        <f t="shared" si="1"/>
        <v>60</v>
      </c>
      <c r="M12" s="11">
        <v>6</v>
      </c>
      <c r="N12" s="11">
        <v>6</v>
      </c>
      <c r="O12" s="12">
        <v>48</v>
      </c>
      <c r="Q12" s="7">
        <f t="shared" si="2"/>
        <v>4.1666666666666669E-4</v>
      </c>
      <c r="R12" s="11">
        <f t="shared" si="3"/>
        <v>0</v>
      </c>
      <c r="S12" s="14">
        <f t="shared" si="4"/>
        <v>0</v>
      </c>
      <c r="T12" s="11">
        <f t="shared" si="5"/>
        <v>6.6666666666666664E-4</v>
      </c>
      <c r="U12" s="11">
        <f t="shared" si="6"/>
        <v>1E-3</v>
      </c>
      <c r="V12" s="8">
        <f t="shared" si="7"/>
        <v>1.5</v>
      </c>
      <c r="W12" s="14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/>
      <c r="L13" s="11">
        <f t="shared" si="1"/>
        <v>4</v>
      </c>
      <c r="M13" s="11"/>
      <c r="N13" s="11"/>
      <c r="O13" s="12">
        <v>4</v>
      </c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6.666666666666667E-5</v>
      </c>
      <c r="V13" s="8" t="e">
        <f t="shared" si="7"/>
        <v>#DIV/0!</v>
      </c>
      <c r="W13" s="14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/>
      <c r="L14" s="11">
        <f t="shared" si="1"/>
        <v>0</v>
      </c>
      <c r="M14" s="11"/>
      <c r="N14" s="11"/>
      <c r="O14" s="12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/>
      <c r="L15" s="11">
        <f t="shared" si="1"/>
        <v>0</v>
      </c>
      <c r="M15" s="11"/>
      <c r="N15" s="11"/>
      <c r="O15" s="12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/>
      <c r="L16" s="11">
        <f t="shared" si="1"/>
        <v>0</v>
      </c>
      <c r="M16" s="11"/>
      <c r="N16" s="11"/>
      <c r="O16" s="12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/>
      <c r="L17" s="11">
        <f t="shared" si="1"/>
        <v>0</v>
      </c>
      <c r="M17" s="11"/>
      <c r="N17" s="11"/>
      <c r="O17" s="12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X17" s="9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/>
      <c r="L18" s="26">
        <f t="shared" si="1"/>
        <v>0</v>
      </c>
      <c r="M18" s="26"/>
      <c r="N18" s="26"/>
      <c r="O18" s="27"/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</v>
      </c>
      <c r="U18" s="26">
        <f t="shared" si="6"/>
        <v>0</v>
      </c>
      <c r="V18" s="32" t="e">
        <f t="shared" si="7"/>
        <v>#DIV/0!</v>
      </c>
      <c r="W18" s="14"/>
      <c r="AX18" s="9"/>
      <c r="AY18" s="9"/>
      <c r="AZ18" s="9"/>
    </row>
    <row r="19" spans="1:52">
      <c r="AX19" s="9"/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5E63-CF17-4AD9-854F-E22044C90B69}">
  <sheetPr>
    <tabColor theme="9"/>
  </sheetPr>
  <dimension ref="A1:AZ103"/>
  <sheetViews>
    <sheetView zoomScaleNormal="100" workbookViewId="0">
      <selection activeCell="G30" sqref="G30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6" width="9.125" style="5" bestFit="1" customWidth="1"/>
    <col min="17" max="17" width="11.625" style="5" bestFit="1" customWidth="1"/>
    <col min="18" max="18" width="10.125" style="5" customWidth="1"/>
    <col min="19" max="19" width="9.875" style="5" bestFit="1" customWidth="1"/>
    <col min="20" max="20" width="10.5" style="5" customWidth="1"/>
    <col min="21" max="21" width="10.875" style="5" customWidth="1"/>
    <col min="22" max="22" width="9.3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8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46" width="9.125" style="5" bestFit="1" customWidth="1"/>
    <col min="47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53</v>
      </c>
      <c r="F2" s="16" t="s">
        <v>54</v>
      </c>
      <c r="G2" s="18" t="s">
        <v>57</v>
      </c>
      <c r="H2" s="18" t="s">
        <v>56</v>
      </c>
      <c r="I2" s="19" t="s">
        <v>55</v>
      </c>
      <c r="J2" s="16"/>
      <c r="K2" s="34" t="s">
        <v>58</v>
      </c>
      <c r="L2" s="16" t="s">
        <v>59</v>
      </c>
      <c r="M2" s="18" t="s">
        <v>62</v>
      </c>
      <c r="N2" s="18" t="s">
        <v>61</v>
      </c>
      <c r="O2" s="21" t="s">
        <v>60</v>
      </c>
      <c r="Q2" s="15" t="s">
        <v>120</v>
      </c>
      <c r="R2" s="16" t="s">
        <v>121</v>
      </c>
      <c r="S2" s="22" t="s">
        <v>1</v>
      </c>
      <c r="T2" s="16" t="s">
        <v>122</v>
      </c>
      <c r="U2" s="16" t="s">
        <v>123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52">
      <c r="A3" s="7">
        <v>3</v>
      </c>
      <c r="B3" s="11">
        <v>13</v>
      </c>
      <c r="C3" s="12">
        <v>290</v>
      </c>
      <c r="E3" s="7">
        <v>9</v>
      </c>
      <c r="F3" s="11">
        <f>SUM(G3:I3)</f>
        <v>0</v>
      </c>
      <c r="G3" s="11"/>
      <c r="H3" s="11"/>
      <c r="I3" s="35"/>
      <c r="J3" s="11"/>
      <c r="K3" s="36">
        <v>322</v>
      </c>
      <c r="L3" s="11">
        <f>SUM(M3:O3)</f>
        <v>50</v>
      </c>
      <c r="M3" s="11">
        <v>31</v>
      </c>
      <c r="N3" s="11">
        <v>8</v>
      </c>
      <c r="O3" s="12">
        <v>11</v>
      </c>
      <c r="Q3" s="7">
        <f>E3/60000</f>
        <v>1.4999999999999999E-4</v>
      </c>
      <c r="R3" s="11">
        <f>F3/60000</f>
        <v>0</v>
      </c>
      <c r="S3" s="14">
        <f>R3/Q3</f>
        <v>0</v>
      </c>
      <c r="T3" s="11">
        <f>K3/60000</f>
        <v>5.3666666666666663E-3</v>
      </c>
      <c r="U3" s="11">
        <f>L3/60000</f>
        <v>8.3333333333333339E-4</v>
      </c>
      <c r="V3" s="8">
        <f>U3/T3</f>
        <v>0.15527950310559008</v>
      </c>
      <c r="W3" s="14"/>
    </row>
    <row r="4" spans="1:52">
      <c r="A4" s="7">
        <v>6</v>
      </c>
      <c r="B4" s="11">
        <v>52</v>
      </c>
      <c r="C4" s="12">
        <v>970</v>
      </c>
      <c r="E4" s="7">
        <v>4</v>
      </c>
      <c r="F4" s="11">
        <f t="shared" ref="F4:F18" si="0">SUM(G4:I4)</f>
        <v>0</v>
      </c>
      <c r="G4" s="11"/>
      <c r="H4" s="11"/>
      <c r="I4" s="35"/>
      <c r="J4" s="11"/>
      <c r="K4" s="36">
        <v>322</v>
      </c>
      <c r="L4" s="11">
        <f t="shared" ref="L4:L18" si="1">SUM(M4:O4)</f>
        <v>30</v>
      </c>
      <c r="M4" s="11">
        <v>15</v>
      </c>
      <c r="N4" s="11">
        <v>6</v>
      </c>
      <c r="O4" s="12">
        <v>9</v>
      </c>
      <c r="Q4" s="7">
        <f t="shared" ref="Q4:Q18" si="2">E4/60000</f>
        <v>6.666666666666667E-5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5.3666666666666663E-3</v>
      </c>
      <c r="U4" s="11">
        <f t="shared" ref="U4:U18" si="6">L4/60000</f>
        <v>5.0000000000000001E-4</v>
      </c>
      <c r="V4" s="8">
        <f t="shared" ref="V4:V18" si="7">U4/T4</f>
        <v>9.3167701863354047E-2</v>
      </c>
      <c r="W4" s="14"/>
    </row>
    <row r="5" spans="1:52">
      <c r="A5" s="7">
        <v>12</v>
      </c>
      <c r="B5" s="11">
        <v>78</v>
      </c>
      <c r="C5" s="12">
        <v>1600</v>
      </c>
      <c r="E5" s="7">
        <v>7</v>
      </c>
      <c r="F5" s="11">
        <f t="shared" si="0"/>
        <v>0</v>
      </c>
      <c r="G5" s="11"/>
      <c r="H5" s="11"/>
      <c r="I5" s="35"/>
      <c r="J5" s="11"/>
      <c r="K5" s="36">
        <v>355</v>
      </c>
      <c r="L5" s="11">
        <f t="shared" si="1"/>
        <v>11</v>
      </c>
      <c r="M5" s="11">
        <v>5</v>
      </c>
      <c r="N5" s="11">
        <v>1</v>
      </c>
      <c r="O5" s="12">
        <v>5</v>
      </c>
      <c r="Q5" s="7">
        <f t="shared" si="2"/>
        <v>1.1666666666666667E-4</v>
      </c>
      <c r="R5" s="11">
        <f t="shared" si="3"/>
        <v>0</v>
      </c>
      <c r="S5" s="14">
        <f t="shared" si="4"/>
        <v>0</v>
      </c>
      <c r="T5" s="11">
        <f t="shared" si="5"/>
        <v>5.9166666666666664E-3</v>
      </c>
      <c r="U5" s="11">
        <f t="shared" si="6"/>
        <v>1.8333333333333334E-4</v>
      </c>
      <c r="V5" s="8">
        <f t="shared" si="7"/>
        <v>3.0985915492957747E-2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20</v>
      </c>
      <c r="F6" s="11">
        <f t="shared" si="0"/>
        <v>0</v>
      </c>
      <c r="G6" s="11"/>
      <c r="H6" s="11"/>
      <c r="I6" s="35"/>
      <c r="J6" s="11"/>
      <c r="K6" s="36">
        <v>379</v>
      </c>
      <c r="L6" s="11">
        <f t="shared" si="1"/>
        <v>8</v>
      </c>
      <c r="M6" s="11">
        <v>4</v>
      </c>
      <c r="N6" s="11">
        <v>3</v>
      </c>
      <c r="O6" s="12">
        <v>1</v>
      </c>
      <c r="Q6" s="7">
        <f t="shared" si="2"/>
        <v>3.3333333333333332E-4</v>
      </c>
      <c r="R6" s="11">
        <f t="shared" si="3"/>
        <v>0</v>
      </c>
      <c r="S6" s="14">
        <f t="shared" si="4"/>
        <v>0</v>
      </c>
      <c r="T6" s="11">
        <f t="shared" si="5"/>
        <v>6.3166666666666666E-3</v>
      </c>
      <c r="U6" s="11">
        <f t="shared" si="6"/>
        <v>1.3333333333333334E-4</v>
      </c>
      <c r="V6" s="8">
        <f t="shared" si="7"/>
        <v>2.1108179419525069E-2</v>
      </c>
      <c r="W6" s="14"/>
      <c r="AV6" s="9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7">
        <v>48</v>
      </c>
      <c r="F7" s="11">
        <f t="shared" si="0"/>
        <v>0</v>
      </c>
      <c r="G7" s="11"/>
      <c r="H7" s="11"/>
      <c r="I7" s="35"/>
      <c r="J7" s="11"/>
      <c r="K7" s="36">
        <v>395</v>
      </c>
      <c r="L7" s="11">
        <f t="shared" si="1"/>
        <v>10</v>
      </c>
      <c r="M7" s="11">
        <v>5</v>
      </c>
      <c r="N7" s="11">
        <v>2</v>
      </c>
      <c r="O7" s="12">
        <v>3</v>
      </c>
      <c r="Q7" s="7">
        <f t="shared" si="2"/>
        <v>8.0000000000000004E-4</v>
      </c>
      <c r="R7" s="11">
        <f t="shared" si="3"/>
        <v>0</v>
      </c>
      <c r="S7" s="14">
        <f t="shared" si="4"/>
        <v>0</v>
      </c>
      <c r="T7" s="11">
        <f t="shared" si="5"/>
        <v>6.5833333333333334E-3</v>
      </c>
      <c r="U7" s="11">
        <f t="shared" si="6"/>
        <v>1.6666666666666666E-4</v>
      </c>
      <c r="V7" s="8">
        <f t="shared" si="7"/>
        <v>2.5316455696202531E-2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71</v>
      </c>
      <c r="F8" s="11">
        <f t="shared" si="0"/>
        <v>0</v>
      </c>
      <c r="G8" s="11"/>
      <c r="H8" s="11"/>
      <c r="I8" s="35"/>
      <c r="J8" s="11"/>
      <c r="K8" s="36">
        <v>390</v>
      </c>
      <c r="L8" s="11">
        <f t="shared" si="1"/>
        <v>10</v>
      </c>
      <c r="M8" s="11">
        <v>4</v>
      </c>
      <c r="N8" s="11">
        <v>4</v>
      </c>
      <c r="O8" s="12">
        <v>2</v>
      </c>
      <c r="Q8" s="7">
        <f t="shared" si="2"/>
        <v>1.1833333333333333E-3</v>
      </c>
      <c r="R8" s="11">
        <f t="shared" si="3"/>
        <v>0</v>
      </c>
      <c r="S8" s="14">
        <f t="shared" si="4"/>
        <v>0</v>
      </c>
      <c r="T8" s="11">
        <f t="shared" si="5"/>
        <v>6.4999999999999997E-3</v>
      </c>
      <c r="U8" s="11">
        <f t="shared" si="6"/>
        <v>1.6666666666666666E-4</v>
      </c>
      <c r="V8" s="8">
        <f t="shared" si="7"/>
        <v>2.564102564102564E-2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109</v>
      </c>
      <c r="F9" s="11">
        <f t="shared" si="0"/>
        <v>0</v>
      </c>
      <c r="G9" s="11"/>
      <c r="H9" s="11"/>
      <c r="I9" s="35"/>
      <c r="J9" s="11"/>
      <c r="K9" s="36">
        <v>362</v>
      </c>
      <c r="L9" s="11">
        <f t="shared" si="1"/>
        <v>47</v>
      </c>
      <c r="M9" s="11">
        <v>24</v>
      </c>
      <c r="N9" s="11">
        <v>1</v>
      </c>
      <c r="O9" s="12">
        <v>22</v>
      </c>
      <c r="Q9" s="7">
        <f t="shared" si="2"/>
        <v>1.8166666666666667E-3</v>
      </c>
      <c r="R9" s="11">
        <f t="shared" si="3"/>
        <v>0</v>
      </c>
      <c r="S9" s="14">
        <f t="shared" si="4"/>
        <v>0</v>
      </c>
      <c r="T9" s="11">
        <f t="shared" si="5"/>
        <v>6.0333333333333333E-3</v>
      </c>
      <c r="U9" s="11">
        <f t="shared" si="6"/>
        <v>7.8333333333333336E-4</v>
      </c>
      <c r="V9" s="8">
        <f t="shared" si="7"/>
        <v>0.12983425414364641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182</v>
      </c>
      <c r="F10" s="11">
        <f t="shared" si="0"/>
        <v>0</v>
      </c>
      <c r="G10" s="11"/>
      <c r="H10" s="11"/>
      <c r="I10" s="35"/>
      <c r="J10" s="11"/>
      <c r="K10" s="36">
        <v>357</v>
      </c>
      <c r="L10" s="11">
        <f t="shared" si="1"/>
        <v>133</v>
      </c>
      <c r="M10" s="11">
        <v>45</v>
      </c>
      <c r="N10" s="11">
        <v>5</v>
      </c>
      <c r="O10" s="12">
        <v>83</v>
      </c>
      <c r="Q10" s="7">
        <f t="shared" si="2"/>
        <v>3.0333333333333332E-3</v>
      </c>
      <c r="R10" s="11">
        <f t="shared" si="3"/>
        <v>0</v>
      </c>
      <c r="S10" s="14">
        <f t="shared" si="4"/>
        <v>0</v>
      </c>
      <c r="T10" s="11">
        <f t="shared" si="5"/>
        <v>5.9500000000000004E-3</v>
      </c>
      <c r="U10" s="11">
        <f t="shared" si="6"/>
        <v>2.2166666666666667E-3</v>
      </c>
      <c r="V10" s="8">
        <f t="shared" si="7"/>
        <v>0.37254901960784309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134</v>
      </c>
      <c r="F11" s="11">
        <f t="shared" si="0"/>
        <v>0</v>
      </c>
      <c r="G11" s="11"/>
      <c r="H11" s="11"/>
      <c r="I11" s="35"/>
      <c r="J11" s="11"/>
      <c r="K11" s="36">
        <v>196</v>
      </c>
      <c r="L11" s="11">
        <f t="shared" si="1"/>
        <v>96</v>
      </c>
      <c r="M11" s="11">
        <v>28</v>
      </c>
      <c r="N11" s="11">
        <v>7</v>
      </c>
      <c r="O11" s="12">
        <v>61</v>
      </c>
      <c r="Q11" s="7">
        <f t="shared" si="2"/>
        <v>2.2333333333333333E-3</v>
      </c>
      <c r="R11" s="11">
        <f t="shared" si="3"/>
        <v>0</v>
      </c>
      <c r="S11" s="14">
        <f t="shared" si="4"/>
        <v>0</v>
      </c>
      <c r="T11" s="11">
        <f t="shared" si="5"/>
        <v>3.2666666666666669E-3</v>
      </c>
      <c r="U11" s="11">
        <f t="shared" si="6"/>
        <v>1.6000000000000001E-3</v>
      </c>
      <c r="V11" s="8">
        <f t="shared" si="7"/>
        <v>0.48979591836734693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>
        <v>11</v>
      </c>
      <c r="F12" s="11">
        <f t="shared" si="0"/>
        <v>0</v>
      </c>
      <c r="G12" s="11"/>
      <c r="H12" s="11"/>
      <c r="I12" s="35"/>
      <c r="J12" s="11"/>
      <c r="K12" s="36">
        <v>8</v>
      </c>
      <c r="L12" s="11">
        <f t="shared" si="1"/>
        <v>7</v>
      </c>
      <c r="M12" s="11">
        <v>1</v>
      </c>
      <c r="N12" s="11"/>
      <c r="O12" s="12">
        <v>6</v>
      </c>
      <c r="Q12" s="7">
        <f t="shared" si="2"/>
        <v>1.8333333333333334E-4</v>
      </c>
      <c r="R12" s="11">
        <f t="shared" si="3"/>
        <v>0</v>
      </c>
      <c r="S12" s="14">
        <f t="shared" si="4"/>
        <v>0</v>
      </c>
      <c r="T12" s="11">
        <f t="shared" si="5"/>
        <v>1.3333333333333334E-4</v>
      </c>
      <c r="U12" s="11">
        <f t="shared" si="6"/>
        <v>1.1666666666666667E-4</v>
      </c>
      <c r="V12" s="8">
        <f t="shared" si="7"/>
        <v>0.875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/>
      <c r="L13" s="11">
        <f t="shared" si="1"/>
        <v>0</v>
      </c>
      <c r="M13" s="11"/>
      <c r="N13" s="11"/>
      <c r="O13" s="12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/>
      <c r="L14" s="11">
        <f t="shared" si="1"/>
        <v>0</v>
      </c>
      <c r="M14" s="11"/>
      <c r="N14" s="11"/>
      <c r="O14" s="12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/>
      <c r="L15" s="11">
        <f t="shared" si="1"/>
        <v>0</v>
      </c>
      <c r="M15" s="11"/>
      <c r="N15" s="11"/>
      <c r="O15" s="12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/>
      <c r="L16" s="11">
        <f t="shared" si="1"/>
        <v>0</v>
      </c>
      <c r="M16" s="11"/>
      <c r="N16" s="11"/>
      <c r="O16" s="12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/>
      <c r="L17" s="11">
        <f t="shared" si="1"/>
        <v>0</v>
      </c>
      <c r="M17" s="11"/>
      <c r="N17" s="11"/>
      <c r="O17" s="12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/>
      <c r="L18" s="26">
        <f t="shared" si="1"/>
        <v>0</v>
      </c>
      <c r="M18" s="26"/>
      <c r="N18" s="26"/>
      <c r="O18" s="27"/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</v>
      </c>
      <c r="U18" s="26">
        <f t="shared" si="6"/>
        <v>0</v>
      </c>
      <c r="V18" s="32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BF261-ACDD-408B-8156-D36B4F635CA4}">
  <sheetPr>
    <tabColor theme="9"/>
  </sheetPr>
  <dimension ref="A1:AZ103"/>
  <sheetViews>
    <sheetView zoomScale="85" zoomScaleNormal="85" workbookViewId="0">
      <selection activeCell="G42" sqref="G42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.125" style="5" bestFit="1" customWidth="1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7" width="9.125" style="5" bestFit="1" customWidth="1"/>
    <col min="18" max="18" width="10.125" style="5" customWidth="1"/>
    <col min="19" max="19" width="9.875" style="5" bestFit="1" customWidth="1"/>
    <col min="20" max="20" width="10.5" style="5" customWidth="1"/>
    <col min="21" max="21" width="10.875" style="5" customWidth="1"/>
    <col min="22" max="22" width="9.3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8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46" width="9.125" style="5" bestFit="1" customWidth="1"/>
    <col min="47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63</v>
      </c>
      <c r="F2" s="16" t="s">
        <v>64</v>
      </c>
      <c r="G2" s="18" t="s">
        <v>67</v>
      </c>
      <c r="H2" s="18" t="s">
        <v>66</v>
      </c>
      <c r="I2" s="19" t="s">
        <v>65</v>
      </c>
      <c r="J2" s="16"/>
      <c r="K2" s="34" t="s">
        <v>68</v>
      </c>
      <c r="L2" s="16" t="s">
        <v>69</v>
      </c>
      <c r="M2" s="18" t="s">
        <v>72</v>
      </c>
      <c r="N2" s="18" t="s">
        <v>71</v>
      </c>
      <c r="O2" s="21" t="s">
        <v>70</v>
      </c>
      <c r="Q2" s="15" t="s">
        <v>124</v>
      </c>
      <c r="R2" s="16" t="s">
        <v>125</v>
      </c>
      <c r="S2" s="22" t="s">
        <v>1</v>
      </c>
      <c r="T2" s="16" t="s">
        <v>126</v>
      </c>
      <c r="U2" s="16" t="s">
        <v>127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52">
      <c r="A3" s="7">
        <v>3</v>
      </c>
      <c r="B3" s="11">
        <v>13</v>
      </c>
      <c r="C3" s="12">
        <v>290</v>
      </c>
      <c r="E3" s="7">
        <v>3</v>
      </c>
      <c r="F3" s="11">
        <f>SUM(G3:I3)</f>
        <v>0</v>
      </c>
      <c r="G3" s="11"/>
      <c r="H3" s="11"/>
      <c r="I3" s="35"/>
      <c r="J3" s="11"/>
      <c r="K3" s="36">
        <v>246</v>
      </c>
      <c r="L3" s="11">
        <f>SUM(M3:O3)</f>
        <v>31</v>
      </c>
      <c r="M3" s="11">
        <v>25</v>
      </c>
      <c r="N3" s="11">
        <v>1</v>
      </c>
      <c r="O3" s="12">
        <v>5</v>
      </c>
      <c r="Q3" s="7">
        <f>E3/60000</f>
        <v>5.0000000000000002E-5</v>
      </c>
      <c r="R3" s="11">
        <f>F3/60000</f>
        <v>0</v>
      </c>
      <c r="S3" s="14">
        <f>R3/Q3</f>
        <v>0</v>
      </c>
      <c r="T3" s="11">
        <f>K3/60000</f>
        <v>4.1000000000000003E-3</v>
      </c>
      <c r="U3" s="11">
        <f>L3/60000</f>
        <v>5.1666666666666668E-4</v>
      </c>
      <c r="V3" s="8">
        <f>U3/T3</f>
        <v>0.12601626016260162</v>
      </c>
      <c r="W3" s="14"/>
    </row>
    <row r="4" spans="1:52">
      <c r="A4" s="7">
        <v>6</v>
      </c>
      <c r="B4" s="11">
        <v>52</v>
      </c>
      <c r="C4" s="12">
        <v>970</v>
      </c>
      <c r="E4" s="7">
        <v>1</v>
      </c>
      <c r="F4" s="11">
        <f t="shared" ref="F4:F18" si="0">SUM(G4:I4)</f>
        <v>0</v>
      </c>
      <c r="G4" s="11"/>
      <c r="H4" s="11"/>
      <c r="I4" s="35"/>
      <c r="J4" s="11"/>
      <c r="K4" s="36">
        <v>267</v>
      </c>
      <c r="L4" s="11">
        <f t="shared" ref="L4:L18" si="1">SUM(M4:O4)</f>
        <v>19</v>
      </c>
      <c r="M4" s="11">
        <v>12</v>
      </c>
      <c r="N4" s="11">
        <v>5</v>
      </c>
      <c r="O4" s="12">
        <v>2</v>
      </c>
      <c r="Q4" s="7">
        <f t="shared" ref="Q4:Q18" si="2">E4/60000</f>
        <v>1.6666666666666667E-5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4.45E-3</v>
      </c>
      <c r="U4" s="11">
        <f t="shared" ref="U4:U18" si="6">L4/60000</f>
        <v>3.1666666666666665E-4</v>
      </c>
      <c r="V4" s="8">
        <f t="shared" ref="V4:V18" si="7">U4/T4</f>
        <v>7.116104868913857E-2</v>
      </c>
      <c r="W4" s="14"/>
    </row>
    <row r="5" spans="1:52">
      <c r="A5" s="7">
        <v>12</v>
      </c>
      <c r="B5" s="11">
        <v>78</v>
      </c>
      <c r="C5" s="12">
        <v>1600</v>
      </c>
      <c r="E5" s="7">
        <v>9</v>
      </c>
      <c r="F5" s="11">
        <f t="shared" si="0"/>
        <v>0</v>
      </c>
      <c r="G5" s="11"/>
      <c r="H5" s="11"/>
      <c r="I5" s="35"/>
      <c r="J5" s="11"/>
      <c r="K5" s="36">
        <v>255</v>
      </c>
      <c r="L5" s="11">
        <f t="shared" si="1"/>
        <v>8</v>
      </c>
      <c r="M5" s="11">
        <v>7</v>
      </c>
      <c r="N5" s="11">
        <v>1</v>
      </c>
      <c r="O5" s="12"/>
      <c r="Q5" s="7">
        <f t="shared" si="2"/>
        <v>1.4999999999999999E-4</v>
      </c>
      <c r="R5" s="11">
        <f t="shared" si="3"/>
        <v>0</v>
      </c>
      <c r="S5" s="14">
        <f t="shared" si="4"/>
        <v>0</v>
      </c>
      <c r="T5" s="11">
        <f t="shared" si="5"/>
        <v>4.2500000000000003E-3</v>
      </c>
      <c r="U5" s="11">
        <f t="shared" si="6"/>
        <v>1.3333333333333334E-4</v>
      </c>
      <c r="V5" s="8">
        <f t="shared" si="7"/>
        <v>3.1372549019607843E-2</v>
      </c>
      <c r="W5" s="14"/>
      <c r="AV5" s="9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23</v>
      </c>
      <c r="F6" s="11">
        <f t="shared" si="0"/>
        <v>0</v>
      </c>
      <c r="G6" s="11"/>
      <c r="H6" s="11"/>
      <c r="I6" s="35"/>
      <c r="J6" s="11"/>
      <c r="K6" s="36">
        <v>282</v>
      </c>
      <c r="L6" s="11">
        <f t="shared" si="1"/>
        <v>11</v>
      </c>
      <c r="M6" s="11">
        <v>9</v>
      </c>
      <c r="N6" s="11">
        <v>2</v>
      </c>
      <c r="O6" s="12"/>
      <c r="Q6" s="7">
        <f t="shared" si="2"/>
        <v>3.8333333333333334E-4</v>
      </c>
      <c r="R6" s="11">
        <f t="shared" si="3"/>
        <v>0</v>
      </c>
      <c r="S6" s="14">
        <f t="shared" si="4"/>
        <v>0</v>
      </c>
      <c r="T6" s="11">
        <f t="shared" si="5"/>
        <v>4.7000000000000002E-3</v>
      </c>
      <c r="U6" s="11">
        <f t="shared" si="6"/>
        <v>1.8333333333333334E-4</v>
      </c>
      <c r="V6" s="8">
        <f t="shared" si="7"/>
        <v>3.9007092198581561E-2</v>
      </c>
      <c r="W6" s="14"/>
      <c r="AV6" s="9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7">
        <v>28</v>
      </c>
      <c r="F7" s="11">
        <f t="shared" si="0"/>
        <v>0</v>
      </c>
      <c r="G7" s="11"/>
      <c r="H7" s="11"/>
      <c r="I7" s="35"/>
      <c r="J7" s="11"/>
      <c r="K7" s="36">
        <v>281</v>
      </c>
      <c r="L7" s="11">
        <f t="shared" si="1"/>
        <v>6</v>
      </c>
      <c r="M7" s="11">
        <v>5</v>
      </c>
      <c r="N7" s="11">
        <v>1</v>
      </c>
      <c r="O7" s="12"/>
      <c r="Q7" s="7">
        <f t="shared" si="2"/>
        <v>4.6666666666666666E-4</v>
      </c>
      <c r="R7" s="11">
        <f t="shared" si="3"/>
        <v>0</v>
      </c>
      <c r="S7" s="14">
        <f t="shared" si="4"/>
        <v>0</v>
      </c>
      <c r="T7" s="11">
        <f t="shared" si="5"/>
        <v>4.6833333333333336E-3</v>
      </c>
      <c r="U7" s="11">
        <f t="shared" si="6"/>
        <v>1E-4</v>
      </c>
      <c r="V7" s="8">
        <f t="shared" si="7"/>
        <v>2.1352313167259787E-2</v>
      </c>
      <c r="W7" s="14"/>
      <c r="AV7" s="9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61</v>
      </c>
      <c r="F8" s="11">
        <f t="shared" si="0"/>
        <v>0</v>
      </c>
      <c r="G8" s="11"/>
      <c r="H8" s="11"/>
      <c r="I8" s="35"/>
      <c r="J8" s="11"/>
      <c r="K8" s="36">
        <v>319</v>
      </c>
      <c r="L8" s="11">
        <f t="shared" si="1"/>
        <v>3</v>
      </c>
      <c r="M8" s="11">
        <v>3</v>
      </c>
      <c r="N8" s="11"/>
      <c r="O8" s="12"/>
      <c r="Q8" s="7">
        <f t="shared" si="2"/>
        <v>1.0166666666666666E-3</v>
      </c>
      <c r="R8" s="11">
        <f t="shared" si="3"/>
        <v>0</v>
      </c>
      <c r="S8" s="14">
        <f t="shared" si="4"/>
        <v>0</v>
      </c>
      <c r="T8" s="11">
        <f t="shared" si="5"/>
        <v>5.3166666666666666E-3</v>
      </c>
      <c r="U8" s="11">
        <f t="shared" si="6"/>
        <v>5.0000000000000002E-5</v>
      </c>
      <c r="V8" s="8">
        <f t="shared" si="7"/>
        <v>9.4043887147335428E-3</v>
      </c>
      <c r="W8" s="14"/>
      <c r="AV8" s="9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103</v>
      </c>
      <c r="F9" s="11">
        <f t="shared" si="0"/>
        <v>0</v>
      </c>
      <c r="G9" s="11"/>
      <c r="H9" s="11"/>
      <c r="I9" s="35"/>
      <c r="J9" s="11"/>
      <c r="K9" s="36">
        <v>321</v>
      </c>
      <c r="L9" s="11">
        <f t="shared" si="1"/>
        <v>8</v>
      </c>
      <c r="M9" s="11">
        <v>5</v>
      </c>
      <c r="N9" s="11"/>
      <c r="O9" s="12">
        <v>3</v>
      </c>
      <c r="Q9" s="7">
        <f t="shared" si="2"/>
        <v>1.7166666666666667E-3</v>
      </c>
      <c r="R9" s="11">
        <f t="shared" si="3"/>
        <v>0</v>
      </c>
      <c r="S9" s="14">
        <f t="shared" si="4"/>
        <v>0</v>
      </c>
      <c r="T9" s="11">
        <f t="shared" si="5"/>
        <v>5.3499999999999997E-3</v>
      </c>
      <c r="U9" s="11">
        <f t="shared" si="6"/>
        <v>1.3333333333333334E-4</v>
      </c>
      <c r="V9" s="8">
        <f t="shared" si="7"/>
        <v>2.4922118380062308E-2</v>
      </c>
      <c r="W9" s="14"/>
      <c r="AV9" s="9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186</v>
      </c>
      <c r="F10" s="11">
        <f t="shared" si="0"/>
        <v>0</v>
      </c>
      <c r="G10" s="11"/>
      <c r="H10" s="11"/>
      <c r="I10" s="35"/>
      <c r="J10" s="11"/>
      <c r="K10" s="36">
        <v>255</v>
      </c>
      <c r="L10" s="11">
        <f t="shared" si="1"/>
        <v>60</v>
      </c>
      <c r="M10" s="11">
        <v>24</v>
      </c>
      <c r="N10" s="11">
        <v>2</v>
      </c>
      <c r="O10" s="12">
        <v>34</v>
      </c>
      <c r="Q10" s="7">
        <f t="shared" si="2"/>
        <v>3.0999999999999999E-3</v>
      </c>
      <c r="R10" s="11">
        <f t="shared" si="3"/>
        <v>0</v>
      </c>
      <c r="S10" s="14">
        <f t="shared" si="4"/>
        <v>0</v>
      </c>
      <c r="T10" s="11">
        <f t="shared" si="5"/>
        <v>4.2500000000000003E-3</v>
      </c>
      <c r="U10" s="11">
        <f t="shared" si="6"/>
        <v>1E-3</v>
      </c>
      <c r="V10" s="8">
        <f t="shared" si="7"/>
        <v>0.23529411764705882</v>
      </c>
      <c r="W10" s="14"/>
      <c r="AV10" s="9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125</v>
      </c>
      <c r="F11" s="11">
        <f t="shared" si="0"/>
        <v>0</v>
      </c>
      <c r="G11" s="11"/>
      <c r="H11" s="11"/>
      <c r="I11" s="35"/>
      <c r="J11" s="11"/>
      <c r="K11" s="36">
        <v>54</v>
      </c>
      <c r="L11" s="11">
        <f t="shared" si="1"/>
        <v>35</v>
      </c>
      <c r="M11" s="11">
        <v>12</v>
      </c>
      <c r="N11" s="11"/>
      <c r="O11" s="12">
        <v>23</v>
      </c>
      <c r="Q11" s="7">
        <f t="shared" si="2"/>
        <v>2.0833333333333333E-3</v>
      </c>
      <c r="R11" s="11">
        <f t="shared" si="3"/>
        <v>0</v>
      </c>
      <c r="S11" s="14">
        <f t="shared" si="4"/>
        <v>0</v>
      </c>
      <c r="T11" s="11">
        <f t="shared" si="5"/>
        <v>8.9999999999999998E-4</v>
      </c>
      <c r="U11" s="11">
        <f t="shared" si="6"/>
        <v>5.8333333333333338E-4</v>
      </c>
      <c r="V11" s="8">
        <f t="shared" si="7"/>
        <v>0.64814814814814825</v>
      </c>
      <c r="W11" s="14"/>
      <c r="AV11" s="9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>
        <v>19</v>
      </c>
      <c r="F12" s="11">
        <f t="shared" si="0"/>
        <v>0</v>
      </c>
      <c r="G12" s="11"/>
      <c r="H12" s="11"/>
      <c r="I12" s="35"/>
      <c r="J12" s="11"/>
      <c r="K12" s="36">
        <v>5</v>
      </c>
      <c r="L12" s="11">
        <f t="shared" si="1"/>
        <v>3</v>
      </c>
      <c r="M12" s="11"/>
      <c r="N12" s="11"/>
      <c r="O12" s="12">
        <v>3</v>
      </c>
      <c r="Q12" s="7">
        <f t="shared" si="2"/>
        <v>3.1666666666666665E-4</v>
      </c>
      <c r="R12" s="11">
        <f t="shared" si="3"/>
        <v>0</v>
      </c>
      <c r="S12" s="14">
        <f t="shared" si="4"/>
        <v>0</v>
      </c>
      <c r="T12" s="11">
        <f t="shared" si="5"/>
        <v>8.3333333333333331E-5</v>
      </c>
      <c r="U12" s="11">
        <f t="shared" si="6"/>
        <v>5.0000000000000002E-5</v>
      </c>
      <c r="V12" s="8">
        <f t="shared" si="7"/>
        <v>0.60000000000000009</v>
      </c>
      <c r="W12" s="14"/>
      <c r="AV12" s="9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/>
      <c r="L13" s="11">
        <f t="shared" si="1"/>
        <v>0</v>
      </c>
      <c r="M13" s="11"/>
      <c r="N13" s="11"/>
      <c r="O13" s="12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/>
      <c r="L14" s="11">
        <f t="shared" si="1"/>
        <v>0</v>
      </c>
      <c r="M14" s="11"/>
      <c r="N14" s="11"/>
      <c r="O14" s="12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/>
      <c r="L15" s="11">
        <f t="shared" si="1"/>
        <v>0</v>
      </c>
      <c r="M15" s="11"/>
      <c r="N15" s="11"/>
      <c r="O15" s="12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/>
      <c r="L16" s="11">
        <f t="shared" si="1"/>
        <v>0</v>
      </c>
      <c r="M16" s="11"/>
      <c r="N16" s="11"/>
      <c r="O16" s="12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/>
      <c r="L17" s="11">
        <f t="shared" si="1"/>
        <v>0</v>
      </c>
      <c r="M17" s="11"/>
      <c r="N17" s="11"/>
      <c r="O17" s="12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/>
      <c r="L18" s="26">
        <f t="shared" si="1"/>
        <v>0</v>
      </c>
      <c r="M18" s="26"/>
      <c r="N18" s="26"/>
      <c r="O18" s="27"/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</v>
      </c>
      <c r="U18" s="26">
        <f t="shared" si="6"/>
        <v>0</v>
      </c>
      <c r="V18" s="32" t="e">
        <f t="shared" si="7"/>
        <v>#DIV/0!</v>
      </c>
      <c r="W18" s="14"/>
      <c r="AV18" s="9"/>
      <c r="AW18" s="9"/>
      <c r="AX18" s="9"/>
      <c r="AY18" s="9"/>
      <c r="AZ18" s="9"/>
    </row>
    <row r="19" spans="1:52">
      <c r="AV19" s="9"/>
      <c r="AW19" s="9"/>
      <c r="AX19" s="9"/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7BF04-A353-46A6-B131-BFCB3A602DA2}">
  <sheetPr>
    <tabColor theme="9"/>
  </sheetPr>
  <dimension ref="A1:AZ103"/>
  <sheetViews>
    <sheetView zoomScale="115" zoomScaleNormal="115" workbookViewId="0">
      <selection activeCell="F21" sqref="F21"/>
    </sheetView>
  </sheetViews>
  <sheetFormatPr defaultRowHeight="15"/>
  <cols>
    <col min="1" max="1" width="9" style="5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6" width="9" style="5"/>
    <col min="17" max="17" width="11.625" style="5" bestFit="1" customWidth="1"/>
    <col min="18" max="18" width="10.125" style="5" customWidth="1"/>
    <col min="19" max="19" width="9.25" style="5" bestFit="1" customWidth="1"/>
    <col min="20" max="20" width="10.5" style="5" customWidth="1"/>
    <col min="21" max="21" width="10.875" style="5" customWidth="1"/>
    <col min="22" max="22" width="9.2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16384" width="9" style="5"/>
  </cols>
  <sheetData>
    <row r="1" spans="1:52" ht="15.75" thickBot="1">
      <c r="A1" s="2" t="s">
        <v>164</v>
      </c>
      <c r="B1" s="1"/>
      <c r="C1" s="1"/>
      <c r="D1" s="1"/>
      <c r="E1" s="2" t="s">
        <v>165</v>
      </c>
      <c r="Q1" s="33" t="s">
        <v>166</v>
      </c>
    </row>
    <row r="2" spans="1:52" s="4" customFormat="1" ht="51" customHeight="1">
      <c r="A2" s="15" t="s">
        <v>0</v>
      </c>
      <c r="B2" s="3" t="s">
        <v>162</v>
      </c>
      <c r="C2" s="6" t="s">
        <v>163</v>
      </c>
      <c r="E2" s="15" t="s">
        <v>73</v>
      </c>
      <c r="F2" s="16" t="s">
        <v>74</v>
      </c>
      <c r="G2" s="18" t="s">
        <v>77</v>
      </c>
      <c r="H2" s="18" t="s">
        <v>76</v>
      </c>
      <c r="I2" s="19" t="s">
        <v>75</v>
      </c>
      <c r="J2" s="16"/>
      <c r="K2" s="34" t="s">
        <v>78</v>
      </c>
      <c r="L2" s="16" t="s">
        <v>79</v>
      </c>
      <c r="M2" s="18" t="s">
        <v>82</v>
      </c>
      <c r="N2" s="18" t="s">
        <v>81</v>
      </c>
      <c r="O2" s="21" t="s">
        <v>80</v>
      </c>
      <c r="Q2" s="15" t="s">
        <v>128</v>
      </c>
      <c r="R2" s="16" t="s">
        <v>129</v>
      </c>
      <c r="S2" s="22" t="s">
        <v>1</v>
      </c>
      <c r="T2" s="16" t="s">
        <v>130</v>
      </c>
      <c r="U2" s="16" t="s">
        <v>131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</row>
    <row r="3" spans="1:52">
      <c r="A3" s="7">
        <v>3</v>
      </c>
      <c r="B3" s="11">
        <v>13</v>
      </c>
      <c r="C3" s="12">
        <v>290</v>
      </c>
      <c r="E3" s="7">
        <v>8</v>
      </c>
      <c r="F3" s="11">
        <f>SUM(G3:I3)</f>
        <v>0</v>
      </c>
      <c r="G3" s="11"/>
      <c r="H3" s="11"/>
      <c r="I3" s="35"/>
      <c r="J3" s="11"/>
      <c r="K3" s="36">
        <v>212</v>
      </c>
      <c r="L3" s="11">
        <f>SUM(M3:O3)</f>
        <v>22</v>
      </c>
      <c r="M3" s="11">
        <v>12</v>
      </c>
      <c r="N3" s="11">
        <v>2</v>
      </c>
      <c r="O3" s="12">
        <v>8</v>
      </c>
      <c r="Q3" s="7">
        <f>E3/60000</f>
        <v>1.3333333333333334E-4</v>
      </c>
      <c r="R3" s="11">
        <f>F3/60000</f>
        <v>0</v>
      </c>
      <c r="S3" s="14">
        <f>R3/Q3</f>
        <v>0</v>
      </c>
      <c r="T3" s="11">
        <f>K3/60000</f>
        <v>3.5333333333333332E-3</v>
      </c>
      <c r="U3" s="11">
        <f>L3/60000</f>
        <v>3.6666666666666667E-4</v>
      </c>
      <c r="V3" s="8">
        <f>U3/T3</f>
        <v>0.10377358490566038</v>
      </c>
      <c r="W3" s="14"/>
    </row>
    <row r="4" spans="1:52">
      <c r="A4" s="7">
        <v>6</v>
      </c>
      <c r="B4" s="11">
        <v>52</v>
      </c>
      <c r="C4" s="12">
        <v>970</v>
      </c>
      <c r="E4" s="7">
        <v>5</v>
      </c>
      <c r="F4" s="11">
        <f t="shared" ref="F4:F18" si="0">SUM(G4:I4)</f>
        <v>0</v>
      </c>
      <c r="G4" s="11"/>
      <c r="H4" s="11"/>
      <c r="I4" s="35"/>
      <c r="J4" s="11"/>
      <c r="K4" s="36">
        <v>236</v>
      </c>
      <c r="L4" s="11">
        <f t="shared" ref="L4:L18" si="1">SUM(M4:O4)</f>
        <v>14</v>
      </c>
      <c r="M4" s="11">
        <v>9</v>
      </c>
      <c r="N4" s="11"/>
      <c r="O4" s="12">
        <v>5</v>
      </c>
      <c r="Q4" s="7">
        <f t="shared" ref="Q4:Q18" si="2">E4/60000</f>
        <v>8.3333333333333331E-5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3.933333333333333E-3</v>
      </c>
      <c r="U4" s="11">
        <f t="shared" ref="U4:U18" si="6">L4/60000</f>
        <v>2.3333333333333333E-4</v>
      </c>
      <c r="V4" s="8">
        <f t="shared" ref="V4:V18" si="7">U4/T4</f>
        <v>5.9322033898305093E-2</v>
      </c>
      <c r="W4" s="14"/>
    </row>
    <row r="5" spans="1:52">
      <c r="A5" s="7">
        <v>12</v>
      </c>
      <c r="B5" s="11">
        <v>78</v>
      </c>
      <c r="C5" s="12">
        <v>1600</v>
      </c>
      <c r="E5" s="7">
        <v>9</v>
      </c>
      <c r="F5" s="11">
        <f t="shared" si="0"/>
        <v>0</v>
      </c>
      <c r="G5" s="11"/>
      <c r="H5" s="11"/>
      <c r="I5" s="35"/>
      <c r="J5" s="11"/>
      <c r="K5" s="36">
        <v>218</v>
      </c>
      <c r="L5" s="11">
        <f t="shared" si="1"/>
        <v>7</v>
      </c>
      <c r="M5" s="11">
        <v>3</v>
      </c>
      <c r="N5" s="11">
        <v>3</v>
      </c>
      <c r="O5" s="12">
        <v>1</v>
      </c>
      <c r="Q5" s="7">
        <f t="shared" si="2"/>
        <v>1.4999999999999999E-4</v>
      </c>
      <c r="R5" s="11">
        <f t="shared" si="3"/>
        <v>0</v>
      </c>
      <c r="S5" s="14">
        <f t="shared" si="4"/>
        <v>0</v>
      </c>
      <c r="T5" s="11">
        <f t="shared" si="5"/>
        <v>3.6333333333333335E-3</v>
      </c>
      <c r="U5" s="11">
        <f t="shared" si="6"/>
        <v>1.1666666666666667E-4</v>
      </c>
      <c r="V5" s="8">
        <f t="shared" si="7"/>
        <v>3.2110091743119268E-2</v>
      </c>
      <c r="W5" s="14"/>
      <c r="AW5" s="9"/>
      <c r="AX5" s="9"/>
      <c r="AY5" s="9"/>
      <c r="AZ5" s="9"/>
    </row>
    <row r="6" spans="1:52">
      <c r="A6" s="7">
        <v>20</v>
      </c>
      <c r="B6" s="11">
        <v>40</v>
      </c>
      <c r="C6" s="12">
        <v>870</v>
      </c>
      <c r="E6" s="7">
        <v>17</v>
      </c>
      <c r="F6" s="11">
        <f t="shared" si="0"/>
        <v>0</v>
      </c>
      <c r="G6" s="11"/>
      <c r="H6" s="11"/>
      <c r="I6" s="35"/>
      <c r="J6" s="11"/>
      <c r="K6" s="36">
        <v>244</v>
      </c>
      <c r="L6" s="11">
        <f t="shared" si="1"/>
        <v>12</v>
      </c>
      <c r="M6" s="11">
        <v>5</v>
      </c>
      <c r="N6" s="11">
        <v>3</v>
      </c>
      <c r="O6" s="12">
        <v>4</v>
      </c>
      <c r="Q6" s="7">
        <f t="shared" si="2"/>
        <v>2.8333333333333335E-4</v>
      </c>
      <c r="R6" s="11">
        <f t="shared" si="3"/>
        <v>0</v>
      </c>
      <c r="S6" s="14">
        <f t="shared" si="4"/>
        <v>0</v>
      </c>
      <c r="T6" s="11">
        <f t="shared" si="5"/>
        <v>4.0666666666666663E-3</v>
      </c>
      <c r="U6" s="11">
        <f t="shared" si="6"/>
        <v>2.0000000000000001E-4</v>
      </c>
      <c r="V6" s="8">
        <f t="shared" si="7"/>
        <v>4.9180327868852465E-2</v>
      </c>
      <c r="W6" s="14"/>
      <c r="AW6" s="9"/>
      <c r="AX6" s="9"/>
      <c r="AY6" s="9"/>
      <c r="AZ6" s="9"/>
    </row>
    <row r="7" spans="1:52">
      <c r="A7" s="7">
        <v>28</v>
      </c>
      <c r="B7" s="11">
        <v>24</v>
      </c>
      <c r="C7" s="12">
        <v>420</v>
      </c>
      <c r="E7" s="7">
        <v>28</v>
      </c>
      <c r="F7" s="11">
        <f t="shared" si="0"/>
        <v>0</v>
      </c>
      <c r="G7" s="11"/>
      <c r="H7" s="11"/>
      <c r="I7" s="35"/>
      <c r="J7" s="11"/>
      <c r="K7" s="36">
        <v>267</v>
      </c>
      <c r="L7" s="11">
        <f t="shared" si="1"/>
        <v>7</v>
      </c>
      <c r="M7" s="11">
        <v>3</v>
      </c>
      <c r="N7" s="11">
        <v>1</v>
      </c>
      <c r="O7" s="12">
        <v>3</v>
      </c>
      <c r="Q7" s="7">
        <f t="shared" si="2"/>
        <v>4.6666666666666666E-4</v>
      </c>
      <c r="R7" s="11">
        <f t="shared" si="3"/>
        <v>0</v>
      </c>
      <c r="S7" s="14">
        <f t="shared" si="4"/>
        <v>0</v>
      </c>
      <c r="T7" s="11">
        <f t="shared" si="5"/>
        <v>4.45E-3</v>
      </c>
      <c r="U7" s="11">
        <f t="shared" si="6"/>
        <v>1.1666666666666667E-4</v>
      </c>
      <c r="V7" s="8">
        <f t="shared" si="7"/>
        <v>2.6217228464419477E-2</v>
      </c>
      <c r="W7" s="14"/>
      <c r="AW7" s="9"/>
      <c r="AX7" s="9"/>
      <c r="AY7" s="9"/>
      <c r="AZ7" s="9"/>
    </row>
    <row r="8" spans="1:52">
      <c r="A8" s="7">
        <v>36</v>
      </c>
      <c r="B8" s="11">
        <v>12</v>
      </c>
      <c r="C8" s="12">
        <v>240</v>
      </c>
      <c r="E8" s="7">
        <v>59</v>
      </c>
      <c r="F8" s="11">
        <f t="shared" si="0"/>
        <v>0</v>
      </c>
      <c r="G8" s="11"/>
      <c r="H8" s="11"/>
      <c r="I8" s="35"/>
      <c r="J8" s="11"/>
      <c r="K8" s="36">
        <v>285</v>
      </c>
      <c r="L8" s="11">
        <f t="shared" si="1"/>
        <v>12</v>
      </c>
      <c r="M8" s="11">
        <v>4</v>
      </c>
      <c r="N8" s="11">
        <v>1</v>
      </c>
      <c r="O8" s="12">
        <v>7</v>
      </c>
      <c r="Q8" s="7">
        <f t="shared" si="2"/>
        <v>9.8333333333333324E-4</v>
      </c>
      <c r="R8" s="11">
        <f t="shared" si="3"/>
        <v>0</v>
      </c>
      <c r="S8" s="14">
        <f t="shared" si="4"/>
        <v>0</v>
      </c>
      <c r="T8" s="11">
        <f t="shared" si="5"/>
        <v>4.7499999999999999E-3</v>
      </c>
      <c r="U8" s="11">
        <f t="shared" si="6"/>
        <v>2.0000000000000001E-4</v>
      </c>
      <c r="V8" s="8">
        <f t="shared" si="7"/>
        <v>4.2105263157894743E-2</v>
      </c>
      <c r="W8" s="14"/>
      <c r="AW8" s="9"/>
      <c r="AX8" s="9"/>
      <c r="AY8" s="9"/>
      <c r="AZ8" s="9"/>
    </row>
    <row r="9" spans="1:52">
      <c r="A9" s="7">
        <v>45</v>
      </c>
      <c r="B9" s="11">
        <v>6</v>
      </c>
      <c r="C9" s="12">
        <v>110</v>
      </c>
      <c r="E9" s="7">
        <v>78</v>
      </c>
      <c r="F9" s="11">
        <f t="shared" si="0"/>
        <v>1</v>
      </c>
      <c r="G9" s="11"/>
      <c r="H9" s="11">
        <v>1</v>
      </c>
      <c r="I9" s="35"/>
      <c r="J9" s="11"/>
      <c r="K9" s="36">
        <v>305</v>
      </c>
      <c r="L9" s="11">
        <f t="shared" si="1"/>
        <v>7</v>
      </c>
      <c r="M9" s="11">
        <v>1</v>
      </c>
      <c r="N9" s="11"/>
      <c r="O9" s="12">
        <v>6</v>
      </c>
      <c r="Q9" s="7">
        <f t="shared" si="2"/>
        <v>1.2999999999999999E-3</v>
      </c>
      <c r="R9" s="11">
        <f t="shared" si="3"/>
        <v>1.6666666666666667E-5</v>
      </c>
      <c r="S9" s="14">
        <f t="shared" si="4"/>
        <v>1.2820512820512822E-2</v>
      </c>
      <c r="T9" s="11">
        <f t="shared" si="5"/>
        <v>5.0833333333333329E-3</v>
      </c>
      <c r="U9" s="11">
        <f t="shared" si="6"/>
        <v>1.1666666666666667E-4</v>
      </c>
      <c r="V9" s="8">
        <f t="shared" si="7"/>
        <v>2.295081967213115E-2</v>
      </c>
      <c r="W9" s="14"/>
      <c r="AW9" s="9"/>
      <c r="AX9" s="9"/>
      <c r="AY9" s="9"/>
      <c r="AZ9" s="9"/>
    </row>
    <row r="10" spans="1:52">
      <c r="A10" s="7">
        <v>62.5</v>
      </c>
      <c r="B10" s="11">
        <v>7</v>
      </c>
      <c r="C10" s="12">
        <v>140</v>
      </c>
      <c r="E10" s="7">
        <v>143</v>
      </c>
      <c r="F10" s="11">
        <f t="shared" si="0"/>
        <v>0</v>
      </c>
      <c r="G10" s="11"/>
      <c r="H10" s="11"/>
      <c r="I10" s="35"/>
      <c r="J10" s="11"/>
      <c r="K10" s="36">
        <v>316</v>
      </c>
      <c r="L10" s="11">
        <f t="shared" si="1"/>
        <v>28</v>
      </c>
      <c r="M10" s="11">
        <v>8</v>
      </c>
      <c r="N10" s="11">
        <v>1</v>
      </c>
      <c r="O10" s="12">
        <v>19</v>
      </c>
      <c r="Q10" s="7">
        <f t="shared" si="2"/>
        <v>2.3833333333333332E-3</v>
      </c>
      <c r="R10" s="11">
        <f t="shared" si="3"/>
        <v>0</v>
      </c>
      <c r="S10" s="14">
        <f t="shared" si="4"/>
        <v>0</v>
      </c>
      <c r="T10" s="11">
        <f t="shared" si="5"/>
        <v>5.2666666666666669E-3</v>
      </c>
      <c r="U10" s="11">
        <f t="shared" si="6"/>
        <v>4.6666666666666666E-4</v>
      </c>
      <c r="V10" s="8">
        <f t="shared" si="7"/>
        <v>8.8607594936708861E-2</v>
      </c>
      <c r="W10" s="14"/>
      <c r="AW10" s="9"/>
      <c r="AX10" s="9"/>
      <c r="AY10" s="9"/>
      <c r="AZ10" s="9"/>
    </row>
    <row r="11" spans="1:52">
      <c r="A11" s="7">
        <v>87.5</v>
      </c>
      <c r="B11" s="11">
        <v>5</v>
      </c>
      <c r="C11" s="12">
        <v>85</v>
      </c>
      <c r="E11" s="7">
        <v>144</v>
      </c>
      <c r="F11" s="11">
        <f t="shared" si="0"/>
        <v>0</v>
      </c>
      <c r="G11" s="11"/>
      <c r="H11" s="11"/>
      <c r="I11" s="35"/>
      <c r="J11" s="11"/>
      <c r="K11" s="36">
        <v>55</v>
      </c>
      <c r="L11" s="11">
        <f t="shared" si="1"/>
        <v>17</v>
      </c>
      <c r="M11" s="11">
        <v>7</v>
      </c>
      <c r="N11" s="11"/>
      <c r="O11" s="12">
        <v>10</v>
      </c>
      <c r="Q11" s="7">
        <f t="shared" si="2"/>
        <v>2.3999999999999998E-3</v>
      </c>
      <c r="R11" s="11">
        <f t="shared" si="3"/>
        <v>0</v>
      </c>
      <c r="S11" s="14">
        <f t="shared" si="4"/>
        <v>0</v>
      </c>
      <c r="T11" s="11">
        <f t="shared" si="5"/>
        <v>9.1666666666666665E-4</v>
      </c>
      <c r="U11" s="11">
        <f t="shared" si="6"/>
        <v>2.8333333333333335E-4</v>
      </c>
      <c r="V11" s="8">
        <f t="shared" si="7"/>
        <v>0.30909090909090914</v>
      </c>
      <c r="W11" s="14"/>
      <c r="AW11" s="9"/>
      <c r="AX11" s="9"/>
      <c r="AY11" s="9"/>
      <c r="AZ11" s="9"/>
    </row>
    <row r="12" spans="1:52">
      <c r="A12" s="7">
        <v>112.5</v>
      </c>
      <c r="B12" s="11">
        <v>4</v>
      </c>
      <c r="C12" s="12">
        <v>48</v>
      </c>
      <c r="E12" s="7">
        <v>6</v>
      </c>
      <c r="F12" s="11">
        <f t="shared" si="0"/>
        <v>0</v>
      </c>
      <c r="G12" s="11"/>
      <c r="H12" s="11"/>
      <c r="I12" s="35"/>
      <c r="J12" s="11"/>
      <c r="K12" s="36"/>
      <c r="L12" s="11">
        <f t="shared" si="1"/>
        <v>2</v>
      </c>
      <c r="M12" s="11"/>
      <c r="N12" s="11">
        <v>1</v>
      </c>
      <c r="O12" s="12">
        <v>1</v>
      </c>
      <c r="Q12" s="7">
        <f t="shared" si="2"/>
        <v>1E-4</v>
      </c>
      <c r="R12" s="11">
        <f t="shared" si="3"/>
        <v>0</v>
      </c>
      <c r="S12" s="14">
        <f t="shared" si="4"/>
        <v>0</v>
      </c>
      <c r="T12" s="11">
        <f t="shared" si="5"/>
        <v>0</v>
      </c>
      <c r="U12" s="11">
        <f t="shared" si="6"/>
        <v>3.3333333333333335E-5</v>
      </c>
      <c r="V12" s="8" t="e">
        <f t="shared" si="7"/>
        <v>#DIV/0!</v>
      </c>
      <c r="W12" s="14"/>
      <c r="AW12" s="9"/>
      <c r="AX12" s="9"/>
      <c r="AY12" s="9"/>
      <c r="AZ12" s="9"/>
    </row>
    <row r="13" spans="1:52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/>
      <c r="L13" s="11">
        <f t="shared" si="1"/>
        <v>0</v>
      </c>
      <c r="M13" s="11"/>
      <c r="N13" s="11"/>
      <c r="O13" s="12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W13" s="9"/>
      <c r="AX13" s="9"/>
      <c r="AY13" s="9"/>
      <c r="AZ13" s="9"/>
    </row>
    <row r="14" spans="1:52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/>
      <c r="L14" s="11">
        <f t="shared" si="1"/>
        <v>0</v>
      </c>
      <c r="M14" s="11"/>
      <c r="N14" s="11"/>
      <c r="O14" s="12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W14" s="9"/>
      <c r="AX14" s="9"/>
      <c r="AY14" s="9"/>
      <c r="AZ14" s="9"/>
    </row>
    <row r="15" spans="1:52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/>
      <c r="L15" s="11">
        <f t="shared" si="1"/>
        <v>0</v>
      </c>
      <c r="M15" s="11"/>
      <c r="N15" s="11"/>
      <c r="O15" s="12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W15" s="9"/>
      <c r="AX15" s="9"/>
      <c r="AY15" s="9"/>
      <c r="AZ15" s="9"/>
    </row>
    <row r="16" spans="1:52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/>
      <c r="L16" s="11">
        <f t="shared" si="1"/>
        <v>0</v>
      </c>
      <c r="M16" s="11"/>
      <c r="N16" s="11"/>
      <c r="O16" s="12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W16" s="9"/>
      <c r="AX16" s="9"/>
      <c r="AY16" s="9"/>
      <c r="AZ16" s="9"/>
    </row>
    <row r="17" spans="1:52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/>
      <c r="L17" s="11">
        <f t="shared" si="1"/>
        <v>0</v>
      </c>
      <c r="M17" s="11"/>
      <c r="N17" s="11"/>
      <c r="O17" s="12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W17" s="9"/>
      <c r="AX17" s="9"/>
      <c r="AY17" s="9"/>
      <c r="AZ17" s="9"/>
    </row>
    <row r="18" spans="1:52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/>
      <c r="L18" s="26">
        <f t="shared" si="1"/>
        <v>0</v>
      </c>
      <c r="M18" s="26"/>
      <c r="N18" s="26"/>
      <c r="O18" s="27"/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</v>
      </c>
      <c r="U18" s="26">
        <f t="shared" si="6"/>
        <v>0</v>
      </c>
      <c r="V18" s="32" t="e">
        <f t="shared" si="7"/>
        <v>#DIV/0!</v>
      </c>
      <c r="W18" s="14"/>
      <c r="AW18" s="9"/>
      <c r="AX18" s="9"/>
      <c r="AY18" s="9"/>
      <c r="AZ18" s="9"/>
    </row>
    <row r="19" spans="1:52">
      <c r="AW19" s="9"/>
      <c r="AX19" s="9"/>
      <c r="AY19" s="9"/>
      <c r="AZ19" s="9"/>
    </row>
    <row r="20" spans="1:52">
      <c r="G20" s="5"/>
      <c r="H20" s="5"/>
      <c r="I20" s="5"/>
    </row>
    <row r="21" spans="1:52">
      <c r="G21" s="5"/>
      <c r="H21" s="5"/>
      <c r="I21" s="5"/>
    </row>
    <row r="22" spans="1:52">
      <c r="G22" s="5"/>
      <c r="H22" s="5"/>
      <c r="I22" s="5"/>
    </row>
    <row r="23" spans="1:52">
      <c r="G23" s="5"/>
      <c r="H23" s="5"/>
      <c r="I23" s="5"/>
    </row>
    <row r="24" spans="1:52">
      <c r="G24" s="5"/>
      <c r="H24" s="5"/>
      <c r="I24" s="5"/>
    </row>
    <row r="25" spans="1:52">
      <c r="G25" s="5"/>
      <c r="H25" s="5"/>
      <c r="I25" s="5"/>
    </row>
    <row r="26" spans="1:52">
      <c r="G26" s="5"/>
      <c r="H26" s="5"/>
      <c r="I26" s="5"/>
    </row>
    <row r="27" spans="1:52">
      <c r="G27" s="5"/>
      <c r="H27" s="5"/>
      <c r="I27" s="5"/>
    </row>
    <row r="28" spans="1:52">
      <c r="G28" s="5"/>
      <c r="H28" s="5"/>
      <c r="I28" s="5"/>
    </row>
    <row r="29" spans="1:52">
      <c r="G29" s="5"/>
      <c r="H29" s="5"/>
      <c r="I29" s="5"/>
    </row>
    <row r="30" spans="1:52">
      <c r="G30" s="5"/>
      <c r="H30" s="5"/>
      <c r="I30" s="5"/>
    </row>
    <row r="31" spans="1:52">
      <c r="G31" s="5"/>
      <c r="H31" s="5"/>
      <c r="I31" s="5"/>
    </row>
    <row r="32" spans="1:52">
      <c r="G32" s="5"/>
      <c r="H32" s="5"/>
      <c r="I32" s="5"/>
    </row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5BB3-BB9B-4215-B72A-576E987B46A9}">
  <sheetPr>
    <tabColor theme="9"/>
  </sheetPr>
  <dimension ref="A1:AZ103"/>
  <sheetViews>
    <sheetView zoomScale="85" zoomScaleNormal="85" workbookViewId="0">
      <selection activeCell="N29" sqref="N29"/>
    </sheetView>
  </sheetViews>
  <sheetFormatPr defaultRowHeight="15"/>
  <cols>
    <col min="1" max="1" width="9.125" style="5" bestFit="1" customWidth="1"/>
    <col min="2" max="2" width="12.25" style="5" customWidth="1"/>
    <col min="3" max="3" width="13.5" style="5" customWidth="1"/>
    <col min="4" max="4" width="10.625" style="5" customWidth="1"/>
    <col min="5" max="5" width="9.875" style="5" customWidth="1"/>
    <col min="6" max="6" width="9.375" style="5" customWidth="1"/>
    <col min="7" max="7" width="11.125" style="33" customWidth="1"/>
    <col min="8" max="8" width="10" style="33" customWidth="1"/>
    <col min="9" max="9" width="10.5" style="33" customWidth="1"/>
    <col min="10" max="10" width="9" style="5"/>
    <col min="11" max="11" width="12.375" style="5" customWidth="1"/>
    <col min="12" max="12" width="12.5" style="5" customWidth="1"/>
    <col min="13" max="13" width="11.625" style="5" customWidth="1"/>
    <col min="14" max="14" width="10.5" style="5" customWidth="1"/>
    <col min="15" max="15" width="11.25" style="5" customWidth="1"/>
    <col min="16" max="16" width="9" style="5"/>
    <col min="17" max="17" width="9.125" style="5" bestFit="1" customWidth="1"/>
    <col min="18" max="18" width="10.125" style="5" customWidth="1"/>
    <col min="19" max="19" width="9.875" style="5" bestFit="1" customWidth="1"/>
    <col min="20" max="20" width="10.5" style="5" customWidth="1"/>
    <col min="21" max="21" width="10.875" style="5" customWidth="1"/>
    <col min="22" max="22" width="9.375" style="5" bestFit="1" customWidth="1"/>
    <col min="23" max="23" width="1.375" style="5" customWidth="1"/>
    <col min="24" max="24" width="13" style="5" bestFit="1" customWidth="1"/>
    <col min="25" max="25" width="1.5" style="5" customWidth="1"/>
    <col min="26" max="26" width="12.625" style="5" customWidth="1"/>
    <col min="27" max="27" width="12.75" style="5" bestFit="1" customWidth="1"/>
    <col min="28" max="28" width="13.375" style="5" customWidth="1"/>
    <col min="29" max="29" width="13.75" style="5" customWidth="1"/>
    <col min="30" max="30" width="12.625" style="5" customWidth="1"/>
    <col min="31" max="31" width="13" style="5" customWidth="1"/>
    <col min="32" max="32" width="13.5" style="5" customWidth="1"/>
    <col min="33" max="33" width="15.5" style="5" customWidth="1"/>
    <col min="34" max="34" width="13" style="5" customWidth="1"/>
    <col min="35" max="35" width="14.875" style="5" customWidth="1"/>
    <col min="36" max="36" width="16.125" style="5" customWidth="1"/>
    <col min="37" max="37" width="15.875" style="5" customWidth="1"/>
    <col min="38" max="39" width="15" style="5" customWidth="1"/>
    <col min="40" max="16384" width="9" style="5"/>
  </cols>
  <sheetData>
    <row r="1" spans="1:52" s="5" customFormat="1" ht="15.75" thickBot="1">
      <c r="A1" s="33" t="s">
        <v>164</v>
      </c>
      <c r="E1" s="33" t="s">
        <v>165</v>
      </c>
      <c r="G1" s="33"/>
      <c r="H1" s="33"/>
      <c r="I1" s="33"/>
      <c r="Q1" s="33" t="s">
        <v>166</v>
      </c>
    </row>
    <row r="2" spans="1:52" s="4" customFormat="1" ht="51" customHeight="1">
      <c r="A2" s="15" t="s">
        <v>0</v>
      </c>
      <c r="B2" s="16" t="s">
        <v>162</v>
      </c>
      <c r="C2" s="17" t="s">
        <v>163</v>
      </c>
      <c r="E2" s="15" t="s">
        <v>83</v>
      </c>
      <c r="F2" s="16" t="s">
        <v>84</v>
      </c>
      <c r="G2" s="18" t="s">
        <v>87</v>
      </c>
      <c r="H2" s="18" t="s">
        <v>86</v>
      </c>
      <c r="I2" s="19" t="s">
        <v>85</v>
      </c>
      <c r="J2" s="16"/>
      <c r="K2" s="34" t="s">
        <v>88</v>
      </c>
      <c r="L2" s="16" t="s">
        <v>89</v>
      </c>
      <c r="M2" s="18" t="s">
        <v>92</v>
      </c>
      <c r="N2" s="18" t="s">
        <v>91</v>
      </c>
      <c r="O2" s="21" t="s">
        <v>90</v>
      </c>
      <c r="Q2" s="15" t="s">
        <v>132</v>
      </c>
      <c r="R2" s="16" t="s">
        <v>133</v>
      </c>
      <c r="S2" s="22" t="s">
        <v>1</v>
      </c>
      <c r="T2" s="16" t="s">
        <v>134</v>
      </c>
      <c r="U2" s="16" t="s">
        <v>135</v>
      </c>
      <c r="V2" s="23" t="s">
        <v>2</v>
      </c>
      <c r="W2" s="2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52" s="5" customFormat="1">
      <c r="A3" s="7">
        <v>3</v>
      </c>
      <c r="B3" s="11">
        <v>13</v>
      </c>
      <c r="C3" s="12">
        <v>290</v>
      </c>
      <c r="E3" s="7">
        <v>1</v>
      </c>
      <c r="F3" s="11">
        <f>SUM(G3:I3)</f>
        <v>0</v>
      </c>
      <c r="G3" s="11"/>
      <c r="H3" s="11"/>
      <c r="I3" s="35"/>
      <c r="J3" s="11"/>
      <c r="K3" s="36">
        <v>145</v>
      </c>
      <c r="L3" s="11">
        <f>SUM(M3:O3)</f>
        <v>11</v>
      </c>
      <c r="M3" s="11">
        <v>9</v>
      </c>
      <c r="N3" s="11"/>
      <c r="O3" s="12">
        <v>2</v>
      </c>
      <c r="Q3" s="7">
        <f>E3/60000</f>
        <v>1.6666666666666667E-5</v>
      </c>
      <c r="R3" s="11">
        <f>F3/60000</f>
        <v>0</v>
      </c>
      <c r="S3" s="14">
        <f>R3/Q3</f>
        <v>0</v>
      </c>
      <c r="T3" s="11">
        <f>K3/60000</f>
        <v>2.4166666666666668E-3</v>
      </c>
      <c r="U3" s="11">
        <f>L3/60000</f>
        <v>1.8333333333333334E-4</v>
      </c>
      <c r="V3" s="8">
        <f>U3/T3</f>
        <v>7.586206896551724E-2</v>
      </c>
      <c r="W3" s="14"/>
    </row>
    <row r="4" spans="1:52" s="5" customFormat="1">
      <c r="A4" s="7">
        <v>6</v>
      </c>
      <c r="B4" s="11">
        <v>52</v>
      </c>
      <c r="C4" s="12">
        <v>970</v>
      </c>
      <c r="E4" s="7">
        <v>3</v>
      </c>
      <c r="F4" s="11">
        <f t="shared" ref="F4:F18" si="0">SUM(G4:I4)</f>
        <v>0</v>
      </c>
      <c r="G4" s="11"/>
      <c r="H4" s="11"/>
      <c r="I4" s="35"/>
      <c r="J4" s="11"/>
      <c r="K4" s="36">
        <v>158</v>
      </c>
      <c r="L4" s="11">
        <f t="shared" ref="L4:L18" si="1">SUM(M4:O4)</f>
        <v>10</v>
      </c>
      <c r="M4" s="11">
        <v>8</v>
      </c>
      <c r="N4" s="11">
        <v>1</v>
      </c>
      <c r="O4" s="12">
        <v>1</v>
      </c>
      <c r="Q4" s="7">
        <f t="shared" ref="Q4:Q18" si="2">E4/60000</f>
        <v>5.0000000000000002E-5</v>
      </c>
      <c r="R4" s="11">
        <f t="shared" ref="R4:R18" si="3">F4/60000</f>
        <v>0</v>
      </c>
      <c r="S4" s="14">
        <f t="shared" ref="S4:S18" si="4">R4/Q4</f>
        <v>0</v>
      </c>
      <c r="T4" s="11">
        <f t="shared" ref="T4:T18" si="5">K4/60000</f>
        <v>2.6333333333333334E-3</v>
      </c>
      <c r="U4" s="11">
        <f t="shared" ref="U4:U18" si="6">L4/60000</f>
        <v>1.6666666666666666E-4</v>
      </c>
      <c r="V4" s="8">
        <f t="shared" ref="V4:V18" si="7">U4/T4</f>
        <v>6.3291139240506319E-2</v>
      </c>
      <c r="W4" s="14"/>
    </row>
    <row r="5" spans="1:52" s="5" customFormat="1">
      <c r="A5" s="7">
        <v>12</v>
      </c>
      <c r="B5" s="11">
        <v>78</v>
      </c>
      <c r="C5" s="12">
        <v>1600</v>
      </c>
      <c r="E5" s="7">
        <v>6</v>
      </c>
      <c r="F5" s="11">
        <f t="shared" si="0"/>
        <v>0</v>
      </c>
      <c r="G5" s="11"/>
      <c r="H5" s="11"/>
      <c r="I5" s="35"/>
      <c r="J5" s="11"/>
      <c r="K5" s="36">
        <v>152</v>
      </c>
      <c r="L5" s="11">
        <f t="shared" si="1"/>
        <v>4</v>
      </c>
      <c r="M5" s="11">
        <v>3</v>
      </c>
      <c r="N5" s="11">
        <v>1</v>
      </c>
      <c r="O5" s="12"/>
      <c r="Q5" s="7">
        <f t="shared" si="2"/>
        <v>1E-4</v>
      </c>
      <c r="R5" s="11">
        <f t="shared" si="3"/>
        <v>0</v>
      </c>
      <c r="S5" s="14">
        <f t="shared" si="4"/>
        <v>0</v>
      </c>
      <c r="T5" s="11">
        <f t="shared" si="5"/>
        <v>2.5333333333333332E-3</v>
      </c>
      <c r="U5" s="11">
        <f t="shared" si="6"/>
        <v>6.666666666666667E-5</v>
      </c>
      <c r="V5" s="8">
        <f t="shared" si="7"/>
        <v>2.6315789473684213E-2</v>
      </c>
      <c r="W5" s="14"/>
      <c r="AV5" s="9"/>
      <c r="AW5" s="9"/>
      <c r="AX5" s="9"/>
      <c r="AY5" s="9"/>
      <c r="AZ5" s="9"/>
    </row>
    <row r="6" spans="1:52" s="5" customFormat="1">
      <c r="A6" s="7">
        <v>20</v>
      </c>
      <c r="B6" s="11">
        <v>40</v>
      </c>
      <c r="C6" s="12">
        <v>870</v>
      </c>
      <c r="E6" s="7">
        <v>7</v>
      </c>
      <c r="F6" s="11">
        <f t="shared" si="0"/>
        <v>0</v>
      </c>
      <c r="G6" s="11"/>
      <c r="H6" s="11"/>
      <c r="I6" s="35"/>
      <c r="J6" s="11"/>
      <c r="K6" s="36">
        <v>179</v>
      </c>
      <c r="L6" s="11">
        <f t="shared" si="1"/>
        <v>6</v>
      </c>
      <c r="M6" s="11">
        <v>6</v>
      </c>
      <c r="N6" s="11"/>
      <c r="O6" s="12"/>
      <c r="Q6" s="7">
        <f t="shared" si="2"/>
        <v>1.1666666666666667E-4</v>
      </c>
      <c r="R6" s="11">
        <f t="shared" si="3"/>
        <v>0</v>
      </c>
      <c r="S6" s="14">
        <f t="shared" si="4"/>
        <v>0</v>
      </c>
      <c r="T6" s="11">
        <f t="shared" si="5"/>
        <v>2.9833333333333335E-3</v>
      </c>
      <c r="U6" s="11">
        <f t="shared" si="6"/>
        <v>1E-4</v>
      </c>
      <c r="V6" s="8">
        <f t="shared" si="7"/>
        <v>3.3519553072625698E-2</v>
      </c>
      <c r="W6" s="14"/>
      <c r="AV6" s="9"/>
      <c r="AW6" s="9"/>
      <c r="AX6" s="9"/>
      <c r="AY6" s="9"/>
      <c r="AZ6" s="9"/>
    </row>
    <row r="7" spans="1:52" s="5" customFormat="1">
      <c r="A7" s="7">
        <v>28</v>
      </c>
      <c r="B7" s="11">
        <v>24</v>
      </c>
      <c r="C7" s="12">
        <v>420</v>
      </c>
      <c r="E7" s="7">
        <v>21</v>
      </c>
      <c r="F7" s="11">
        <f t="shared" si="0"/>
        <v>0</v>
      </c>
      <c r="G7" s="11"/>
      <c r="H7" s="11"/>
      <c r="I7" s="35"/>
      <c r="J7" s="11"/>
      <c r="K7" s="36">
        <v>192</v>
      </c>
      <c r="L7" s="11">
        <f t="shared" si="1"/>
        <v>1</v>
      </c>
      <c r="M7" s="11">
        <v>1</v>
      </c>
      <c r="N7" s="11"/>
      <c r="O7" s="12"/>
      <c r="Q7" s="7">
        <f t="shared" si="2"/>
        <v>3.5E-4</v>
      </c>
      <c r="R7" s="11">
        <f t="shared" si="3"/>
        <v>0</v>
      </c>
      <c r="S7" s="14">
        <f t="shared" si="4"/>
        <v>0</v>
      </c>
      <c r="T7" s="11">
        <f t="shared" si="5"/>
        <v>3.2000000000000002E-3</v>
      </c>
      <c r="U7" s="11">
        <f t="shared" si="6"/>
        <v>1.6666666666666667E-5</v>
      </c>
      <c r="V7" s="8">
        <f t="shared" si="7"/>
        <v>5.208333333333333E-3</v>
      </c>
      <c r="W7" s="14"/>
      <c r="AV7" s="9"/>
      <c r="AW7" s="9"/>
      <c r="AX7" s="9"/>
      <c r="AY7" s="9"/>
      <c r="AZ7" s="9"/>
    </row>
    <row r="8" spans="1:52" s="5" customFormat="1">
      <c r="A8" s="7">
        <v>36</v>
      </c>
      <c r="B8" s="11">
        <v>12</v>
      </c>
      <c r="C8" s="12">
        <v>240</v>
      </c>
      <c r="E8" s="7">
        <v>50</v>
      </c>
      <c r="F8" s="11">
        <f t="shared" si="0"/>
        <v>0</v>
      </c>
      <c r="G8" s="11"/>
      <c r="H8" s="11"/>
      <c r="I8" s="35"/>
      <c r="J8" s="11"/>
      <c r="K8" s="36">
        <v>206</v>
      </c>
      <c r="L8" s="11">
        <f t="shared" si="1"/>
        <v>4</v>
      </c>
      <c r="M8" s="11">
        <v>4</v>
      </c>
      <c r="N8" s="11"/>
      <c r="O8" s="12"/>
      <c r="Q8" s="7">
        <f t="shared" si="2"/>
        <v>8.3333333333333339E-4</v>
      </c>
      <c r="R8" s="11">
        <f t="shared" si="3"/>
        <v>0</v>
      </c>
      <c r="S8" s="14">
        <f t="shared" si="4"/>
        <v>0</v>
      </c>
      <c r="T8" s="11">
        <f t="shared" si="5"/>
        <v>3.4333333333333334E-3</v>
      </c>
      <c r="U8" s="11">
        <f t="shared" si="6"/>
        <v>6.666666666666667E-5</v>
      </c>
      <c r="V8" s="8">
        <f t="shared" si="7"/>
        <v>1.9417475728155342E-2</v>
      </c>
      <c r="W8" s="14"/>
      <c r="AV8" s="9"/>
      <c r="AW8" s="9"/>
      <c r="AX8" s="9"/>
      <c r="AY8" s="9"/>
      <c r="AZ8" s="9"/>
    </row>
    <row r="9" spans="1:52" s="5" customFormat="1">
      <c r="A9" s="7">
        <v>45</v>
      </c>
      <c r="B9" s="11">
        <v>6</v>
      </c>
      <c r="C9" s="12">
        <v>110</v>
      </c>
      <c r="E9" s="7">
        <v>71</v>
      </c>
      <c r="F9" s="11">
        <f t="shared" si="0"/>
        <v>0</v>
      </c>
      <c r="G9" s="11"/>
      <c r="H9" s="11"/>
      <c r="I9" s="35"/>
      <c r="J9" s="11"/>
      <c r="K9" s="36">
        <v>196</v>
      </c>
      <c r="L9" s="11">
        <f t="shared" si="1"/>
        <v>1</v>
      </c>
      <c r="M9" s="11">
        <v>1</v>
      </c>
      <c r="N9" s="11"/>
      <c r="O9" s="12"/>
      <c r="Q9" s="7">
        <f t="shared" si="2"/>
        <v>1.1833333333333333E-3</v>
      </c>
      <c r="R9" s="11">
        <f t="shared" si="3"/>
        <v>0</v>
      </c>
      <c r="S9" s="14">
        <f t="shared" si="4"/>
        <v>0</v>
      </c>
      <c r="T9" s="11">
        <f t="shared" si="5"/>
        <v>3.2666666666666669E-3</v>
      </c>
      <c r="U9" s="11">
        <f t="shared" si="6"/>
        <v>1.6666666666666667E-5</v>
      </c>
      <c r="V9" s="8">
        <f t="shared" si="7"/>
        <v>5.1020408163265302E-3</v>
      </c>
      <c r="W9" s="14"/>
      <c r="AV9" s="9"/>
      <c r="AW9" s="9"/>
      <c r="AX9" s="9"/>
      <c r="AY9" s="9"/>
      <c r="AZ9" s="9"/>
    </row>
    <row r="10" spans="1:52" s="5" customFormat="1">
      <c r="A10" s="7">
        <v>62.5</v>
      </c>
      <c r="B10" s="11">
        <v>7</v>
      </c>
      <c r="C10" s="12">
        <v>140</v>
      </c>
      <c r="E10" s="7">
        <v>105</v>
      </c>
      <c r="F10" s="11">
        <f t="shared" si="0"/>
        <v>0</v>
      </c>
      <c r="G10" s="11"/>
      <c r="H10" s="11"/>
      <c r="I10" s="35"/>
      <c r="J10" s="11"/>
      <c r="K10" s="36">
        <v>226</v>
      </c>
      <c r="L10" s="11">
        <f t="shared" si="1"/>
        <v>4</v>
      </c>
      <c r="M10" s="11">
        <v>1</v>
      </c>
      <c r="N10" s="11"/>
      <c r="O10" s="12">
        <v>3</v>
      </c>
      <c r="Q10" s="7">
        <f t="shared" si="2"/>
        <v>1.75E-3</v>
      </c>
      <c r="R10" s="11">
        <f t="shared" si="3"/>
        <v>0</v>
      </c>
      <c r="S10" s="14">
        <f t="shared" si="4"/>
        <v>0</v>
      </c>
      <c r="T10" s="11">
        <f t="shared" si="5"/>
        <v>3.7666666666666669E-3</v>
      </c>
      <c r="U10" s="11">
        <f t="shared" si="6"/>
        <v>6.666666666666667E-5</v>
      </c>
      <c r="V10" s="8">
        <f t="shared" si="7"/>
        <v>1.7699115044247787E-2</v>
      </c>
      <c r="W10" s="14"/>
      <c r="AV10" s="9"/>
      <c r="AW10" s="9"/>
      <c r="AX10" s="9"/>
      <c r="AY10" s="9"/>
      <c r="AZ10" s="9"/>
    </row>
    <row r="11" spans="1:52" s="5" customFormat="1">
      <c r="A11" s="7">
        <v>87.5</v>
      </c>
      <c r="B11" s="11">
        <v>5</v>
      </c>
      <c r="C11" s="12">
        <v>85</v>
      </c>
      <c r="E11" s="7">
        <v>114</v>
      </c>
      <c r="F11" s="11">
        <f t="shared" si="0"/>
        <v>0</v>
      </c>
      <c r="G11" s="11"/>
      <c r="H11" s="11"/>
      <c r="I11" s="35"/>
      <c r="J11" s="11"/>
      <c r="K11" s="36">
        <v>70</v>
      </c>
      <c r="L11" s="11">
        <f t="shared" si="1"/>
        <v>1</v>
      </c>
      <c r="M11" s="11"/>
      <c r="N11" s="11"/>
      <c r="O11" s="12">
        <v>1</v>
      </c>
      <c r="Q11" s="7">
        <f t="shared" si="2"/>
        <v>1.9E-3</v>
      </c>
      <c r="R11" s="11">
        <f t="shared" si="3"/>
        <v>0</v>
      </c>
      <c r="S11" s="14">
        <f t="shared" si="4"/>
        <v>0</v>
      </c>
      <c r="T11" s="11">
        <f t="shared" si="5"/>
        <v>1.1666666666666668E-3</v>
      </c>
      <c r="U11" s="11">
        <f t="shared" si="6"/>
        <v>1.6666666666666667E-5</v>
      </c>
      <c r="V11" s="8">
        <f t="shared" si="7"/>
        <v>1.4285714285714285E-2</v>
      </c>
      <c r="W11" s="14"/>
      <c r="AV11" s="9"/>
      <c r="AW11" s="9"/>
      <c r="AX11" s="9"/>
      <c r="AY11" s="9"/>
      <c r="AZ11" s="9"/>
    </row>
    <row r="12" spans="1:52" s="5" customFormat="1">
      <c r="A12" s="7">
        <v>112.5</v>
      </c>
      <c r="B12" s="11">
        <v>4</v>
      </c>
      <c r="C12" s="12">
        <v>48</v>
      </c>
      <c r="E12" s="7">
        <v>8</v>
      </c>
      <c r="F12" s="11">
        <f t="shared" si="0"/>
        <v>0</v>
      </c>
      <c r="G12" s="11"/>
      <c r="H12" s="11"/>
      <c r="I12" s="35"/>
      <c r="J12" s="11"/>
      <c r="K12" s="36"/>
      <c r="L12" s="11">
        <f t="shared" si="1"/>
        <v>0</v>
      </c>
      <c r="M12" s="11"/>
      <c r="N12" s="11"/>
      <c r="O12" s="12"/>
      <c r="Q12" s="7">
        <f t="shared" si="2"/>
        <v>1.3333333333333334E-4</v>
      </c>
      <c r="R12" s="11">
        <f t="shared" si="3"/>
        <v>0</v>
      </c>
      <c r="S12" s="14">
        <f t="shared" si="4"/>
        <v>0</v>
      </c>
      <c r="T12" s="11">
        <f t="shared" si="5"/>
        <v>0</v>
      </c>
      <c r="U12" s="11">
        <f t="shared" si="6"/>
        <v>0</v>
      </c>
      <c r="V12" s="8" t="e">
        <f t="shared" si="7"/>
        <v>#DIV/0!</v>
      </c>
      <c r="W12" s="14"/>
      <c r="AV12" s="9"/>
      <c r="AW12" s="9"/>
      <c r="AX12" s="9"/>
      <c r="AY12" s="9"/>
      <c r="AZ12" s="9"/>
    </row>
    <row r="13" spans="1:52" s="5" customFormat="1">
      <c r="A13" s="7">
        <v>137.5</v>
      </c>
      <c r="B13" s="11">
        <v>3</v>
      </c>
      <c r="C13" s="12">
        <v>38</v>
      </c>
      <c r="E13" s="7"/>
      <c r="F13" s="11">
        <f t="shared" si="0"/>
        <v>0</v>
      </c>
      <c r="G13" s="11"/>
      <c r="H13" s="11"/>
      <c r="I13" s="35"/>
      <c r="J13" s="11"/>
      <c r="K13" s="36"/>
      <c r="L13" s="11">
        <f t="shared" si="1"/>
        <v>0</v>
      </c>
      <c r="M13" s="11"/>
      <c r="N13" s="11"/>
      <c r="O13" s="12"/>
      <c r="Q13" s="7">
        <f t="shared" si="2"/>
        <v>0</v>
      </c>
      <c r="R13" s="11">
        <f t="shared" si="3"/>
        <v>0</v>
      </c>
      <c r="S13" s="14" t="e">
        <f t="shared" si="4"/>
        <v>#DIV/0!</v>
      </c>
      <c r="T13" s="11">
        <f t="shared" si="5"/>
        <v>0</v>
      </c>
      <c r="U13" s="11">
        <f t="shared" si="6"/>
        <v>0</v>
      </c>
      <c r="V13" s="8" t="e">
        <f t="shared" si="7"/>
        <v>#DIV/0!</v>
      </c>
      <c r="W13" s="14"/>
      <c r="AV13" s="9"/>
      <c r="AW13" s="9"/>
      <c r="AX13" s="9"/>
      <c r="AY13" s="9"/>
      <c r="AZ13" s="9"/>
    </row>
    <row r="14" spans="1:52" s="5" customFormat="1">
      <c r="A14" s="7">
        <v>175</v>
      </c>
      <c r="B14" s="11">
        <v>2</v>
      </c>
      <c r="C14" s="12">
        <v>35</v>
      </c>
      <c r="E14" s="7"/>
      <c r="F14" s="11">
        <f t="shared" si="0"/>
        <v>0</v>
      </c>
      <c r="G14" s="11"/>
      <c r="H14" s="11"/>
      <c r="I14" s="35"/>
      <c r="J14" s="11"/>
      <c r="K14" s="36"/>
      <c r="L14" s="11">
        <f t="shared" si="1"/>
        <v>0</v>
      </c>
      <c r="M14" s="11"/>
      <c r="N14" s="11"/>
      <c r="O14" s="12"/>
      <c r="Q14" s="7">
        <f t="shared" si="2"/>
        <v>0</v>
      </c>
      <c r="R14" s="11">
        <f t="shared" si="3"/>
        <v>0</v>
      </c>
      <c r="S14" s="14" t="e">
        <f t="shared" si="4"/>
        <v>#DIV/0!</v>
      </c>
      <c r="T14" s="11">
        <f t="shared" si="5"/>
        <v>0</v>
      </c>
      <c r="U14" s="11">
        <f t="shared" si="6"/>
        <v>0</v>
      </c>
      <c r="V14" s="8" t="e">
        <f t="shared" si="7"/>
        <v>#DIV/0!</v>
      </c>
      <c r="W14" s="14"/>
      <c r="AV14" s="9"/>
      <c r="AW14" s="9"/>
      <c r="AX14" s="9"/>
      <c r="AY14" s="9"/>
      <c r="AZ14" s="9"/>
    </row>
    <row r="15" spans="1:52" s="5" customFormat="1">
      <c r="A15" s="7">
        <v>225</v>
      </c>
      <c r="B15" s="11">
        <v>1</v>
      </c>
      <c r="C15" s="12">
        <v>29</v>
      </c>
      <c r="E15" s="7"/>
      <c r="F15" s="11">
        <f t="shared" si="0"/>
        <v>0</v>
      </c>
      <c r="G15" s="11"/>
      <c r="H15" s="11"/>
      <c r="I15" s="35"/>
      <c r="J15" s="11"/>
      <c r="K15" s="36"/>
      <c r="L15" s="11">
        <f t="shared" si="1"/>
        <v>0</v>
      </c>
      <c r="M15" s="11"/>
      <c r="N15" s="11"/>
      <c r="O15" s="12"/>
      <c r="Q15" s="7">
        <f t="shared" si="2"/>
        <v>0</v>
      </c>
      <c r="R15" s="11">
        <f t="shared" si="3"/>
        <v>0</v>
      </c>
      <c r="S15" s="14" t="e">
        <f t="shared" si="4"/>
        <v>#DIV/0!</v>
      </c>
      <c r="T15" s="11">
        <f t="shared" si="5"/>
        <v>0</v>
      </c>
      <c r="U15" s="11">
        <f t="shared" si="6"/>
        <v>0</v>
      </c>
      <c r="V15" s="8" t="e">
        <f t="shared" si="7"/>
        <v>#DIV/0!</v>
      </c>
      <c r="W15" s="14"/>
      <c r="AV15" s="9"/>
      <c r="AW15" s="9"/>
      <c r="AX15" s="9"/>
      <c r="AY15" s="9"/>
      <c r="AZ15" s="9"/>
    </row>
    <row r="16" spans="1:52" s="5" customFormat="1">
      <c r="A16" s="7">
        <v>375</v>
      </c>
      <c r="B16" s="11">
        <v>3</v>
      </c>
      <c r="C16" s="12">
        <v>34</v>
      </c>
      <c r="E16" s="7"/>
      <c r="F16" s="11">
        <f t="shared" si="0"/>
        <v>0</v>
      </c>
      <c r="G16" s="37"/>
      <c r="H16" s="37"/>
      <c r="I16" s="38"/>
      <c r="J16" s="11"/>
      <c r="K16" s="36"/>
      <c r="L16" s="11">
        <f t="shared" si="1"/>
        <v>0</v>
      </c>
      <c r="M16" s="11"/>
      <c r="N16" s="11"/>
      <c r="O16" s="12"/>
      <c r="Q16" s="7">
        <f t="shared" si="2"/>
        <v>0</v>
      </c>
      <c r="R16" s="11">
        <f t="shared" si="3"/>
        <v>0</v>
      </c>
      <c r="S16" s="14" t="e">
        <f t="shared" si="4"/>
        <v>#DIV/0!</v>
      </c>
      <c r="T16" s="11">
        <f t="shared" si="5"/>
        <v>0</v>
      </c>
      <c r="U16" s="11">
        <f t="shared" si="6"/>
        <v>0</v>
      </c>
      <c r="V16" s="8" t="e">
        <f t="shared" si="7"/>
        <v>#DIV/0!</v>
      </c>
      <c r="W16" s="14"/>
      <c r="AV16" s="9"/>
      <c r="AW16" s="9"/>
      <c r="AX16" s="9"/>
      <c r="AY16" s="9"/>
      <c r="AZ16" s="9"/>
    </row>
    <row r="17" spans="1:52" s="5" customFormat="1">
      <c r="A17" s="7">
        <v>750</v>
      </c>
      <c r="B17" s="11">
        <v>1</v>
      </c>
      <c r="C17" s="12">
        <v>12</v>
      </c>
      <c r="E17" s="7"/>
      <c r="F17" s="11">
        <f t="shared" si="0"/>
        <v>0</v>
      </c>
      <c r="G17" s="37"/>
      <c r="H17" s="37"/>
      <c r="I17" s="38"/>
      <c r="J17" s="11"/>
      <c r="K17" s="36"/>
      <c r="L17" s="11">
        <f t="shared" si="1"/>
        <v>0</v>
      </c>
      <c r="M17" s="11"/>
      <c r="N17" s="11"/>
      <c r="O17" s="12"/>
      <c r="Q17" s="7">
        <f t="shared" si="2"/>
        <v>0</v>
      </c>
      <c r="R17" s="11">
        <f t="shared" si="3"/>
        <v>0</v>
      </c>
      <c r="S17" s="14" t="e">
        <f t="shared" si="4"/>
        <v>#DIV/0!</v>
      </c>
      <c r="T17" s="11">
        <f t="shared" si="5"/>
        <v>0</v>
      </c>
      <c r="U17" s="11">
        <f t="shared" si="6"/>
        <v>0</v>
      </c>
      <c r="V17" s="8" t="e">
        <f t="shared" si="7"/>
        <v>#DIV/0!</v>
      </c>
      <c r="W17" s="14"/>
      <c r="AV17" s="9"/>
      <c r="AW17" s="9"/>
      <c r="AX17" s="9"/>
      <c r="AY17" s="9"/>
      <c r="AZ17" s="9"/>
    </row>
    <row r="18" spans="1:52" s="5" customFormat="1" ht="15.75" thickBot="1">
      <c r="A18" s="25">
        <v>1500</v>
      </c>
      <c r="B18" s="26">
        <v>0</v>
      </c>
      <c r="C18" s="27">
        <v>2</v>
      </c>
      <c r="E18" s="25"/>
      <c r="F18" s="26">
        <f t="shared" si="0"/>
        <v>0</v>
      </c>
      <c r="G18" s="28"/>
      <c r="H18" s="28"/>
      <c r="I18" s="29"/>
      <c r="J18" s="26"/>
      <c r="K18" s="39"/>
      <c r="L18" s="26">
        <f t="shared" si="1"/>
        <v>0</v>
      </c>
      <c r="M18" s="26"/>
      <c r="N18" s="26"/>
      <c r="O18" s="27"/>
      <c r="Q18" s="25">
        <f t="shared" si="2"/>
        <v>0</v>
      </c>
      <c r="R18" s="26">
        <f t="shared" si="3"/>
        <v>0</v>
      </c>
      <c r="S18" s="31" t="e">
        <f t="shared" si="4"/>
        <v>#DIV/0!</v>
      </c>
      <c r="T18" s="26">
        <f t="shared" si="5"/>
        <v>0</v>
      </c>
      <c r="U18" s="26">
        <f t="shared" si="6"/>
        <v>0</v>
      </c>
      <c r="V18" s="32" t="e">
        <f t="shared" si="7"/>
        <v>#DIV/0!</v>
      </c>
      <c r="W18" s="14"/>
      <c r="AV18" s="9"/>
      <c r="AW18" s="9"/>
      <c r="AX18" s="9"/>
      <c r="AY18" s="9"/>
      <c r="AZ18" s="9"/>
    </row>
    <row r="19" spans="1:52" s="5" customFormat="1">
      <c r="G19" s="33"/>
      <c r="H19" s="33"/>
      <c r="I19" s="33"/>
      <c r="AV19" s="9"/>
      <c r="AW19" s="9"/>
      <c r="AX19" s="9"/>
      <c r="AY19" s="9"/>
      <c r="AZ19" s="9"/>
    </row>
    <row r="20" spans="1:52" s="5" customFormat="1"/>
    <row r="21" spans="1:52" s="5" customFormat="1"/>
    <row r="22" spans="1:52" s="5" customFormat="1"/>
    <row r="23" spans="1:52" s="5" customFormat="1"/>
    <row r="24" spans="1:52" s="5" customFormat="1"/>
    <row r="25" spans="1:52" s="5" customFormat="1"/>
    <row r="26" spans="1:52" s="5" customFormat="1"/>
    <row r="27" spans="1:52" s="5" customFormat="1"/>
    <row r="28" spans="1:52" s="5" customFormat="1"/>
    <row r="29" spans="1:52" s="5" customFormat="1"/>
    <row r="30" spans="1:52" s="5" customFormat="1"/>
    <row r="31" spans="1:52" s="5" customFormat="1"/>
    <row r="32" spans="1:52" s="5" customFormat="1"/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0.2m</vt:lpstr>
      <vt:lpstr>0.4m</vt:lpstr>
      <vt:lpstr>0.6m</vt:lpstr>
      <vt:lpstr>0.8m</vt:lpstr>
      <vt:lpstr>1.0m</vt:lpstr>
      <vt:lpstr>1.2m</vt:lpstr>
      <vt:lpstr>1.4m</vt:lpstr>
      <vt:lpstr>1.6m</vt:lpstr>
      <vt:lpstr>1.8m</vt:lpstr>
      <vt:lpstr>2.0m</vt:lpstr>
      <vt:lpstr>ratio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2021-07-28T06:49:15Z</dcterms:created>
  <dcterms:modified xsi:type="dcterms:W3CDTF">2022-09-21T03:30:37Z</dcterms:modified>
</cp:coreProperties>
</file>