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n Wenzhao\ZZ\Summary and writings\DMP\Dataset (Main folder)\"/>
    </mc:Choice>
  </mc:AlternateContent>
  <xr:revisionPtr revIDLastSave="0" documentId="13_ncr:1_{A5ADEEF2-E087-4E72-ABB5-FC05D89119F5}" xr6:coauthVersionLast="47" xr6:coauthVersionMax="47" xr10:uidLastSave="{00000000-0000-0000-0000-000000000000}"/>
  <bookViews>
    <workbookView xWindow="-120" yWindow="-120" windowWidth="29040" windowHeight="15840" activeTab="10" xr2:uid="{6DC29C2B-C9E6-4E02-80C5-FDBC3ED63135}"/>
  </bookViews>
  <sheets>
    <sheet name="0.2m" sheetId="1" r:id="rId1"/>
    <sheet name="0.4m" sheetId="2" r:id="rId2"/>
    <sheet name="0.6m" sheetId="3" r:id="rId3"/>
    <sheet name="0.8m" sheetId="5" r:id="rId4"/>
    <sheet name="1.0m" sheetId="6" r:id="rId5"/>
    <sheet name="1.2m" sheetId="7" r:id="rId6"/>
    <sheet name="1.4m" sheetId="8" r:id="rId7"/>
    <sheet name="1.6m" sheetId="9" r:id="rId8"/>
    <sheet name="1.8m" sheetId="10" r:id="rId9"/>
    <sheet name="2.0m" sheetId="11" r:id="rId10"/>
    <sheet name="ratio summary" sheetId="4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" i="11" l="1"/>
  <c r="T5" i="11"/>
  <c r="T6" i="11"/>
  <c r="T7" i="11"/>
  <c r="T8" i="11"/>
  <c r="T9" i="11"/>
  <c r="T10" i="11"/>
  <c r="T11" i="11"/>
  <c r="T12" i="11"/>
  <c r="T13" i="11"/>
  <c r="T14" i="11"/>
  <c r="T15" i="11"/>
  <c r="T16" i="11"/>
  <c r="T17" i="11"/>
  <c r="T18" i="11"/>
  <c r="T3" i="11"/>
  <c r="Q4" i="11"/>
  <c r="Q5" i="11"/>
  <c r="Q6" i="11"/>
  <c r="Q7" i="11"/>
  <c r="Q8" i="11"/>
  <c r="Q9" i="11"/>
  <c r="Q10" i="11"/>
  <c r="Q11" i="11"/>
  <c r="Q12" i="11"/>
  <c r="Q13" i="11"/>
  <c r="Q14" i="11"/>
  <c r="Q15" i="11"/>
  <c r="Q16" i="11"/>
  <c r="Q17" i="11"/>
  <c r="Q18" i="11"/>
  <c r="Q3" i="11"/>
  <c r="T4" i="10"/>
  <c r="T5" i="10"/>
  <c r="T6" i="10"/>
  <c r="T7" i="10"/>
  <c r="T8" i="10"/>
  <c r="T9" i="10"/>
  <c r="T10" i="10"/>
  <c r="T11" i="10"/>
  <c r="T12" i="10"/>
  <c r="T13" i="10"/>
  <c r="T14" i="10"/>
  <c r="T15" i="10"/>
  <c r="T16" i="10"/>
  <c r="T17" i="10"/>
  <c r="T18" i="10"/>
  <c r="T3" i="10"/>
  <c r="Q4" i="10"/>
  <c r="Q5" i="10"/>
  <c r="Q6" i="10"/>
  <c r="Q7" i="10"/>
  <c r="Q8" i="10"/>
  <c r="Q9" i="10"/>
  <c r="Q10" i="10"/>
  <c r="Q11" i="10"/>
  <c r="Q12" i="10"/>
  <c r="Q13" i="10"/>
  <c r="Q14" i="10"/>
  <c r="Q15" i="10"/>
  <c r="Q16" i="10"/>
  <c r="Q17" i="10"/>
  <c r="Q18" i="10"/>
  <c r="Q3" i="10"/>
  <c r="T4" i="9"/>
  <c r="T5" i="9"/>
  <c r="T6" i="9"/>
  <c r="T7" i="9"/>
  <c r="T8" i="9"/>
  <c r="T9" i="9"/>
  <c r="T10" i="9"/>
  <c r="T11" i="9"/>
  <c r="T12" i="9"/>
  <c r="T13" i="9"/>
  <c r="T14" i="9"/>
  <c r="T15" i="9"/>
  <c r="T16" i="9"/>
  <c r="T17" i="9"/>
  <c r="T18" i="9"/>
  <c r="T3" i="9"/>
  <c r="Q4" i="9"/>
  <c r="Q5" i="9"/>
  <c r="Q6" i="9"/>
  <c r="Q7" i="9"/>
  <c r="Q8" i="9"/>
  <c r="Q9" i="9"/>
  <c r="Q10" i="9"/>
  <c r="Q11" i="9"/>
  <c r="Q12" i="9"/>
  <c r="Q13" i="9"/>
  <c r="Q14" i="9"/>
  <c r="Q15" i="9"/>
  <c r="Q16" i="9"/>
  <c r="Q17" i="9"/>
  <c r="Q18" i="9"/>
  <c r="Q3" i="9"/>
  <c r="T4" i="8"/>
  <c r="T5" i="8"/>
  <c r="T6" i="8"/>
  <c r="T7" i="8"/>
  <c r="T8" i="8"/>
  <c r="T9" i="8"/>
  <c r="T10" i="8"/>
  <c r="T11" i="8"/>
  <c r="T12" i="8"/>
  <c r="T13" i="8"/>
  <c r="T14" i="8"/>
  <c r="T15" i="8"/>
  <c r="T16" i="8"/>
  <c r="T17" i="8"/>
  <c r="T18" i="8"/>
  <c r="T3" i="8"/>
  <c r="Q4" i="8"/>
  <c r="Q5" i="8"/>
  <c r="Q6" i="8"/>
  <c r="Q7" i="8"/>
  <c r="Q8" i="8"/>
  <c r="Q9" i="8"/>
  <c r="Q10" i="8"/>
  <c r="Q11" i="8"/>
  <c r="Q12" i="8"/>
  <c r="Q13" i="8"/>
  <c r="Q14" i="8"/>
  <c r="Q15" i="8"/>
  <c r="Q16" i="8"/>
  <c r="Q17" i="8"/>
  <c r="Q18" i="8"/>
  <c r="Q3" i="8"/>
  <c r="T4" i="7"/>
  <c r="T5" i="7"/>
  <c r="T6" i="7"/>
  <c r="T7" i="7"/>
  <c r="T8" i="7"/>
  <c r="T9" i="7"/>
  <c r="T10" i="7"/>
  <c r="T11" i="7"/>
  <c r="T12" i="7"/>
  <c r="T13" i="7"/>
  <c r="T14" i="7"/>
  <c r="T15" i="7"/>
  <c r="T16" i="7"/>
  <c r="T17" i="7"/>
  <c r="T18" i="7"/>
  <c r="T3" i="7"/>
  <c r="Q4" i="7"/>
  <c r="Q5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3" i="7"/>
  <c r="T4" i="6"/>
  <c r="T5" i="6"/>
  <c r="T6" i="6"/>
  <c r="T7" i="6"/>
  <c r="T8" i="6"/>
  <c r="T9" i="6"/>
  <c r="T10" i="6"/>
  <c r="T11" i="6"/>
  <c r="T12" i="6"/>
  <c r="T13" i="6"/>
  <c r="T14" i="6"/>
  <c r="T15" i="6"/>
  <c r="T16" i="6"/>
  <c r="T17" i="6"/>
  <c r="T18" i="6"/>
  <c r="T3" i="6"/>
  <c r="Q4" i="6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3" i="6"/>
  <c r="T4" i="5" l="1"/>
  <c r="T5" i="5"/>
  <c r="T6" i="5"/>
  <c r="T7" i="5"/>
  <c r="T8" i="5"/>
  <c r="AC8" i="5" s="1"/>
  <c r="T9" i="5"/>
  <c r="AC9" i="5" s="1"/>
  <c r="T10" i="5"/>
  <c r="T11" i="5"/>
  <c r="AC11" i="5" s="1"/>
  <c r="T12" i="5"/>
  <c r="T13" i="5"/>
  <c r="AC13" i="5" s="1"/>
  <c r="T14" i="5"/>
  <c r="AC14" i="5" s="1"/>
  <c r="T15" i="5"/>
  <c r="T16" i="5"/>
  <c r="AC16" i="5" s="1"/>
  <c r="T17" i="5"/>
  <c r="AC17" i="5" s="1"/>
  <c r="T18" i="5"/>
  <c r="T3" i="5"/>
  <c r="AC3" i="5" s="1"/>
  <c r="R10" i="5"/>
  <c r="AA10" i="5" s="1"/>
  <c r="R18" i="5"/>
  <c r="Q4" i="5"/>
  <c r="Q5" i="5"/>
  <c r="Q6" i="5"/>
  <c r="Q7" i="5"/>
  <c r="Z7" i="5" s="1"/>
  <c r="Q8" i="5"/>
  <c r="Q9" i="5"/>
  <c r="Q10" i="5"/>
  <c r="Q11" i="5"/>
  <c r="Z11" i="5" s="1"/>
  <c r="Q12" i="5"/>
  <c r="Q13" i="5"/>
  <c r="Q14" i="5"/>
  <c r="Q15" i="5"/>
  <c r="Q16" i="5"/>
  <c r="Q17" i="5"/>
  <c r="Q18" i="5"/>
  <c r="Q3" i="5"/>
  <c r="Z3" i="5" s="1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3" i="3"/>
  <c r="Q4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3" i="3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3" i="2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3" i="1"/>
  <c r="Q18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3" i="1"/>
  <c r="AC13" i="11"/>
  <c r="AC14" i="11"/>
  <c r="AC15" i="11"/>
  <c r="AC16" i="11"/>
  <c r="AC17" i="11"/>
  <c r="AC18" i="11"/>
  <c r="AA17" i="11"/>
  <c r="Z11" i="11"/>
  <c r="Z12" i="11"/>
  <c r="Z13" i="11"/>
  <c r="Z14" i="11"/>
  <c r="Z15" i="11"/>
  <c r="Z16" i="11"/>
  <c r="Z17" i="11"/>
  <c r="Z18" i="11"/>
  <c r="Z3" i="11"/>
  <c r="AC5" i="10"/>
  <c r="AC13" i="10"/>
  <c r="AC14" i="10"/>
  <c r="AC15" i="10"/>
  <c r="AC16" i="10"/>
  <c r="AC17" i="10"/>
  <c r="AC18" i="10"/>
  <c r="AA15" i="10"/>
  <c r="AA17" i="10"/>
  <c r="Z15" i="10"/>
  <c r="Z17" i="10"/>
  <c r="L18" i="11"/>
  <c r="U18" i="11" s="1"/>
  <c r="AD18" i="11" s="1"/>
  <c r="AE18" i="11" s="1"/>
  <c r="F18" i="11"/>
  <c r="R18" i="11" s="1"/>
  <c r="AA18" i="11" s="1"/>
  <c r="AB18" i="11" s="1"/>
  <c r="L17" i="11"/>
  <c r="U17" i="11" s="1"/>
  <c r="AD17" i="11" s="1"/>
  <c r="F17" i="11"/>
  <c r="R17" i="11" s="1"/>
  <c r="L16" i="11"/>
  <c r="U16" i="11" s="1"/>
  <c r="V16" i="11" s="1"/>
  <c r="F16" i="11"/>
  <c r="R16" i="11" s="1"/>
  <c r="AA16" i="11" s="1"/>
  <c r="L15" i="11"/>
  <c r="U15" i="11" s="1"/>
  <c r="AD15" i="11" s="1"/>
  <c r="F15" i="11"/>
  <c r="R15" i="11" s="1"/>
  <c r="AA15" i="11" s="1"/>
  <c r="AD14" i="11"/>
  <c r="L14" i="11"/>
  <c r="U14" i="11" s="1"/>
  <c r="F14" i="11"/>
  <c r="R14" i="11" s="1"/>
  <c r="AA14" i="11" s="1"/>
  <c r="L13" i="11"/>
  <c r="F13" i="11"/>
  <c r="AC12" i="11"/>
  <c r="L12" i="11"/>
  <c r="F12" i="11"/>
  <c r="AC11" i="11"/>
  <c r="L11" i="11"/>
  <c r="F11" i="11"/>
  <c r="AC10" i="11"/>
  <c r="Z10" i="11"/>
  <c r="L10" i="11"/>
  <c r="F10" i="11"/>
  <c r="AC9" i="11"/>
  <c r="Z9" i="11"/>
  <c r="L9" i="11"/>
  <c r="F9" i="11"/>
  <c r="AC8" i="11"/>
  <c r="Z8" i="11"/>
  <c r="L8" i="11"/>
  <c r="F8" i="11"/>
  <c r="AC7" i="11"/>
  <c r="Z7" i="11"/>
  <c r="L7" i="11"/>
  <c r="F7" i="11"/>
  <c r="AC6" i="11"/>
  <c r="Z6" i="11"/>
  <c r="L6" i="11"/>
  <c r="F6" i="11"/>
  <c r="AC5" i="11"/>
  <c r="Z5" i="11"/>
  <c r="L5" i="11"/>
  <c r="F5" i="11"/>
  <c r="AC4" i="11"/>
  <c r="Z4" i="11"/>
  <c r="L4" i="11"/>
  <c r="F4" i="11"/>
  <c r="AC3" i="11"/>
  <c r="L3" i="11"/>
  <c r="U3" i="11" s="1"/>
  <c r="AD3" i="11" s="1"/>
  <c r="F3" i="11"/>
  <c r="Z18" i="10"/>
  <c r="L18" i="10"/>
  <c r="U18" i="10" s="1"/>
  <c r="AD18" i="10" s="1"/>
  <c r="F18" i="10"/>
  <c r="R18" i="10" s="1"/>
  <c r="AA18" i="10" s="1"/>
  <c r="L17" i="10"/>
  <c r="U17" i="10" s="1"/>
  <c r="AD17" i="10" s="1"/>
  <c r="F17" i="10"/>
  <c r="R17" i="10" s="1"/>
  <c r="Z16" i="10"/>
  <c r="L16" i="10"/>
  <c r="F16" i="10"/>
  <c r="R16" i="10" s="1"/>
  <c r="AA16" i="10" s="1"/>
  <c r="L15" i="10"/>
  <c r="F15" i="10"/>
  <c r="R15" i="10" s="1"/>
  <c r="Z14" i="10"/>
  <c r="L14" i="10"/>
  <c r="U14" i="10" s="1"/>
  <c r="AD14" i="10" s="1"/>
  <c r="F14" i="10"/>
  <c r="Z13" i="10"/>
  <c r="L13" i="10"/>
  <c r="F13" i="10"/>
  <c r="AC12" i="10"/>
  <c r="Z12" i="10"/>
  <c r="L12" i="10"/>
  <c r="U12" i="10" s="1"/>
  <c r="AD12" i="10" s="1"/>
  <c r="F12" i="10"/>
  <c r="AC11" i="10"/>
  <c r="Z11" i="10"/>
  <c r="L11" i="10"/>
  <c r="F11" i="10"/>
  <c r="R11" i="10" s="1"/>
  <c r="AA11" i="10" s="1"/>
  <c r="AC10" i="10"/>
  <c r="Z10" i="10"/>
  <c r="L10" i="10"/>
  <c r="F10" i="10"/>
  <c r="AC9" i="10"/>
  <c r="Z9" i="10"/>
  <c r="L9" i="10"/>
  <c r="F9" i="10"/>
  <c r="AC8" i="10"/>
  <c r="Z8" i="10"/>
  <c r="L8" i="10"/>
  <c r="F8" i="10"/>
  <c r="AC7" i="10"/>
  <c r="Z7" i="10"/>
  <c r="L7" i="10"/>
  <c r="F7" i="10"/>
  <c r="AC6" i="10"/>
  <c r="Z6" i="10"/>
  <c r="L6" i="10"/>
  <c r="F6" i="10"/>
  <c r="Z5" i="10"/>
  <c r="L5" i="10"/>
  <c r="F5" i="10"/>
  <c r="AC4" i="10"/>
  <c r="Z4" i="10"/>
  <c r="L4" i="10"/>
  <c r="F4" i="10"/>
  <c r="AC3" i="10"/>
  <c r="Z3" i="10"/>
  <c r="L3" i="10"/>
  <c r="U3" i="10" s="1"/>
  <c r="AD3" i="10" s="1"/>
  <c r="F3" i="10"/>
  <c r="R3" i="10" s="1"/>
  <c r="AA3" i="10" s="1"/>
  <c r="AC7" i="9"/>
  <c r="AC8" i="9"/>
  <c r="AC11" i="9"/>
  <c r="AC13" i="9"/>
  <c r="AC14" i="9"/>
  <c r="AC15" i="9"/>
  <c r="AC16" i="9"/>
  <c r="AC17" i="9"/>
  <c r="AC18" i="9"/>
  <c r="AC3" i="9"/>
  <c r="AA8" i="9"/>
  <c r="Z9" i="9"/>
  <c r="Z13" i="9"/>
  <c r="Z14" i="9"/>
  <c r="Z15" i="9"/>
  <c r="Z16" i="9"/>
  <c r="Z17" i="9"/>
  <c r="Z18" i="9"/>
  <c r="L18" i="9"/>
  <c r="U18" i="9" s="1"/>
  <c r="AD18" i="9" s="1"/>
  <c r="F18" i="9"/>
  <c r="R18" i="9" s="1"/>
  <c r="AA18" i="9" s="1"/>
  <c r="L17" i="9"/>
  <c r="U17" i="9" s="1"/>
  <c r="AD17" i="9" s="1"/>
  <c r="F17" i="9"/>
  <c r="R17" i="9" s="1"/>
  <c r="AA17" i="9" s="1"/>
  <c r="L16" i="9"/>
  <c r="F16" i="9"/>
  <c r="R16" i="9" s="1"/>
  <c r="AA16" i="9" s="1"/>
  <c r="L15" i="9"/>
  <c r="F15" i="9"/>
  <c r="R15" i="9" s="1"/>
  <c r="AA15" i="9" s="1"/>
  <c r="L14" i="9"/>
  <c r="F14" i="9"/>
  <c r="R14" i="9" s="1"/>
  <c r="AA14" i="9" s="1"/>
  <c r="L13" i="9"/>
  <c r="F13" i="9"/>
  <c r="R13" i="9" s="1"/>
  <c r="AC12" i="9"/>
  <c r="Z12" i="9"/>
  <c r="L12" i="9"/>
  <c r="F12" i="9"/>
  <c r="R12" i="9" s="1"/>
  <c r="AA12" i="9" s="1"/>
  <c r="Z11" i="9"/>
  <c r="L11" i="9"/>
  <c r="F11" i="9"/>
  <c r="AC10" i="9"/>
  <c r="Z10" i="9"/>
  <c r="L10" i="9"/>
  <c r="F10" i="9"/>
  <c r="R10" i="9" s="1"/>
  <c r="AA10" i="9" s="1"/>
  <c r="AC9" i="9"/>
  <c r="L9" i="9"/>
  <c r="F9" i="9"/>
  <c r="Z8" i="9"/>
  <c r="L8" i="9"/>
  <c r="F8" i="9"/>
  <c r="R8" i="9" s="1"/>
  <c r="Z7" i="9"/>
  <c r="L7" i="9"/>
  <c r="F7" i="9"/>
  <c r="AC6" i="9"/>
  <c r="Z6" i="9"/>
  <c r="L6" i="9"/>
  <c r="F6" i="9"/>
  <c r="AC5" i="9"/>
  <c r="Z5" i="9"/>
  <c r="L5" i="9"/>
  <c r="F5" i="9"/>
  <c r="AC4" i="9"/>
  <c r="Z4" i="9"/>
  <c r="L4" i="9"/>
  <c r="F4" i="9"/>
  <c r="Z3" i="9"/>
  <c r="L3" i="9"/>
  <c r="F3" i="9"/>
  <c r="AC15" i="8"/>
  <c r="AC16" i="8"/>
  <c r="AC17" i="8"/>
  <c r="AC18" i="8"/>
  <c r="Z4" i="8"/>
  <c r="Z14" i="8"/>
  <c r="Z15" i="8"/>
  <c r="Z16" i="8"/>
  <c r="Z17" i="8"/>
  <c r="Z18" i="8"/>
  <c r="L18" i="8"/>
  <c r="F18" i="8"/>
  <c r="R18" i="8" s="1"/>
  <c r="AA18" i="8" s="1"/>
  <c r="L17" i="8"/>
  <c r="F17" i="8"/>
  <c r="L16" i="8"/>
  <c r="U16" i="8" s="1"/>
  <c r="AD16" i="8" s="1"/>
  <c r="F16" i="8"/>
  <c r="L15" i="8"/>
  <c r="F15" i="8"/>
  <c r="AC14" i="8"/>
  <c r="L14" i="8"/>
  <c r="F14" i="8"/>
  <c r="AC13" i="8"/>
  <c r="Z13" i="8"/>
  <c r="L13" i="8"/>
  <c r="F13" i="8"/>
  <c r="AC12" i="8"/>
  <c r="Z12" i="8"/>
  <c r="L12" i="8"/>
  <c r="U12" i="8" s="1"/>
  <c r="F12" i="8"/>
  <c r="AC11" i="8"/>
  <c r="AA11" i="8"/>
  <c r="Z11" i="8"/>
  <c r="L11" i="8"/>
  <c r="F11" i="8"/>
  <c r="R11" i="8" s="1"/>
  <c r="AC10" i="8"/>
  <c r="Z10" i="8"/>
  <c r="L10" i="8"/>
  <c r="F10" i="8"/>
  <c r="R10" i="8" s="1"/>
  <c r="AA10" i="8" s="1"/>
  <c r="AC9" i="8"/>
  <c r="Z9" i="8"/>
  <c r="L9" i="8"/>
  <c r="F9" i="8"/>
  <c r="AC8" i="8"/>
  <c r="Z8" i="8"/>
  <c r="L8" i="8"/>
  <c r="F8" i="8"/>
  <c r="AC7" i="8"/>
  <c r="Z7" i="8"/>
  <c r="L7" i="8"/>
  <c r="F7" i="8"/>
  <c r="AC6" i="8"/>
  <c r="Z6" i="8"/>
  <c r="L6" i="8"/>
  <c r="F6" i="8"/>
  <c r="R6" i="8" s="1"/>
  <c r="AA6" i="8" s="1"/>
  <c r="AC5" i="8"/>
  <c r="Z5" i="8"/>
  <c r="L5" i="8"/>
  <c r="F5" i="8"/>
  <c r="AC4" i="8"/>
  <c r="L4" i="8"/>
  <c r="F4" i="8"/>
  <c r="AC3" i="8"/>
  <c r="AA3" i="8"/>
  <c r="Z3" i="8"/>
  <c r="L3" i="8"/>
  <c r="F3" i="8"/>
  <c r="R3" i="8" s="1"/>
  <c r="AD18" i="7"/>
  <c r="AC13" i="7"/>
  <c r="AC15" i="7"/>
  <c r="AC16" i="7"/>
  <c r="AC17" i="7"/>
  <c r="AC18" i="7"/>
  <c r="AA15" i="7"/>
  <c r="Z15" i="7"/>
  <c r="Z16" i="7"/>
  <c r="Z17" i="7"/>
  <c r="Z18" i="7"/>
  <c r="Z3" i="7"/>
  <c r="L18" i="7"/>
  <c r="U18" i="7" s="1"/>
  <c r="F18" i="7"/>
  <c r="R18" i="7" s="1"/>
  <c r="AA18" i="7" s="1"/>
  <c r="L17" i="7"/>
  <c r="U17" i="7" s="1"/>
  <c r="AD17" i="7" s="1"/>
  <c r="F17" i="7"/>
  <c r="L16" i="7"/>
  <c r="F16" i="7"/>
  <c r="L15" i="7"/>
  <c r="U15" i="7" s="1"/>
  <c r="AD15" i="7" s="1"/>
  <c r="F15" i="7"/>
  <c r="R15" i="7" s="1"/>
  <c r="AD14" i="7"/>
  <c r="AC14" i="7"/>
  <c r="Z14" i="7"/>
  <c r="L14" i="7"/>
  <c r="U14" i="7" s="1"/>
  <c r="F14" i="7"/>
  <c r="Z13" i="7"/>
  <c r="L13" i="7"/>
  <c r="U13" i="7" s="1"/>
  <c r="F13" i="7"/>
  <c r="AC12" i="7"/>
  <c r="Z12" i="7"/>
  <c r="L12" i="7"/>
  <c r="F12" i="7"/>
  <c r="AC11" i="7"/>
  <c r="Z11" i="7"/>
  <c r="L11" i="7"/>
  <c r="F11" i="7"/>
  <c r="AC10" i="7"/>
  <c r="Z10" i="7"/>
  <c r="L10" i="7"/>
  <c r="F10" i="7"/>
  <c r="AC9" i="7"/>
  <c r="Z9" i="7"/>
  <c r="L9" i="7"/>
  <c r="F9" i="7"/>
  <c r="AC8" i="7"/>
  <c r="Z8" i="7"/>
  <c r="L8" i="7"/>
  <c r="F8" i="7"/>
  <c r="AC7" i="7"/>
  <c r="Z7" i="7"/>
  <c r="L7" i="7"/>
  <c r="F7" i="7"/>
  <c r="AD6" i="7"/>
  <c r="AC6" i="7"/>
  <c r="Z6" i="7"/>
  <c r="L6" i="7"/>
  <c r="U6" i="7" s="1"/>
  <c r="F6" i="7"/>
  <c r="AC5" i="7"/>
  <c r="Z5" i="7"/>
  <c r="L5" i="7"/>
  <c r="F5" i="7"/>
  <c r="AC4" i="7"/>
  <c r="Z4" i="7"/>
  <c r="L4" i="7"/>
  <c r="F4" i="7"/>
  <c r="AC3" i="7"/>
  <c r="L3" i="7"/>
  <c r="F3" i="7"/>
  <c r="AD18" i="6"/>
  <c r="AC18" i="6"/>
  <c r="AC4" i="6"/>
  <c r="AC5" i="6"/>
  <c r="AC6" i="6"/>
  <c r="AC7" i="6"/>
  <c r="AC8" i="6"/>
  <c r="AC9" i="6"/>
  <c r="AC10" i="6"/>
  <c r="AC11" i="6"/>
  <c r="AC12" i="6"/>
  <c r="AC13" i="6"/>
  <c r="AC14" i="6"/>
  <c r="AC15" i="6"/>
  <c r="AC16" i="6"/>
  <c r="AC17" i="6"/>
  <c r="AC3" i="6"/>
  <c r="Z4" i="6"/>
  <c r="Z5" i="6"/>
  <c r="Z6" i="6"/>
  <c r="Z7" i="6"/>
  <c r="Z8" i="6"/>
  <c r="Z9" i="6"/>
  <c r="Z10" i="6"/>
  <c r="Z11" i="6"/>
  <c r="Z12" i="6"/>
  <c r="Z13" i="6"/>
  <c r="Z14" i="6"/>
  <c r="Z15" i="6"/>
  <c r="Z16" i="6"/>
  <c r="Z17" i="6"/>
  <c r="Z18" i="6"/>
  <c r="Z3" i="6"/>
  <c r="L18" i="6"/>
  <c r="U18" i="6" s="1"/>
  <c r="F18" i="6"/>
  <c r="R18" i="6" s="1"/>
  <c r="AA18" i="6" s="1"/>
  <c r="L17" i="6"/>
  <c r="U17" i="6" s="1"/>
  <c r="AD17" i="6" s="1"/>
  <c r="F17" i="6"/>
  <c r="L16" i="6"/>
  <c r="F16" i="6"/>
  <c r="L15" i="6"/>
  <c r="F15" i="6"/>
  <c r="L14" i="6"/>
  <c r="F14" i="6"/>
  <c r="L13" i="6"/>
  <c r="F13" i="6"/>
  <c r="L12" i="6"/>
  <c r="F12" i="6"/>
  <c r="L11" i="6"/>
  <c r="F11" i="6"/>
  <c r="L10" i="6"/>
  <c r="F10" i="6"/>
  <c r="R10" i="6" s="1"/>
  <c r="AA10" i="6" s="1"/>
  <c r="L9" i="6"/>
  <c r="F9" i="6"/>
  <c r="L8" i="6"/>
  <c r="F8" i="6"/>
  <c r="L7" i="6"/>
  <c r="F7" i="6"/>
  <c r="L6" i="6"/>
  <c r="F6" i="6"/>
  <c r="L5" i="6"/>
  <c r="F5" i="6"/>
  <c r="L4" i="6"/>
  <c r="F4" i="6"/>
  <c r="L3" i="6"/>
  <c r="F3" i="6"/>
  <c r="AC18" i="5"/>
  <c r="Z18" i="5"/>
  <c r="L18" i="5"/>
  <c r="U18" i="5" s="1"/>
  <c r="AD18" i="5" s="1"/>
  <c r="F18" i="5"/>
  <c r="Z17" i="5"/>
  <c r="L17" i="5"/>
  <c r="U17" i="5" s="1"/>
  <c r="AD17" i="5" s="1"/>
  <c r="F17" i="5"/>
  <c r="R17" i="5" s="1"/>
  <c r="AA17" i="5" s="1"/>
  <c r="Z16" i="5"/>
  <c r="L16" i="5"/>
  <c r="F16" i="5"/>
  <c r="R16" i="5" s="1"/>
  <c r="AC15" i="5"/>
  <c r="Z15" i="5"/>
  <c r="L15" i="5"/>
  <c r="U15" i="5" s="1"/>
  <c r="AD15" i="5" s="1"/>
  <c r="F15" i="5"/>
  <c r="Z14" i="5"/>
  <c r="L14" i="5"/>
  <c r="U14" i="5" s="1"/>
  <c r="F14" i="5"/>
  <c r="R14" i="5" s="1"/>
  <c r="Z13" i="5"/>
  <c r="L13" i="5"/>
  <c r="F13" i="5"/>
  <c r="AC12" i="5"/>
  <c r="Z12" i="5"/>
  <c r="L12" i="5"/>
  <c r="F12" i="5"/>
  <c r="R12" i="5" s="1"/>
  <c r="L11" i="5"/>
  <c r="U11" i="5" s="1"/>
  <c r="F11" i="5"/>
  <c r="R11" i="5" s="1"/>
  <c r="AC10" i="5"/>
  <c r="Z10" i="5"/>
  <c r="L10" i="5"/>
  <c r="U10" i="5" s="1"/>
  <c r="F10" i="5"/>
  <c r="Z9" i="5"/>
  <c r="L9" i="5"/>
  <c r="U9" i="5" s="1"/>
  <c r="F9" i="5"/>
  <c r="R9" i="5" s="1"/>
  <c r="AA9" i="5" s="1"/>
  <c r="Z8" i="5"/>
  <c r="L8" i="5"/>
  <c r="F8" i="5"/>
  <c r="R8" i="5" s="1"/>
  <c r="AC7" i="5"/>
  <c r="L7" i="5"/>
  <c r="U7" i="5" s="1"/>
  <c r="F7" i="5"/>
  <c r="AC6" i="5"/>
  <c r="Z6" i="5"/>
  <c r="L6" i="5"/>
  <c r="U6" i="5" s="1"/>
  <c r="F6" i="5"/>
  <c r="AC5" i="5"/>
  <c r="Z5" i="5"/>
  <c r="L5" i="5"/>
  <c r="F5" i="5"/>
  <c r="R5" i="5" s="1"/>
  <c r="AC4" i="5"/>
  <c r="Z4" i="5"/>
  <c r="L4" i="5"/>
  <c r="F4" i="5"/>
  <c r="L3" i="5"/>
  <c r="F3" i="5"/>
  <c r="R3" i="5" s="1"/>
  <c r="R6" i="11" l="1"/>
  <c r="AA6" i="11" s="1"/>
  <c r="AB6" i="11" s="1"/>
  <c r="R8" i="11"/>
  <c r="AA8" i="11" s="1"/>
  <c r="AB8" i="11" s="1"/>
  <c r="R10" i="11"/>
  <c r="AA10" i="11" s="1"/>
  <c r="AB10" i="11" s="1"/>
  <c r="U12" i="11"/>
  <c r="V12" i="11" s="1"/>
  <c r="U4" i="11"/>
  <c r="AD4" i="11" s="1"/>
  <c r="AE4" i="11" s="1"/>
  <c r="U6" i="11"/>
  <c r="AD6" i="11" s="1"/>
  <c r="AE6" i="11" s="1"/>
  <c r="U8" i="11"/>
  <c r="V8" i="11" s="1"/>
  <c r="U10" i="11"/>
  <c r="V10" i="11" s="1"/>
  <c r="V15" i="11"/>
  <c r="V18" i="11"/>
  <c r="R13" i="11"/>
  <c r="AA13" i="11" s="1"/>
  <c r="AB13" i="11" s="1"/>
  <c r="R12" i="11"/>
  <c r="AA12" i="11" s="1"/>
  <c r="U13" i="11"/>
  <c r="V13" i="11" s="1"/>
  <c r="AD16" i="11"/>
  <c r="AE16" i="11" s="1"/>
  <c r="AA5" i="11"/>
  <c r="R5" i="11"/>
  <c r="AA7" i="11"/>
  <c r="AB7" i="11" s="1"/>
  <c r="R7" i="11"/>
  <c r="AA9" i="11"/>
  <c r="R9" i="11"/>
  <c r="S9" i="11" s="1"/>
  <c r="AA11" i="11"/>
  <c r="AB11" i="11" s="1"/>
  <c r="R11" i="11"/>
  <c r="AD5" i="11"/>
  <c r="U5" i="11"/>
  <c r="AD7" i="11"/>
  <c r="U7" i="11"/>
  <c r="AD9" i="11"/>
  <c r="AE9" i="11" s="1"/>
  <c r="U9" i="11"/>
  <c r="AD11" i="11"/>
  <c r="U11" i="11"/>
  <c r="AE14" i="11"/>
  <c r="U16" i="10"/>
  <c r="AD16" i="10" s="1"/>
  <c r="AE16" i="10" s="1"/>
  <c r="R14" i="10"/>
  <c r="AA14" i="10" s="1"/>
  <c r="AB14" i="10" s="1"/>
  <c r="U6" i="10"/>
  <c r="V6" i="10" s="1"/>
  <c r="U8" i="10"/>
  <c r="V8" i="10" s="1"/>
  <c r="U10" i="10"/>
  <c r="AD10" i="10" s="1"/>
  <c r="AE10" i="10" s="1"/>
  <c r="R6" i="10"/>
  <c r="AA6" i="10" s="1"/>
  <c r="AB6" i="10" s="1"/>
  <c r="R12" i="10"/>
  <c r="AA12" i="10" s="1"/>
  <c r="U4" i="10"/>
  <c r="AD4" i="10" s="1"/>
  <c r="AE4" i="10" s="1"/>
  <c r="R8" i="10"/>
  <c r="AA8" i="10" s="1"/>
  <c r="AB8" i="10" s="1"/>
  <c r="U5" i="10"/>
  <c r="AD5" i="10" s="1"/>
  <c r="AE5" i="10" s="1"/>
  <c r="R10" i="10"/>
  <c r="AA10" i="10" s="1"/>
  <c r="R7" i="10"/>
  <c r="S7" i="10" s="1"/>
  <c r="R9" i="10"/>
  <c r="AA9" i="10" s="1"/>
  <c r="AB9" i="10" s="1"/>
  <c r="R13" i="10"/>
  <c r="AA13" i="10" s="1"/>
  <c r="AB13" i="10" s="1"/>
  <c r="U15" i="10"/>
  <c r="AD15" i="10" s="1"/>
  <c r="AE15" i="10" s="1"/>
  <c r="R5" i="10"/>
  <c r="AA5" i="10" s="1"/>
  <c r="AB5" i="10" s="1"/>
  <c r="U7" i="10"/>
  <c r="AD7" i="10" s="1"/>
  <c r="AE7" i="10" s="1"/>
  <c r="U9" i="10"/>
  <c r="AD9" i="10" s="1"/>
  <c r="AE9" i="10" s="1"/>
  <c r="U11" i="10"/>
  <c r="AD11" i="10" s="1"/>
  <c r="AE11" i="10" s="1"/>
  <c r="U13" i="10"/>
  <c r="V13" i="10" s="1"/>
  <c r="R6" i="9"/>
  <c r="AA6" i="9" s="1"/>
  <c r="AB6" i="9" s="1"/>
  <c r="U8" i="9"/>
  <c r="AD8" i="9" s="1"/>
  <c r="AE8" i="9" s="1"/>
  <c r="U16" i="9"/>
  <c r="AD16" i="9" s="1"/>
  <c r="AE16" i="9" s="1"/>
  <c r="U4" i="9"/>
  <c r="AD4" i="9" s="1"/>
  <c r="AE4" i="9" s="1"/>
  <c r="U6" i="9"/>
  <c r="AD6" i="9" s="1"/>
  <c r="AE6" i="9" s="1"/>
  <c r="R11" i="9"/>
  <c r="AA11" i="9" s="1"/>
  <c r="AB11" i="9" s="1"/>
  <c r="R9" i="9"/>
  <c r="AA9" i="9" s="1"/>
  <c r="AB9" i="9" s="1"/>
  <c r="R5" i="9"/>
  <c r="S5" i="9" s="1"/>
  <c r="R7" i="9"/>
  <c r="AA7" i="9" s="1"/>
  <c r="AB7" i="9" s="1"/>
  <c r="U14" i="9"/>
  <c r="AD14" i="9" s="1"/>
  <c r="AE14" i="9" s="1"/>
  <c r="U13" i="9"/>
  <c r="AD13" i="9" s="1"/>
  <c r="AE13" i="9" s="1"/>
  <c r="U5" i="9"/>
  <c r="AD5" i="9" s="1"/>
  <c r="AE5" i="9" s="1"/>
  <c r="U7" i="9"/>
  <c r="AD7" i="9" s="1"/>
  <c r="AE7" i="9" s="1"/>
  <c r="U12" i="9"/>
  <c r="AD12" i="9" s="1"/>
  <c r="U10" i="9"/>
  <c r="AD10" i="9" s="1"/>
  <c r="AE10" i="9" s="1"/>
  <c r="U15" i="9"/>
  <c r="AD15" i="9" s="1"/>
  <c r="AE15" i="9" s="1"/>
  <c r="U11" i="9"/>
  <c r="AD11" i="9" s="1"/>
  <c r="AE11" i="9" s="1"/>
  <c r="U9" i="9"/>
  <c r="AD9" i="9" s="1"/>
  <c r="AE9" i="9" s="1"/>
  <c r="U5" i="8"/>
  <c r="AD5" i="8" s="1"/>
  <c r="AE5" i="8" s="1"/>
  <c r="U7" i="8"/>
  <c r="AD7" i="8" s="1"/>
  <c r="AE7" i="8" s="1"/>
  <c r="U9" i="8"/>
  <c r="AD9" i="8" s="1"/>
  <c r="AE9" i="8" s="1"/>
  <c r="U11" i="8"/>
  <c r="AD11" i="8" s="1"/>
  <c r="AE11" i="8" s="1"/>
  <c r="R13" i="8"/>
  <c r="AA13" i="8" s="1"/>
  <c r="AB13" i="8" s="1"/>
  <c r="U15" i="8"/>
  <c r="AD15" i="8" s="1"/>
  <c r="AE15" i="8" s="1"/>
  <c r="U13" i="8"/>
  <c r="AD13" i="8" s="1"/>
  <c r="AE13" i="8" s="1"/>
  <c r="R16" i="8"/>
  <c r="AA16" i="8" s="1"/>
  <c r="AB16" i="8" s="1"/>
  <c r="R8" i="8"/>
  <c r="AA8" i="8" s="1"/>
  <c r="AB8" i="8" s="1"/>
  <c r="R17" i="8"/>
  <c r="AA17" i="8" s="1"/>
  <c r="AB17" i="8" s="1"/>
  <c r="U6" i="8"/>
  <c r="AD6" i="8" s="1"/>
  <c r="AE6" i="8" s="1"/>
  <c r="U8" i="8"/>
  <c r="AD8" i="8" s="1"/>
  <c r="AE8" i="8" s="1"/>
  <c r="U10" i="8"/>
  <c r="AD10" i="8" s="1"/>
  <c r="R12" i="8"/>
  <c r="AA12" i="8" s="1"/>
  <c r="R14" i="8"/>
  <c r="S14" i="8" s="1"/>
  <c r="U17" i="8"/>
  <c r="V17" i="8" s="1"/>
  <c r="U4" i="8"/>
  <c r="AD4" i="8" s="1"/>
  <c r="AE4" i="8" s="1"/>
  <c r="U14" i="8"/>
  <c r="AD14" i="8" s="1"/>
  <c r="AE14" i="8" s="1"/>
  <c r="U18" i="8"/>
  <c r="V18" i="8" s="1"/>
  <c r="R5" i="8"/>
  <c r="AA5" i="8" s="1"/>
  <c r="AB5" i="8" s="1"/>
  <c r="R7" i="8"/>
  <c r="AA7" i="8" s="1"/>
  <c r="AB7" i="8" s="1"/>
  <c r="R9" i="8"/>
  <c r="AA9" i="8" s="1"/>
  <c r="AB9" i="8" s="1"/>
  <c r="R15" i="8"/>
  <c r="AA15" i="8" s="1"/>
  <c r="AB15" i="8" s="1"/>
  <c r="U7" i="7"/>
  <c r="AD7" i="7" s="1"/>
  <c r="AE7" i="7" s="1"/>
  <c r="AD11" i="7"/>
  <c r="AE11" i="7" s="1"/>
  <c r="U11" i="7"/>
  <c r="R16" i="7"/>
  <c r="AA16" i="7" s="1"/>
  <c r="AB16" i="7" s="1"/>
  <c r="U9" i="7"/>
  <c r="V9" i="7" s="1"/>
  <c r="R4" i="7"/>
  <c r="AA4" i="7" s="1"/>
  <c r="AB4" i="7" s="1"/>
  <c r="AA14" i="7"/>
  <c r="AB14" i="7" s="1"/>
  <c r="R14" i="7"/>
  <c r="R6" i="7"/>
  <c r="AA6" i="7" s="1"/>
  <c r="AB6" i="7" s="1"/>
  <c r="U16" i="7"/>
  <c r="AD16" i="7" s="1"/>
  <c r="AE16" i="7" s="1"/>
  <c r="U4" i="7"/>
  <c r="AD4" i="7" s="1"/>
  <c r="AE4" i="7" s="1"/>
  <c r="AA8" i="7"/>
  <c r="AB8" i="7" s="1"/>
  <c r="R8" i="7"/>
  <c r="S8" i="7" s="1"/>
  <c r="R10" i="7"/>
  <c r="AA10" i="7" s="1"/>
  <c r="R12" i="7"/>
  <c r="AA12" i="7" s="1"/>
  <c r="AB12" i="7" s="1"/>
  <c r="R17" i="7"/>
  <c r="AA17" i="7" s="1"/>
  <c r="AB17" i="7" s="1"/>
  <c r="AD8" i="7"/>
  <c r="U8" i="7"/>
  <c r="U10" i="7"/>
  <c r="AD10" i="7" s="1"/>
  <c r="AE10" i="7" s="1"/>
  <c r="U12" i="7"/>
  <c r="AD12" i="7" s="1"/>
  <c r="V17" i="7"/>
  <c r="R5" i="7"/>
  <c r="S5" i="7" s="1"/>
  <c r="AD5" i="7"/>
  <c r="AE5" i="7" s="1"/>
  <c r="U5" i="7"/>
  <c r="AA7" i="7"/>
  <c r="R7" i="7"/>
  <c r="R9" i="7"/>
  <c r="AA9" i="7" s="1"/>
  <c r="AB9" i="7" s="1"/>
  <c r="R11" i="7"/>
  <c r="S11" i="7" s="1"/>
  <c r="AA13" i="7"/>
  <c r="R13" i="7"/>
  <c r="AA16" i="6"/>
  <c r="AB16" i="6" s="1"/>
  <c r="R16" i="6"/>
  <c r="U4" i="6"/>
  <c r="AD4" i="6" s="1"/>
  <c r="AE4" i="6" s="1"/>
  <c r="U8" i="6"/>
  <c r="V8" i="6" s="1"/>
  <c r="U16" i="6"/>
  <c r="V16" i="6" s="1"/>
  <c r="AA13" i="6"/>
  <c r="AB13" i="6" s="1"/>
  <c r="R13" i="6"/>
  <c r="U5" i="6"/>
  <c r="AD5" i="6" s="1"/>
  <c r="AE5" i="6" s="1"/>
  <c r="R6" i="6"/>
  <c r="AA6" i="6" s="1"/>
  <c r="AB6" i="6" s="1"/>
  <c r="R14" i="6"/>
  <c r="AA14" i="6" s="1"/>
  <c r="AB14" i="6" s="1"/>
  <c r="AA5" i="6"/>
  <c r="AB5" i="6" s="1"/>
  <c r="R5" i="6"/>
  <c r="U13" i="6"/>
  <c r="AD13" i="6" s="1"/>
  <c r="AE13" i="6" s="1"/>
  <c r="U6" i="6"/>
  <c r="AD6" i="6" s="1"/>
  <c r="AE6" i="6" s="1"/>
  <c r="U10" i="6"/>
  <c r="AD10" i="6" s="1"/>
  <c r="AE10" i="6" s="1"/>
  <c r="AD14" i="6"/>
  <c r="AE14" i="6" s="1"/>
  <c r="U14" i="6"/>
  <c r="R17" i="6"/>
  <c r="AA17" i="6" s="1"/>
  <c r="AB17" i="6" s="1"/>
  <c r="U9" i="6"/>
  <c r="AD9" i="6" s="1"/>
  <c r="AE9" i="6" s="1"/>
  <c r="R7" i="6"/>
  <c r="S7" i="6" s="1"/>
  <c r="AA11" i="6"/>
  <c r="AB11" i="6" s="1"/>
  <c r="R11" i="6"/>
  <c r="R15" i="6"/>
  <c r="AA15" i="6" s="1"/>
  <c r="AB15" i="6" s="1"/>
  <c r="R12" i="6"/>
  <c r="S12" i="6" s="1"/>
  <c r="U12" i="6"/>
  <c r="AD12" i="6" s="1"/>
  <c r="AD7" i="6"/>
  <c r="AE7" i="6" s="1"/>
  <c r="U7" i="6"/>
  <c r="U11" i="6"/>
  <c r="AD11" i="6" s="1"/>
  <c r="AE11" i="6" s="1"/>
  <c r="U15" i="6"/>
  <c r="V15" i="6" s="1"/>
  <c r="R8" i="6"/>
  <c r="S8" i="6" s="1"/>
  <c r="AA9" i="6"/>
  <c r="AB9" i="6" s="1"/>
  <c r="R9" i="6"/>
  <c r="AA7" i="5"/>
  <c r="AB7" i="5" s="1"/>
  <c r="R15" i="5"/>
  <c r="AA15" i="5" s="1"/>
  <c r="AB15" i="5" s="1"/>
  <c r="R7" i="5"/>
  <c r="AA8" i="5"/>
  <c r="R13" i="5"/>
  <c r="AA13" i="5" s="1"/>
  <c r="AB13" i="5" s="1"/>
  <c r="AA18" i="5"/>
  <c r="AB18" i="5" s="1"/>
  <c r="AA14" i="5"/>
  <c r="AA16" i="5"/>
  <c r="AA3" i="11"/>
  <c r="R3" i="11"/>
  <c r="R4" i="10"/>
  <c r="AA4" i="10" s="1"/>
  <c r="AB4" i="10" s="1"/>
  <c r="R3" i="9"/>
  <c r="AA3" i="9" s="1"/>
  <c r="R4" i="11"/>
  <c r="AA4" i="11" s="1"/>
  <c r="AB4" i="11" s="1"/>
  <c r="R4" i="9"/>
  <c r="AA4" i="9" s="1"/>
  <c r="AB4" i="9" s="1"/>
  <c r="U3" i="9"/>
  <c r="AD3" i="9" s="1"/>
  <c r="U3" i="8"/>
  <c r="AD3" i="8" s="1"/>
  <c r="AE3" i="8" s="1"/>
  <c r="R4" i="8"/>
  <c r="AA4" i="8" s="1"/>
  <c r="AB4" i="8" s="1"/>
  <c r="U3" i="7"/>
  <c r="AD3" i="7" s="1"/>
  <c r="R3" i="7"/>
  <c r="AA3" i="7" s="1"/>
  <c r="U3" i="6"/>
  <c r="AD3" i="6" s="1"/>
  <c r="AA4" i="6"/>
  <c r="AB4" i="6" s="1"/>
  <c r="R4" i="6"/>
  <c r="R3" i="6"/>
  <c r="AA3" i="6" s="1"/>
  <c r="R4" i="5"/>
  <c r="AA4" i="5" s="1"/>
  <c r="AB4" i="5" s="1"/>
  <c r="AA3" i="5"/>
  <c r="AB14" i="11"/>
  <c r="R6" i="5"/>
  <c r="S6" i="5" s="1"/>
  <c r="AD6" i="5"/>
  <c r="AE6" i="5" s="1"/>
  <c r="U3" i="5"/>
  <c r="AD3" i="5" s="1"/>
  <c r="U16" i="5"/>
  <c r="AD16" i="5" s="1"/>
  <c r="AE16" i="5" s="1"/>
  <c r="U8" i="5"/>
  <c r="AD8" i="5" s="1"/>
  <c r="AE8" i="5" s="1"/>
  <c r="AD7" i="5"/>
  <c r="AE7" i="5" s="1"/>
  <c r="AD9" i="5"/>
  <c r="AE9" i="5" s="1"/>
  <c r="U13" i="5"/>
  <c r="AD13" i="5" s="1"/>
  <c r="AE13" i="5" s="1"/>
  <c r="U5" i="5"/>
  <c r="AD5" i="5" s="1"/>
  <c r="AE5" i="5" s="1"/>
  <c r="AD14" i="5"/>
  <c r="AE14" i="5" s="1"/>
  <c r="U12" i="5"/>
  <c r="AD12" i="5" s="1"/>
  <c r="U4" i="5"/>
  <c r="AD4" i="5" s="1"/>
  <c r="AE4" i="5" s="1"/>
  <c r="AD11" i="5"/>
  <c r="AE11" i="5" s="1"/>
  <c r="AA5" i="5"/>
  <c r="AA11" i="5"/>
  <c r="AA12" i="5"/>
  <c r="V14" i="11"/>
  <c r="AA13" i="9"/>
  <c r="AB13" i="9" s="1"/>
  <c r="V12" i="8"/>
  <c r="AD12" i="8"/>
  <c r="S3" i="8"/>
  <c r="V13" i="7"/>
  <c r="AD13" i="7"/>
  <c r="V14" i="7"/>
  <c r="V12" i="6"/>
  <c r="V10" i="5"/>
  <c r="AD10" i="5"/>
  <c r="AE10" i="5" s="1"/>
  <c r="AK5" i="11"/>
  <c r="U13" i="4" s="1"/>
  <c r="V11" i="11"/>
  <c r="AK4" i="11"/>
  <c r="R13" i="4" s="1"/>
  <c r="V7" i="11"/>
  <c r="V5" i="11"/>
  <c r="V3" i="11"/>
  <c r="AH4" i="11"/>
  <c r="F13" i="4" s="1"/>
  <c r="V9" i="10"/>
  <c r="V4" i="11"/>
  <c r="S6" i="11"/>
  <c r="S11" i="11"/>
  <c r="AH5" i="11"/>
  <c r="I13" i="4" s="1"/>
  <c r="V6" i="11"/>
  <c r="AB16" i="11"/>
  <c r="S16" i="11"/>
  <c r="V9" i="11"/>
  <c r="V17" i="11"/>
  <c r="AE17" i="11"/>
  <c r="AH3" i="11"/>
  <c r="C13" i="4" s="1"/>
  <c r="AH6" i="11"/>
  <c r="L13" i="4" s="1"/>
  <c r="S7" i="11"/>
  <c r="S15" i="11"/>
  <c r="AB15" i="11"/>
  <c r="AB17" i="11"/>
  <c r="S17" i="11"/>
  <c r="S5" i="11"/>
  <c r="AB5" i="11"/>
  <c r="AK3" i="11"/>
  <c r="O13" i="4" s="1"/>
  <c r="AK6" i="11"/>
  <c r="X13" i="4" s="1"/>
  <c r="S12" i="11"/>
  <c r="S8" i="11"/>
  <c r="S3" i="11"/>
  <c r="AB9" i="11"/>
  <c r="S10" i="11"/>
  <c r="S14" i="11"/>
  <c r="S18" i="11"/>
  <c r="AE5" i="11"/>
  <c r="AE7" i="11"/>
  <c r="AE15" i="11"/>
  <c r="AE12" i="10"/>
  <c r="V12" i="10"/>
  <c r="V16" i="10"/>
  <c r="V14" i="10"/>
  <c r="V10" i="10"/>
  <c r="AE14" i="10"/>
  <c r="AE18" i="10"/>
  <c r="V18" i="10"/>
  <c r="V17" i="10"/>
  <c r="AH5" i="10"/>
  <c r="I12" i="4" s="1"/>
  <c r="AH4" i="10"/>
  <c r="F12" i="4" s="1"/>
  <c r="S14" i="10"/>
  <c r="S15" i="10"/>
  <c r="AB15" i="10"/>
  <c r="S9" i="10"/>
  <c r="S3" i="10"/>
  <c r="S18" i="10"/>
  <c r="AB18" i="10"/>
  <c r="V3" i="10"/>
  <c r="S13" i="10"/>
  <c r="AH3" i="10"/>
  <c r="C12" i="4" s="1"/>
  <c r="AH6" i="10"/>
  <c r="L12" i="4" s="1"/>
  <c r="V5" i="10"/>
  <c r="AK3" i="10"/>
  <c r="O12" i="4" s="1"/>
  <c r="AK6" i="10"/>
  <c r="X12" i="4" s="1"/>
  <c r="V7" i="10"/>
  <c r="AK4" i="10"/>
  <c r="R12" i="4" s="1"/>
  <c r="AB17" i="10"/>
  <c r="S17" i="10"/>
  <c r="S4" i="10"/>
  <c r="S10" i="10"/>
  <c r="S11" i="10"/>
  <c r="AB11" i="10"/>
  <c r="AK5" i="10"/>
  <c r="U12" i="4" s="1"/>
  <c r="S6" i="10"/>
  <c r="V11" i="10"/>
  <c r="AB16" i="10"/>
  <c r="V15" i="10"/>
  <c r="AE17" i="10"/>
  <c r="S8" i="10"/>
  <c r="S12" i="10"/>
  <c r="S16" i="10"/>
  <c r="AK4" i="9"/>
  <c r="R11" i="4" s="1"/>
  <c r="AB8" i="9"/>
  <c r="V6" i="9"/>
  <c r="V9" i="9"/>
  <c r="AK5" i="9"/>
  <c r="U11" i="4" s="1"/>
  <c r="AE17" i="9"/>
  <c r="V13" i="9"/>
  <c r="AK3" i="9"/>
  <c r="O11" i="4" s="1"/>
  <c r="S4" i="9"/>
  <c r="S13" i="9"/>
  <c r="AB16" i="9"/>
  <c r="AH4" i="9"/>
  <c r="F11" i="4" s="1"/>
  <c r="V3" i="9"/>
  <c r="V15" i="9"/>
  <c r="AB17" i="9"/>
  <c r="S14" i="9"/>
  <c r="AB14" i="9"/>
  <c r="AB12" i="9"/>
  <c r="V16" i="9"/>
  <c r="S15" i="9"/>
  <c r="AB15" i="9"/>
  <c r="V8" i="9"/>
  <c r="S18" i="9"/>
  <c r="AB18" i="9"/>
  <c r="AH3" i="9"/>
  <c r="C11" i="4" s="1"/>
  <c r="AE18" i="9"/>
  <c r="V18" i="9"/>
  <c r="AK6" i="9"/>
  <c r="X11" i="4" s="1"/>
  <c r="V12" i="9"/>
  <c r="S10" i="9"/>
  <c r="S11" i="9"/>
  <c r="AH5" i="9"/>
  <c r="I11" i="4" s="1"/>
  <c r="S17" i="9"/>
  <c r="V14" i="9"/>
  <c r="AH6" i="9"/>
  <c r="L11" i="4" s="1"/>
  <c r="S8" i="9"/>
  <c r="S12" i="9"/>
  <c r="S16" i="9"/>
  <c r="V17" i="9"/>
  <c r="V4" i="9"/>
  <c r="V7" i="8"/>
  <c r="V4" i="8"/>
  <c r="V5" i="8"/>
  <c r="AK4" i="8"/>
  <c r="R10" i="4" s="1"/>
  <c r="V16" i="8"/>
  <c r="V8" i="8"/>
  <c r="V15" i="8"/>
  <c r="V11" i="8"/>
  <c r="S5" i="8"/>
  <c r="S11" i="8"/>
  <c r="AH3" i="8"/>
  <c r="C10" i="4" s="1"/>
  <c r="AH6" i="8"/>
  <c r="L10" i="4" s="1"/>
  <c r="AK5" i="8"/>
  <c r="U10" i="4" s="1"/>
  <c r="S10" i="8"/>
  <c r="S9" i="8"/>
  <c r="V10" i="8"/>
  <c r="AH5" i="8"/>
  <c r="I10" i="4" s="1"/>
  <c r="AH4" i="8"/>
  <c r="F10" i="4" s="1"/>
  <c r="S13" i="8"/>
  <c r="V14" i="8"/>
  <c r="AB18" i="8"/>
  <c r="S18" i="8"/>
  <c r="AK6" i="8"/>
  <c r="X10" i="4" s="1"/>
  <c r="S8" i="8"/>
  <c r="S17" i="8"/>
  <c r="AB6" i="8"/>
  <c r="S6" i="8"/>
  <c r="S12" i="8"/>
  <c r="S16" i="8"/>
  <c r="AB11" i="8"/>
  <c r="AK3" i="8"/>
  <c r="O10" i="4" s="1"/>
  <c r="AE16" i="8"/>
  <c r="AK6" i="7"/>
  <c r="X9" i="4" s="1"/>
  <c r="AH4" i="7"/>
  <c r="F9" i="4" s="1"/>
  <c r="V8" i="7"/>
  <c r="AE8" i="7"/>
  <c r="V4" i="7"/>
  <c r="AE17" i="7"/>
  <c r="AK4" i="7"/>
  <c r="R9" i="4" s="1"/>
  <c r="V12" i="7"/>
  <c r="V16" i="7"/>
  <c r="V6" i="7"/>
  <c r="AH6" i="7"/>
  <c r="L9" i="4" s="1"/>
  <c r="AH5" i="7"/>
  <c r="I9" i="4" s="1"/>
  <c r="S18" i="7"/>
  <c r="AB18" i="7"/>
  <c r="S10" i="7"/>
  <c r="V11" i="7"/>
  <c r="AK5" i="7"/>
  <c r="U9" i="4" s="1"/>
  <c r="S13" i="7"/>
  <c r="AB13" i="7"/>
  <c r="V3" i="7"/>
  <c r="AK3" i="7"/>
  <c r="O9" i="4" s="1"/>
  <c r="AE6" i="7"/>
  <c r="S15" i="7"/>
  <c r="AB15" i="7"/>
  <c r="V5" i="7"/>
  <c r="S3" i="7"/>
  <c r="S7" i="7"/>
  <c r="AB7" i="7"/>
  <c r="V15" i="7"/>
  <c r="AE15" i="7"/>
  <c r="AE18" i="7"/>
  <c r="S9" i="7"/>
  <c r="S6" i="7"/>
  <c r="V7" i="7"/>
  <c r="S14" i="7"/>
  <c r="S12" i="7"/>
  <c r="V18" i="7"/>
  <c r="V10" i="7"/>
  <c r="AH3" i="7"/>
  <c r="C9" i="4" s="1"/>
  <c r="AE14" i="7"/>
  <c r="S16" i="7"/>
  <c r="AK4" i="6"/>
  <c r="R8" i="4" s="1"/>
  <c r="AH5" i="6"/>
  <c r="I8" i="4" s="1"/>
  <c r="AH4" i="6"/>
  <c r="F8" i="4" s="1"/>
  <c r="S10" i="6"/>
  <c r="S14" i="6"/>
  <c r="AH3" i="6"/>
  <c r="C8" i="4" s="1"/>
  <c r="S13" i="6"/>
  <c r="S5" i="6"/>
  <c r="AK6" i="6"/>
  <c r="X8" i="4" s="1"/>
  <c r="AK3" i="6"/>
  <c r="O8" i="4" s="1"/>
  <c r="V5" i="6"/>
  <c r="S4" i="6"/>
  <c r="V7" i="6"/>
  <c r="V11" i="6"/>
  <c r="S18" i="6"/>
  <c r="AB18" i="6"/>
  <c r="S11" i="6"/>
  <c r="S15" i="6"/>
  <c r="V4" i="6"/>
  <c r="S6" i="6"/>
  <c r="AK5" i="6"/>
  <c r="U8" i="4" s="1"/>
  <c r="S3" i="6"/>
  <c r="V6" i="6"/>
  <c r="S9" i="6"/>
  <c r="S17" i="6"/>
  <c r="V9" i="6"/>
  <c r="V13" i="6"/>
  <c r="V17" i="6"/>
  <c r="AE17" i="6"/>
  <c r="AE18" i="6"/>
  <c r="V18" i="6"/>
  <c r="V10" i="6"/>
  <c r="V14" i="6"/>
  <c r="AH6" i="6"/>
  <c r="L8" i="4" s="1"/>
  <c r="S16" i="6"/>
  <c r="AK4" i="5"/>
  <c r="R7" i="4" s="1"/>
  <c r="V14" i="5"/>
  <c r="V18" i="5"/>
  <c r="V15" i="5"/>
  <c r="AE18" i="5"/>
  <c r="S13" i="5"/>
  <c r="S17" i="5"/>
  <c r="AB17" i="5"/>
  <c r="S9" i="5"/>
  <c r="S4" i="5"/>
  <c r="S14" i="5"/>
  <c r="S18" i="5"/>
  <c r="AH4" i="5"/>
  <c r="F7" i="4" s="1"/>
  <c r="AH3" i="5"/>
  <c r="C7" i="4" s="1"/>
  <c r="AB8" i="5"/>
  <c r="S8" i="5"/>
  <c r="S7" i="5"/>
  <c r="AB9" i="5"/>
  <c r="S12" i="5"/>
  <c r="V17" i="5"/>
  <c r="AE17" i="5"/>
  <c r="S3" i="5"/>
  <c r="AH5" i="5"/>
  <c r="I7" i="4" s="1"/>
  <c r="AK6" i="5"/>
  <c r="X7" i="4" s="1"/>
  <c r="AK3" i="5"/>
  <c r="O7" i="4" s="1"/>
  <c r="V12" i="5"/>
  <c r="V13" i="5"/>
  <c r="V8" i="5"/>
  <c r="V6" i="5"/>
  <c r="S11" i="5"/>
  <c r="AB11" i="5"/>
  <c r="AB16" i="5"/>
  <c r="S16" i="5"/>
  <c r="V4" i="5"/>
  <c r="S5" i="5"/>
  <c r="AB5" i="5"/>
  <c r="AB10" i="5"/>
  <c r="AI4" i="5"/>
  <c r="G7" i="4" s="1"/>
  <c r="AH6" i="5"/>
  <c r="L7" i="4" s="1"/>
  <c r="AK5" i="5"/>
  <c r="U7" i="4" s="1"/>
  <c r="V16" i="5"/>
  <c r="V9" i="5"/>
  <c r="S15" i="5"/>
  <c r="V11" i="5"/>
  <c r="V7" i="5"/>
  <c r="S10" i="5"/>
  <c r="AB14" i="5"/>
  <c r="AE15" i="5"/>
  <c r="AC15" i="3"/>
  <c r="AA5" i="3"/>
  <c r="AA17" i="3"/>
  <c r="AA18" i="3"/>
  <c r="Z4" i="3"/>
  <c r="Z14" i="3"/>
  <c r="Z15" i="3"/>
  <c r="Z16" i="3"/>
  <c r="Z17" i="3"/>
  <c r="Z18" i="3"/>
  <c r="Z3" i="3"/>
  <c r="AC18" i="3"/>
  <c r="S18" i="3"/>
  <c r="L18" i="3"/>
  <c r="U18" i="3" s="1"/>
  <c r="AD18" i="3" s="1"/>
  <c r="F18" i="3"/>
  <c r="R18" i="3" s="1"/>
  <c r="AC17" i="3"/>
  <c r="L17" i="3"/>
  <c r="F17" i="3"/>
  <c r="R17" i="3" s="1"/>
  <c r="AC16" i="3"/>
  <c r="L16" i="3"/>
  <c r="F16" i="3"/>
  <c r="L15" i="3"/>
  <c r="F15" i="3"/>
  <c r="AC14" i="3"/>
  <c r="L14" i="3"/>
  <c r="F14" i="3"/>
  <c r="R14" i="3" s="1"/>
  <c r="AA14" i="3" s="1"/>
  <c r="AC13" i="3"/>
  <c r="Z13" i="3"/>
  <c r="L13" i="3"/>
  <c r="F13" i="3"/>
  <c r="AC12" i="3"/>
  <c r="Z12" i="3"/>
  <c r="L12" i="3"/>
  <c r="F12" i="3"/>
  <c r="AC11" i="3"/>
  <c r="Z11" i="3"/>
  <c r="L11" i="3"/>
  <c r="F11" i="3"/>
  <c r="AC10" i="3"/>
  <c r="Z10" i="3"/>
  <c r="L10" i="3"/>
  <c r="F10" i="3"/>
  <c r="AC9" i="3"/>
  <c r="Z9" i="3"/>
  <c r="L9" i="3"/>
  <c r="F9" i="3"/>
  <c r="AC8" i="3"/>
  <c r="Z8" i="3"/>
  <c r="L8" i="3"/>
  <c r="F8" i="3"/>
  <c r="AC7" i="3"/>
  <c r="AA7" i="3"/>
  <c r="Z7" i="3"/>
  <c r="L7" i="3"/>
  <c r="F7" i="3"/>
  <c r="R7" i="3" s="1"/>
  <c r="AC6" i="3"/>
  <c r="Z6" i="3"/>
  <c r="L6" i="3"/>
  <c r="F6" i="3"/>
  <c r="R6" i="3" s="1"/>
  <c r="AA6" i="3" s="1"/>
  <c r="AC5" i="3"/>
  <c r="Z5" i="3"/>
  <c r="L5" i="3"/>
  <c r="F5" i="3"/>
  <c r="R5" i="3" s="1"/>
  <c r="AC4" i="3"/>
  <c r="L4" i="3"/>
  <c r="F4" i="3"/>
  <c r="AC3" i="3"/>
  <c r="L3" i="3"/>
  <c r="F3" i="3"/>
  <c r="AD13" i="11" l="1"/>
  <c r="AD10" i="11"/>
  <c r="AE10" i="11" s="1"/>
  <c r="AD12" i="11"/>
  <c r="AE12" i="11" s="1"/>
  <c r="AD8" i="11"/>
  <c r="AE8" i="11" s="1"/>
  <c r="S13" i="11"/>
  <c r="AI5" i="10"/>
  <c r="J12" i="4" s="1"/>
  <c r="AB12" i="10"/>
  <c r="AD8" i="10"/>
  <c r="AE8" i="10" s="1"/>
  <c r="AD6" i="10"/>
  <c r="AE6" i="10" s="1"/>
  <c r="AA7" i="10"/>
  <c r="AB7" i="10" s="1"/>
  <c r="S5" i="10"/>
  <c r="V4" i="10"/>
  <c r="AD13" i="10"/>
  <c r="AE13" i="10" s="1"/>
  <c r="V10" i="9"/>
  <c r="S3" i="9"/>
  <c r="S7" i="9"/>
  <c r="V5" i="9"/>
  <c r="S9" i="9"/>
  <c r="AA5" i="9"/>
  <c r="AB5" i="9" s="1"/>
  <c r="V7" i="9"/>
  <c r="S6" i="9"/>
  <c r="V11" i="9"/>
  <c r="V13" i="8"/>
  <c r="V6" i="8"/>
  <c r="V9" i="8"/>
  <c r="AD17" i="8"/>
  <c r="AE17" i="8" s="1"/>
  <c r="S7" i="8"/>
  <c r="S15" i="8"/>
  <c r="AD18" i="8"/>
  <c r="AE18" i="8" s="1"/>
  <c r="AA14" i="8"/>
  <c r="AB14" i="8" s="1"/>
  <c r="AE12" i="7"/>
  <c r="AL5" i="7"/>
  <c r="V9" i="4" s="1"/>
  <c r="W9" i="4" s="1"/>
  <c r="AA11" i="7"/>
  <c r="AB11" i="7" s="1"/>
  <c r="S17" i="7"/>
  <c r="AD9" i="7"/>
  <c r="AE9" i="7" s="1"/>
  <c r="AA5" i="7"/>
  <c r="AB5" i="7" s="1"/>
  <c r="S4" i="7"/>
  <c r="V3" i="6"/>
  <c r="AA8" i="6"/>
  <c r="AB8" i="6" s="1"/>
  <c r="AA7" i="6"/>
  <c r="AB7" i="6" s="1"/>
  <c r="AD16" i="6"/>
  <c r="AE16" i="6" s="1"/>
  <c r="AD15" i="6"/>
  <c r="AE15" i="6" s="1"/>
  <c r="AA12" i="6"/>
  <c r="AB12" i="6" s="1"/>
  <c r="AD8" i="6"/>
  <c r="AE8" i="6" s="1"/>
  <c r="AA6" i="5"/>
  <c r="AB6" i="5" s="1"/>
  <c r="V5" i="5"/>
  <c r="AA16" i="3"/>
  <c r="R16" i="3"/>
  <c r="R15" i="3"/>
  <c r="AA15" i="3" s="1"/>
  <c r="AB15" i="3" s="1"/>
  <c r="S4" i="11"/>
  <c r="V3" i="8"/>
  <c r="S4" i="8"/>
  <c r="V3" i="5"/>
  <c r="R4" i="3"/>
  <c r="AA4" i="3" s="1"/>
  <c r="AB4" i="3" s="1"/>
  <c r="R3" i="3"/>
  <c r="AA3" i="3" s="1"/>
  <c r="AB3" i="3" s="1"/>
  <c r="U5" i="3"/>
  <c r="AD5" i="3" s="1"/>
  <c r="AE5" i="3" s="1"/>
  <c r="U13" i="3"/>
  <c r="AD13" i="3" s="1"/>
  <c r="AE13" i="3" s="1"/>
  <c r="U16" i="3"/>
  <c r="AD16" i="3" s="1"/>
  <c r="AE16" i="3" s="1"/>
  <c r="U7" i="3"/>
  <c r="V7" i="3" s="1"/>
  <c r="U15" i="3"/>
  <c r="AD15" i="3" s="1"/>
  <c r="AE15" i="3" s="1"/>
  <c r="U9" i="3"/>
  <c r="V9" i="3" s="1"/>
  <c r="U11" i="3"/>
  <c r="AD11" i="3" s="1"/>
  <c r="AE11" i="3" s="1"/>
  <c r="U3" i="3"/>
  <c r="AD3" i="3" s="1"/>
  <c r="AE3" i="3" s="1"/>
  <c r="U6" i="3"/>
  <c r="AD6" i="3" s="1"/>
  <c r="AE6" i="3" s="1"/>
  <c r="U4" i="3"/>
  <c r="V4" i="3" s="1"/>
  <c r="U8" i="3"/>
  <c r="AD8" i="3" s="1"/>
  <c r="AE8" i="3" s="1"/>
  <c r="U10" i="3"/>
  <c r="AD10" i="3" s="1"/>
  <c r="U12" i="3"/>
  <c r="AD12" i="3" s="1"/>
  <c r="U14" i="3"/>
  <c r="V14" i="3" s="1"/>
  <c r="U17" i="3"/>
  <c r="AD17" i="3" s="1"/>
  <c r="AE17" i="3" s="1"/>
  <c r="R13" i="3"/>
  <c r="S13" i="3" s="1"/>
  <c r="R8" i="3"/>
  <c r="AA8" i="3" s="1"/>
  <c r="AB8" i="3" s="1"/>
  <c r="R12" i="3"/>
  <c r="AA12" i="3" s="1"/>
  <c r="R11" i="3"/>
  <c r="AA11" i="3" s="1"/>
  <c r="AB11" i="3" s="1"/>
  <c r="R10" i="3"/>
  <c r="S10" i="3" s="1"/>
  <c r="R9" i="3"/>
  <c r="AA9" i="3" s="1"/>
  <c r="AB9" i="3" s="1"/>
  <c r="H7" i="4"/>
  <c r="K12" i="4"/>
  <c r="AI5" i="11"/>
  <c r="AB12" i="11"/>
  <c r="AL5" i="11"/>
  <c r="AE13" i="11"/>
  <c r="AI3" i="11"/>
  <c r="AB3" i="11"/>
  <c r="AI6" i="11"/>
  <c r="AL3" i="11"/>
  <c r="AE3" i="11"/>
  <c r="AL4" i="11"/>
  <c r="AE11" i="11"/>
  <c r="AI4" i="11"/>
  <c r="AL4" i="10"/>
  <c r="AJ5" i="10"/>
  <c r="AB3" i="10"/>
  <c r="AB10" i="10"/>
  <c r="AI4" i="10"/>
  <c r="AE3" i="10"/>
  <c r="AB3" i="9"/>
  <c r="AL4" i="9"/>
  <c r="AE12" i="9"/>
  <c r="AL5" i="9"/>
  <c r="AI5" i="9"/>
  <c r="AI4" i="9"/>
  <c r="AB10" i="9"/>
  <c r="AL6" i="9"/>
  <c r="AE3" i="9"/>
  <c r="AL3" i="9"/>
  <c r="AE12" i="8"/>
  <c r="AB3" i="8"/>
  <c r="AI3" i="8"/>
  <c r="AB10" i="8"/>
  <c r="AI4" i="8"/>
  <c r="AL3" i="8"/>
  <c r="AL4" i="8"/>
  <c r="AE10" i="8"/>
  <c r="AB12" i="8"/>
  <c r="AE13" i="7"/>
  <c r="AI5" i="7"/>
  <c r="AL4" i="7"/>
  <c r="AB3" i="7"/>
  <c r="AB10" i="7"/>
  <c r="AI4" i="7"/>
  <c r="AL6" i="7"/>
  <c r="AL3" i="7"/>
  <c r="AE3" i="7"/>
  <c r="AI5" i="6"/>
  <c r="AL4" i="6"/>
  <c r="AB10" i="6"/>
  <c r="AI4" i="6"/>
  <c r="AE3" i="6"/>
  <c r="AI3" i="6"/>
  <c r="AI6" i="6"/>
  <c r="AB3" i="6"/>
  <c r="AE12" i="6"/>
  <c r="AL4" i="5"/>
  <c r="AJ4" i="5"/>
  <c r="AB3" i="5"/>
  <c r="AE3" i="5"/>
  <c r="AL6" i="5"/>
  <c r="AL3" i="5"/>
  <c r="AE12" i="5"/>
  <c r="AL5" i="5"/>
  <c r="AI5" i="5"/>
  <c r="AB12" i="5"/>
  <c r="AB7" i="3"/>
  <c r="S7" i="3"/>
  <c r="AH5" i="3"/>
  <c r="I6" i="4" s="1"/>
  <c r="S5" i="3"/>
  <c r="S15" i="3"/>
  <c r="AB5" i="3"/>
  <c r="AB6" i="3"/>
  <c r="S6" i="3"/>
  <c r="AK5" i="3"/>
  <c r="U6" i="4" s="1"/>
  <c r="AK3" i="3"/>
  <c r="O6" i="4" s="1"/>
  <c r="AK6" i="3"/>
  <c r="X6" i="4" s="1"/>
  <c r="AH4" i="3"/>
  <c r="F6" i="4" s="1"/>
  <c r="AE18" i="3"/>
  <c r="V18" i="3"/>
  <c r="AH6" i="3"/>
  <c r="L6" i="4" s="1"/>
  <c r="AH3" i="3"/>
  <c r="C6" i="4" s="1"/>
  <c r="AB14" i="3"/>
  <c r="S8" i="3"/>
  <c r="AK4" i="3"/>
  <c r="R6" i="4" s="1"/>
  <c r="V13" i="3"/>
  <c r="AB17" i="3"/>
  <c r="S17" i="3"/>
  <c r="AB16" i="3"/>
  <c r="S16" i="3"/>
  <c r="S14" i="3"/>
  <c r="V16" i="3"/>
  <c r="AB18" i="3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3" i="2"/>
  <c r="Z4" i="2"/>
  <c r="Z5" i="2"/>
  <c r="Z6" i="2"/>
  <c r="Z7" i="2"/>
  <c r="Z11" i="2"/>
  <c r="Z12" i="2"/>
  <c r="Z13" i="2"/>
  <c r="Z14" i="2"/>
  <c r="Z16" i="2"/>
  <c r="Z18" i="2"/>
  <c r="Z3" i="2"/>
  <c r="AL6" i="11" l="1"/>
  <c r="AL5" i="10"/>
  <c r="AM5" i="10" s="1"/>
  <c r="AI6" i="10"/>
  <c r="AL6" i="10"/>
  <c r="AI3" i="10"/>
  <c r="AL3" i="10"/>
  <c r="AM3" i="10" s="1"/>
  <c r="AI3" i="9"/>
  <c r="AI6" i="9"/>
  <c r="AI6" i="8"/>
  <c r="AL5" i="8"/>
  <c r="AM5" i="8" s="1"/>
  <c r="AL6" i="8"/>
  <c r="AI5" i="8"/>
  <c r="J10" i="4" s="1"/>
  <c r="K10" i="4" s="1"/>
  <c r="AI6" i="7"/>
  <c r="AJ6" i="7" s="1"/>
  <c r="AI3" i="7"/>
  <c r="AJ3" i="7" s="1"/>
  <c r="AM5" i="7"/>
  <c r="AL5" i="6"/>
  <c r="AL3" i="6"/>
  <c r="AL6" i="6"/>
  <c r="AM6" i="6" s="1"/>
  <c r="AI6" i="5"/>
  <c r="AI3" i="5"/>
  <c r="AD14" i="3"/>
  <c r="AE14" i="3" s="1"/>
  <c r="S11" i="3"/>
  <c r="V3" i="3"/>
  <c r="S4" i="3"/>
  <c r="S3" i="3"/>
  <c r="V17" i="3"/>
  <c r="V11" i="3"/>
  <c r="AD9" i="3"/>
  <c r="AE9" i="3" s="1"/>
  <c r="V8" i="3"/>
  <c r="AD4" i="3"/>
  <c r="AE4" i="3" s="1"/>
  <c r="S9" i="3"/>
  <c r="V10" i="3"/>
  <c r="AD7" i="3"/>
  <c r="AE7" i="3" s="1"/>
  <c r="V12" i="3"/>
  <c r="V5" i="3"/>
  <c r="V6" i="3"/>
  <c r="V15" i="3"/>
  <c r="AA10" i="3"/>
  <c r="AA13" i="3"/>
  <c r="AB13" i="3" s="1"/>
  <c r="S12" i="3"/>
  <c r="AM4" i="11"/>
  <c r="S13" i="4"/>
  <c r="T13" i="4" s="1"/>
  <c r="AM6" i="11"/>
  <c r="Y13" i="4"/>
  <c r="Z13" i="4" s="1"/>
  <c r="AM5" i="11"/>
  <c r="V13" i="4"/>
  <c r="W13" i="4" s="1"/>
  <c r="AM3" i="11"/>
  <c r="P13" i="4"/>
  <c r="Q13" i="4" s="1"/>
  <c r="V12" i="4"/>
  <c r="W12" i="4" s="1"/>
  <c r="AM6" i="10"/>
  <c r="Y12" i="4"/>
  <c r="Z12" i="4" s="1"/>
  <c r="P12" i="4"/>
  <c r="Q12" i="4" s="1"/>
  <c r="AM4" i="10"/>
  <c r="S12" i="4"/>
  <c r="T12" i="4" s="1"/>
  <c r="AM4" i="9"/>
  <c r="S11" i="4"/>
  <c r="T11" i="4" s="1"/>
  <c r="AM6" i="9"/>
  <c r="Y11" i="4"/>
  <c r="Z11" i="4" s="1"/>
  <c r="AM3" i="9"/>
  <c r="P11" i="4"/>
  <c r="Q11" i="4" s="1"/>
  <c r="AM5" i="9"/>
  <c r="V11" i="4"/>
  <c r="W11" i="4" s="1"/>
  <c r="V10" i="4"/>
  <c r="W10" i="4" s="1"/>
  <c r="AM3" i="8"/>
  <c r="P10" i="4"/>
  <c r="Q10" i="4" s="1"/>
  <c r="AM6" i="8"/>
  <c r="Y10" i="4"/>
  <c r="Z10" i="4" s="1"/>
  <c r="AM4" i="8"/>
  <c r="S10" i="4"/>
  <c r="T10" i="4" s="1"/>
  <c r="AM4" i="7"/>
  <c r="S9" i="4"/>
  <c r="T9" i="4" s="1"/>
  <c r="AM3" i="7"/>
  <c r="P9" i="4"/>
  <c r="Q9" i="4" s="1"/>
  <c r="AM6" i="7"/>
  <c r="Y9" i="4"/>
  <c r="Z9" i="4" s="1"/>
  <c r="AM3" i="6"/>
  <c r="P8" i="4"/>
  <c r="Q8" i="4" s="1"/>
  <c r="Y8" i="4"/>
  <c r="Z8" i="4" s="1"/>
  <c r="AM5" i="6"/>
  <c r="V8" i="4"/>
  <c r="W8" i="4" s="1"/>
  <c r="AM4" i="6"/>
  <c r="S8" i="4"/>
  <c r="T8" i="4" s="1"/>
  <c r="AM3" i="5"/>
  <c r="P7" i="4"/>
  <c r="Q7" i="4" s="1"/>
  <c r="AM6" i="5"/>
  <c r="Y7" i="4"/>
  <c r="Z7" i="4" s="1"/>
  <c r="AM5" i="5"/>
  <c r="V7" i="4"/>
  <c r="W7" i="4" s="1"/>
  <c r="AM4" i="5"/>
  <c r="S7" i="4"/>
  <c r="T7" i="4" s="1"/>
  <c r="AJ6" i="11"/>
  <c r="M13" i="4"/>
  <c r="N13" i="4" s="1"/>
  <c r="AJ3" i="11"/>
  <c r="D13" i="4"/>
  <c r="E13" i="4" s="1"/>
  <c r="AJ5" i="11"/>
  <c r="J13" i="4"/>
  <c r="K13" i="4" s="1"/>
  <c r="AJ4" i="11"/>
  <c r="G13" i="4"/>
  <c r="H13" i="4" s="1"/>
  <c r="AJ6" i="10"/>
  <c r="M12" i="4"/>
  <c r="N12" i="4" s="1"/>
  <c r="AJ3" i="10"/>
  <c r="D12" i="4"/>
  <c r="E12" i="4" s="1"/>
  <c r="AJ4" i="10"/>
  <c r="G12" i="4"/>
  <c r="H12" i="4" s="1"/>
  <c r="AJ5" i="9"/>
  <c r="J11" i="4"/>
  <c r="K11" i="4" s="1"/>
  <c r="AJ6" i="9"/>
  <c r="M11" i="4"/>
  <c r="N11" i="4" s="1"/>
  <c r="AJ3" i="9"/>
  <c r="D11" i="4"/>
  <c r="E11" i="4" s="1"/>
  <c r="AJ4" i="9"/>
  <c r="G11" i="4"/>
  <c r="H11" i="4" s="1"/>
  <c r="AJ6" i="8"/>
  <c r="M10" i="4"/>
  <c r="N10" i="4" s="1"/>
  <c r="AJ4" i="8"/>
  <c r="G10" i="4"/>
  <c r="H10" i="4" s="1"/>
  <c r="AJ5" i="8"/>
  <c r="AJ3" i="8"/>
  <c r="D10" i="4"/>
  <c r="E10" i="4" s="1"/>
  <c r="AJ4" i="7"/>
  <c r="G9" i="4"/>
  <c r="H9" i="4" s="1"/>
  <c r="AJ5" i="7"/>
  <c r="J9" i="4"/>
  <c r="K9" i="4" s="1"/>
  <c r="AJ5" i="6"/>
  <c r="J8" i="4"/>
  <c r="K8" i="4" s="1"/>
  <c r="AJ3" i="6"/>
  <c r="D8" i="4"/>
  <c r="E8" i="4" s="1"/>
  <c r="AJ6" i="6"/>
  <c r="M8" i="4"/>
  <c r="N8" i="4" s="1"/>
  <c r="AJ4" i="6"/>
  <c r="G8" i="4"/>
  <c r="H8" i="4" s="1"/>
  <c r="AJ3" i="5"/>
  <c r="D7" i="4"/>
  <c r="E7" i="4" s="1"/>
  <c r="AJ6" i="5"/>
  <c r="M7" i="4"/>
  <c r="N7" i="4" s="1"/>
  <c r="AJ5" i="5"/>
  <c r="J7" i="4"/>
  <c r="K7" i="4" s="1"/>
  <c r="AI3" i="3"/>
  <c r="AE10" i="3"/>
  <c r="AL4" i="3"/>
  <c r="AB12" i="3"/>
  <c r="AE12" i="3"/>
  <c r="AL5" i="3"/>
  <c r="AC4" i="2"/>
  <c r="AC5" i="2"/>
  <c r="Z10" i="2"/>
  <c r="Z17" i="2"/>
  <c r="Z8" i="2"/>
  <c r="Z15" i="2"/>
  <c r="Z9" i="2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3" i="1"/>
  <c r="L18" i="2"/>
  <c r="U18" i="2" s="1"/>
  <c r="F18" i="2"/>
  <c r="R18" i="2" s="1"/>
  <c r="L17" i="2"/>
  <c r="U17" i="2" s="1"/>
  <c r="F17" i="2"/>
  <c r="R17" i="2" s="1"/>
  <c r="L16" i="2"/>
  <c r="U16" i="2" s="1"/>
  <c r="F16" i="2"/>
  <c r="R16" i="2" s="1"/>
  <c r="L15" i="2"/>
  <c r="U15" i="2" s="1"/>
  <c r="F15" i="2"/>
  <c r="R15" i="2" s="1"/>
  <c r="L14" i="2"/>
  <c r="U14" i="2" s="1"/>
  <c r="F14" i="2"/>
  <c r="R14" i="2" s="1"/>
  <c r="L13" i="2"/>
  <c r="U13" i="2" s="1"/>
  <c r="F13" i="2"/>
  <c r="R13" i="2" s="1"/>
  <c r="L12" i="2"/>
  <c r="U12" i="2" s="1"/>
  <c r="F12" i="2"/>
  <c r="R12" i="2" s="1"/>
  <c r="L11" i="2"/>
  <c r="U11" i="2" s="1"/>
  <c r="F11" i="2"/>
  <c r="R11" i="2" s="1"/>
  <c r="AK4" i="2"/>
  <c r="R5" i="4" s="1"/>
  <c r="L10" i="2"/>
  <c r="U10" i="2" s="1"/>
  <c r="F10" i="2"/>
  <c r="R10" i="2" s="1"/>
  <c r="L9" i="2"/>
  <c r="U9" i="2" s="1"/>
  <c r="F9" i="2"/>
  <c r="R9" i="2" s="1"/>
  <c r="L8" i="2"/>
  <c r="U8" i="2" s="1"/>
  <c r="F8" i="2"/>
  <c r="R8" i="2" s="1"/>
  <c r="L7" i="2"/>
  <c r="U7" i="2" s="1"/>
  <c r="F7" i="2"/>
  <c r="R7" i="2" s="1"/>
  <c r="L6" i="2"/>
  <c r="U6" i="2" s="1"/>
  <c r="F6" i="2"/>
  <c r="R6" i="2" s="1"/>
  <c r="L5" i="2"/>
  <c r="U5" i="2" s="1"/>
  <c r="F5" i="2"/>
  <c r="R5" i="2" s="1"/>
  <c r="L4" i="2"/>
  <c r="U4" i="2" s="1"/>
  <c r="F4" i="2"/>
  <c r="R4" i="2" s="1"/>
  <c r="L3" i="2"/>
  <c r="U3" i="2" s="1"/>
  <c r="F3" i="2"/>
  <c r="R3" i="2" s="1"/>
  <c r="L4" i="1"/>
  <c r="U4" i="1" s="1"/>
  <c r="L5" i="1"/>
  <c r="U5" i="1" s="1"/>
  <c r="L6" i="1"/>
  <c r="U6" i="1" s="1"/>
  <c r="L7" i="1"/>
  <c r="U7" i="1" s="1"/>
  <c r="L8" i="1"/>
  <c r="U8" i="1" s="1"/>
  <c r="L9" i="1"/>
  <c r="U9" i="1" s="1"/>
  <c r="L10" i="1"/>
  <c r="U10" i="1" s="1"/>
  <c r="L11" i="1"/>
  <c r="U11" i="1" s="1"/>
  <c r="L12" i="1"/>
  <c r="U12" i="1" s="1"/>
  <c r="L13" i="1"/>
  <c r="U13" i="1" s="1"/>
  <c r="L14" i="1"/>
  <c r="U14" i="1" s="1"/>
  <c r="L15" i="1"/>
  <c r="U15" i="1" s="1"/>
  <c r="L16" i="1"/>
  <c r="U16" i="1" s="1"/>
  <c r="L17" i="1"/>
  <c r="U17" i="1" s="1"/>
  <c r="L18" i="1"/>
  <c r="U18" i="1" s="1"/>
  <c r="L3" i="1"/>
  <c r="U3" i="1" s="1"/>
  <c r="F4" i="1"/>
  <c r="R4" i="1" s="1"/>
  <c r="F5" i="1"/>
  <c r="R5" i="1" s="1"/>
  <c r="F6" i="1"/>
  <c r="R6" i="1" s="1"/>
  <c r="F7" i="1"/>
  <c r="R7" i="1" s="1"/>
  <c r="F8" i="1"/>
  <c r="R8" i="1" s="1"/>
  <c r="F9" i="1"/>
  <c r="R9" i="1" s="1"/>
  <c r="F10" i="1"/>
  <c r="R10" i="1" s="1"/>
  <c r="F11" i="1"/>
  <c r="R11" i="1" s="1"/>
  <c r="F12" i="1"/>
  <c r="R12" i="1" s="1"/>
  <c r="F13" i="1"/>
  <c r="R13" i="1" s="1"/>
  <c r="F14" i="1"/>
  <c r="R14" i="1" s="1"/>
  <c r="F15" i="1"/>
  <c r="R15" i="1" s="1"/>
  <c r="F16" i="1"/>
  <c r="R16" i="1" s="1"/>
  <c r="F17" i="1"/>
  <c r="R17" i="1" s="1"/>
  <c r="F18" i="1"/>
  <c r="R18" i="1" s="1"/>
  <c r="F3" i="1"/>
  <c r="R3" i="1" s="1"/>
  <c r="D9" i="4" l="1"/>
  <c r="E9" i="4" s="1"/>
  <c r="M9" i="4"/>
  <c r="N9" i="4" s="1"/>
  <c r="AL3" i="3"/>
  <c r="P6" i="4" s="1"/>
  <c r="Q6" i="4" s="1"/>
  <c r="AL6" i="3"/>
  <c r="AM6" i="3" s="1"/>
  <c r="AI5" i="3"/>
  <c r="J6" i="4" s="1"/>
  <c r="K6" i="4" s="1"/>
  <c r="AI6" i="3"/>
  <c r="AJ6" i="3" s="1"/>
  <c r="AB10" i="3"/>
  <c r="AI4" i="3"/>
  <c r="AM5" i="3"/>
  <c r="V6" i="4"/>
  <c r="W6" i="4" s="1"/>
  <c r="AM4" i="3"/>
  <c r="S6" i="4"/>
  <c r="T6" i="4" s="1"/>
  <c r="AJ3" i="3"/>
  <c r="D6" i="4"/>
  <c r="E6" i="4" s="1"/>
  <c r="S18" i="2"/>
  <c r="AA13" i="2"/>
  <c r="AB13" i="2" s="1"/>
  <c r="S14" i="2"/>
  <c r="S15" i="2"/>
  <c r="S12" i="2"/>
  <c r="AA16" i="2"/>
  <c r="AB16" i="2" s="1"/>
  <c r="AA17" i="2"/>
  <c r="AB17" i="2" s="1"/>
  <c r="AD18" i="2"/>
  <c r="AE18" i="2" s="1"/>
  <c r="V17" i="2"/>
  <c r="AD16" i="2"/>
  <c r="AE16" i="2" s="1"/>
  <c r="AD15" i="2"/>
  <c r="AE15" i="2" s="1"/>
  <c r="AD14" i="2"/>
  <c r="AE14" i="2" s="1"/>
  <c r="AD13" i="2"/>
  <c r="AE13" i="2" s="1"/>
  <c r="V12" i="2"/>
  <c r="AD11" i="2"/>
  <c r="AE11" i="2" s="1"/>
  <c r="V10" i="2"/>
  <c r="V9" i="2"/>
  <c r="V8" i="2"/>
  <c r="AD7" i="2"/>
  <c r="AE7" i="2" s="1"/>
  <c r="V6" i="2"/>
  <c r="V5" i="2"/>
  <c r="V4" i="2"/>
  <c r="AD3" i="2"/>
  <c r="S11" i="2"/>
  <c r="AA10" i="2"/>
  <c r="S9" i="2"/>
  <c r="S8" i="2"/>
  <c r="S7" i="2"/>
  <c r="S6" i="2"/>
  <c r="S5" i="2"/>
  <c r="AA4" i="2"/>
  <c r="AB4" i="2" s="1"/>
  <c r="S3" i="2"/>
  <c r="AD18" i="1"/>
  <c r="AE18" i="1" s="1"/>
  <c r="AD17" i="1"/>
  <c r="AE17" i="1" s="1"/>
  <c r="AD14" i="1"/>
  <c r="AE14" i="1" s="1"/>
  <c r="V11" i="1"/>
  <c r="AD10" i="1"/>
  <c r="AD9" i="1"/>
  <c r="AE9" i="1" s="1"/>
  <c r="V6" i="1"/>
  <c r="AA17" i="1"/>
  <c r="AB17" i="1" s="1"/>
  <c r="S9" i="1"/>
  <c r="V13" i="1"/>
  <c r="AD13" i="1"/>
  <c r="AE13" i="1" s="1"/>
  <c r="V3" i="1"/>
  <c r="AD3" i="1"/>
  <c r="AE3" i="1" s="1"/>
  <c r="V8" i="1"/>
  <c r="AD8" i="1"/>
  <c r="AE8" i="1" s="1"/>
  <c r="V4" i="1"/>
  <c r="AD4" i="1"/>
  <c r="AE4" i="1" s="1"/>
  <c r="V5" i="1"/>
  <c r="AD5" i="1"/>
  <c r="AE5" i="1" s="1"/>
  <c r="V12" i="1"/>
  <c r="AD12" i="1"/>
  <c r="AE12" i="1" s="1"/>
  <c r="V16" i="1"/>
  <c r="AD16" i="1"/>
  <c r="AE16" i="1" s="1"/>
  <c r="V15" i="1"/>
  <c r="AD15" i="1"/>
  <c r="AE15" i="1" s="1"/>
  <c r="V7" i="1"/>
  <c r="AD7" i="1"/>
  <c r="S16" i="1"/>
  <c r="AA16" i="1"/>
  <c r="AB16" i="1" s="1"/>
  <c r="S8" i="1"/>
  <c r="AA8" i="1"/>
  <c r="AB8" i="1" s="1"/>
  <c r="S7" i="1"/>
  <c r="AA7" i="1"/>
  <c r="AB7" i="1" s="1"/>
  <c r="S11" i="1"/>
  <c r="AA11" i="1"/>
  <c r="AB11" i="1" s="1"/>
  <c r="S18" i="1"/>
  <c r="AA18" i="1"/>
  <c r="AB18" i="1" s="1"/>
  <c r="S15" i="1"/>
  <c r="AA15" i="1"/>
  <c r="AB15" i="1" s="1"/>
  <c r="S14" i="1"/>
  <c r="AA14" i="1"/>
  <c r="AB14" i="1" s="1"/>
  <c r="S6" i="1"/>
  <c r="AA6" i="1"/>
  <c r="AB6" i="1" s="1"/>
  <c r="S3" i="1"/>
  <c r="AA3" i="1"/>
  <c r="AB3" i="1" s="1"/>
  <c r="S10" i="1"/>
  <c r="AA10" i="1"/>
  <c r="S13" i="1"/>
  <c r="AA13" i="1"/>
  <c r="AB13" i="1" s="1"/>
  <c r="S5" i="1"/>
  <c r="AA5" i="1"/>
  <c r="AB5" i="1" s="1"/>
  <c r="S12" i="1"/>
  <c r="AA12" i="1"/>
  <c r="AB12" i="1" s="1"/>
  <c r="S4" i="1"/>
  <c r="AA4" i="1"/>
  <c r="AB4" i="1" s="1"/>
  <c r="AK5" i="2"/>
  <c r="U5" i="4" s="1"/>
  <c r="AK6" i="2"/>
  <c r="X5" i="4" s="1"/>
  <c r="AH5" i="2"/>
  <c r="I5" i="4" s="1"/>
  <c r="AH6" i="2"/>
  <c r="L5" i="4" s="1"/>
  <c r="AH4" i="2"/>
  <c r="F5" i="4" s="1"/>
  <c r="AH3" i="2"/>
  <c r="C5" i="4" s="1"/>
  <c r="AK3" i="2"/>
  <c r="O5" i="4" s="1"/>
  <c r="AK4" i="1"/>
  <c r="R4" i="4" s="1"/>
  <c r="AK3" i="1"/>
  <c r="O4" i="4" s="1"/>
  <c r="AH3" i="1"/>
  <c r="C4" i="4" s="1"/>
  <c r="AH4" i="1"/>
  <c r="F4" i="4" s="1"/>
  <c r="AM3" i="3" l="1"/>
  <c r="Y6" i="4"/>
  <c r="Z6" i="4" s="1"/>
  <c r="M6" i="4"/>
  <c r="N6" i="4" s="1"/>
  <c r="AJ5" i="3"/>
  <c r="G6" i="4"/>
  <c r="H6" i="4" s="1"/>
  <c r="AJ4" i="3"/>
  <c r="AA12" i="2"/>
  <c r="AB12" i="2" s="1"/>
  <c r="AA18" i="2"/>
  <c r="AB18" i="2" s="1"/>
  <c r="S16" i="2"/>
  <c r="S13" i="2"/>
  <c r="V18" i="1"/>
  <c r="V15" i="2"/>
  <c r="V13" i="2"/>
  <c r="AA3" i="2"/>
  <c r="AB3" i="2" s="1"/>
  <c r="V17" i="1"/>
  <c r="V10" i="1"/>
  <c r="V9" i="1"/>
  <c r="S17" i="1"/>
  <c r="AD11" i="1"/>
  <c r="AE11" i="1" s="1"/>
  <c r="V14" i="1"/>
  <c r="AD5" i="2"/>
  <c r="AE5" i="2" s="1"/>
  <c r="V3" i="2"/>
  <c r="AA15" i="2"/>
  <c r="AB15" i="2" s="1"/>
  <c r="AA14" i="2"/>
  <c r="AB14" i="2" s="1"/>
  <c r="S4" i="2"/>
  <c r="S17" i="2"/>
  <c r="V18" i="2"/>
  <c r="AD17" i="2"/>
  <c r="AE17" i="2" s="1"/>
  <c r="V16" i="2"/>
  <c r="V14" i="2"/>
  <c r="AD12" i="2"/>
  <c r="V11" i="2"/>
  <c r="AD10" i="2"/>
  <c r="AD9" i="2"/>
  <c r="AE9" i="2" s="1"/>
  <c r="AD8" i="2"/>
  <c r="AE8" i="2" s="1"/>
  <c r="V7" i="2"/>
  <c r="AD6" i="2"/>
  <c r="AE6" i="2" s="1"/>
  <c r="AD4" i="2"/>
  <c r="AE4" i="2" s="1"/>
  <c r="AE3" i="2"/>
  <c r="AA11" i="2"/>
  <c r="AB11" i="2" s="1"/>
  <c r="AB10" i="2"/>
  <c r="S10" i="2"/>
  <c r="AA9" i="2"/>
  <c r="AB9" i="2" s="1"/>
  <c r="AA8" i="2"/>
  <c r="AB8" i="2" s="1"/>
  <c r="AA7" i="2"/>
  <c r="AB7" i="2" s="1"/>
  <c r="AA6" i="2"/>
  <c r="AB6" i="2" s="1"/>
  <c r="AA5" i="2"/>
  <c r="AB5" i="2" s="1"/>
  <c r="AE10" i="1"/>
  <c r="AD6" i="1"/>
  <c r="AE6" i="1" s="1"/>
  <c r="AA9" i="1"/>
  <c r="AB9" i="1" s="1"/>
  <c r="AI4" i="1"/>
  <c r="AB10" i="1"/>
  <c r="AE7" i="1"/>
  <c r="AL5" i="1"/>
  <c r="V4" i="4" s="1"/>
  <c r="AJ4" i="1" l="1"/>
  <c r="G4" i="4"/>
  <c r="H4" i="4" s="1"/>
  <c r="AL4" i="1"/>
  <c r="AI5" i="2"/>
  <c r="AE12" i="2"/>
  <c r="AL5" i="2"/>
  <c r="AL4" i="2"/>
  <c r="AE10" i="2"/>
  <c r="AL6" i="2"/>
  <c r="AL3" i="2"/>
  <c r="AI4" i="2"/>
  <c r="AI3" i="2"/>
  <c r="AI6" i="2"/>
  <c r="AL6" i="1"/>
  <c r="Y4" i="4" s="1"/>
  <c r="AL3" i="1"/>
  <c r="AI3" i="1"/>
  <c r="AI6" i="1"/>
  <c r="M4" i="4" s="1"/>
  <c r="AK6" i="1"/>
  <c r="X4" i="4" s="1"/>
  <c r="AK5" i="1"/>
  <c r="AH5" i="1"/>
  <c r="I4" i="4" s="1"/>
  <c r="AH6" i="1"/>
  <c r="L4" i="4" s="1"/>
  <c r="AI5" i="1"/>
  <c r="J4" i="4" s="1"/>
  <c r="AM4" i="2" l="1"/>
  <c r="S5" i="4"/>
  <c r="T5" i="4" s="1"/>
  <c r="AM5" i="2"/>
  <c r="V5" i="4"/>
  <c r="W5" i="4" s="1"/>
  <c r="AM3" i="2"/>
  <c r="P5" i="4"/>
  <c r="Q5" i="4" s="1"/>
  <c r="AM6" i="2"/>
  <c r="Y5" i="4"/>
  <c r="Z5" i="4" s="1"/>
  <c r="AJ5" i="2"/>
  <c r="J5" i="4"/>
  <c r="K5" i="4" s="1"/>
  <c r="AJ6" i="2"/>
  <c r="M5" i="4"/>
  <c r="N5" i="4" s="1"/>
  <c r="AJ3" i="2"/>
  <c r="D5" i="4"/>
  <c r="E5" i="4" s="1"/>
  <c r="AJ4" i="2"/>
  <c r="G5" i="4"/>
  <c r="H5" i="4" s="1"/>
  <c r="Z4" i="4"/>
  <c r="AM3" i="1"/>
  <c r="P4" i="4"/>
  <c r="Q4" i="4" s="1"/>
  <c r="AM5" i="1"/>
  <c r="U4" i="4"/>
  <c r="W4" i="4" s="1"/>
  <c r="AM4" i="1"/>
  <c r="S4" i="4"/>
  <c r="T4" i="4" s="1"/>
  <c r="AJ3" i="1"/>
  <c r="D4" i="4"/>
  <c r="E4" i="4" s="1"/>
  <c r="K4" i="4"/>
  <c r="N4" i="4"/>
  <c r="AM6" i="1"/>
  <c r="AJ5" i="1"/>
  <c r="AJ6" i="1"/>
</calcChain>
</file>

<file path=xl/sharedStrings.xml><?xml version="1.0" encoding="utf-8"?>
<sst xmlns="http://schemas.openxmlformats.org/spreadsheetml/2006/main" count="546" uniqueCount="229">
  <si>
    <t>droplet diameter (um)</t>
    <phoneticPr fontId="2" type="noConversion"/>
  </si>
  <si>
    <t>talk LS No. ratio</t>
    <phoneticPr fontId="2" type="noConversion"/>
  </si>
  <si>
    <t>cough LS No. ratio</t>
    <phoneticPr fontId="2" type="noConversion"/>
  </si>
  <si>
    <t>talk LS Vo. ratio</t>
    <phoneticPr fontId="2" type="noConversion"/>
  </si>
  <si>
    <t>cough LS Vo. ratio</t>
    <phoneticPr fontId="2" type="noConversion"/>
  </si>
  <si>
    <t>small (&lt;50)</t>
    <phoneticPr fontId="2" type="noConversion"/>
  </si>
  <si>
    <t>middle (50-100)</t>
    <phoneticPr fontId="2" type="noConversion"/>
  </si>
  <si>
    <t>large (&gt;100)</t>
    <phoneticPr fontId="2" type="noConversion"/>
  </si>
  <si>
    <t>total</t>
    <phoneticPr fontId="2" type="noConversion"/>
  </si>
  <si>
    <t>0.2m-talk deposition-No.</t>
    <phoneticPr fontId="2" type="noConversion"/>
  </si>
  <si>
    <t>0.2m-talk deposition (eye)-No.</t>
    <phoneticPr fontId="2" type="noConversion"/>
  </si>
  <si>
    <t>0.2m-talk deposition (nose)-No.</t>
    <phoneticPr fontId="2" type="noConversion"/>
  </si>
  <si>
    <t>0.2m-talk deposition (mouth)-No.</t>
    <phoneticPr fontId="2" type="noConversion"/>
  </si>
  <si>
    <t>0.2m-cough-inhalation-No.</t>
    <phoneticPr fontId="2" type="noConversion"/>
  </si>
  <si>
    <t>0.2m-cough deposition-No.</t>
    <phoneticPr fontId="2" type="noConversion"/>
  </si>
  <si>
    <t>0.2m-cough deposition (eye)-No.</t>
    <phoneticPr fontId="2" type="noConversion"/>
  </si>
  <si>
    <t>0.2m-cough deposition (nose)-No.</t>
    <phoneticPr fontId="2" type="noConversion"/>
  </si>
  <si>
    <t>0.2m-cough deposition (mouth)-No.</t>
    <phoneticPr fontId="2" type="noConversion"/>
  </si>
  <si>
    <t>0.2m-talk-inhalation-scaled-No.</t>
    <phoneticPr fontId="2" type="noConversion"/>
  </si>
  <si>
    <t>0.2m-talk-deposition-scaled-No.</t>
    <phoneticPr fontId="2" type="noConversion"/>
  </si>
  <si>
    <t>0.2m-cough-inhalation-scaled-No.</t>
    <phoneticPr fontId="2" type="noConversion"/>
  </si>
  <si>
    <t>0.2m-cough-deposition-scaled-No.</t>
    <phoneticPr fontId="2" type="noConversion"/>
  </si>
  <si>
    <t>0.2m-talk-inhalation-scaled-Vo. (uL)</t>
    <phoneticPr fontId="2" type="noConversion"/>
  </si>
  <si>
    <t>0.2m-talk-deposition-scaled-Vo. (uL)</t>
    <phoneticPr fontId="2" type="noConversion"/>
  </si>
  <si>
    <t>0.2m-cough-inhalation-scaled-Vo. (uL)</t>
    <phoneticPr fontId="2" type="noConversion"/>
  </si>
  <si>
    <t>0.2m-cough-deposition-scaled-Vo. (uL)</t>
    <phoneticPr fontId="2" type="noConversion"/>
  </si>
  <si>
    <t>0.4m-talk-inhalation-No.</t>
    <phoneticPr fontId="2" type="noConversion"/>
  </si>
  <si>
    <t>0.4m-talk deposition-No.</t>
    <phoneticPr fontId="2" type="noConversion"/>
  </si>
  <si>
    <t>0.4m-talk deposition (eye)-No.</t>
    <phoneticPr fontId="2" type="noConversion"/>
  </si>
  <si>
    <t>0.4m-talk deposition (nose)-No.</t>
    <phoneticPr fontId="2" type="noConversion"/>
  </si>
  <si>
    <t>0.4m-talk deposition (mouth)-No.</t>
    <phoneticPr fontId="2" type="noConversion"/>
  </si>
  <si>
    <t>0.4m-cough-inhalation-No.</t>
    <phoneticPr fontId="2" type="noConversion"/>
  </si>
  <si>
    <t>0.4m-cough deposition-No.</t>
    <phoneticPr fontId="2" type="noConversion"/>
  </si>
  <si>
    <t>0.4m-cough deposition (eye)-No.</t>
    <phoneticPr fontId="2" type="noConversion"/>
  </si>
  <si>
    <t>0.4m-cough deposition (nose)-No.</t>
    <phoneticPr fontId="2" type="noConversion"/>
  </si>
  <si>
    <t>0.4m-cough deposition (mouth)-No.</t>
    <phoneticPr fontId="2" type="noConversion"/>
  </si>
  <si>
    <t>0.4m-talk-inhalation-scaled-No.</t>
    <phoneticPr fontId="2" type="noConversion"/>
  </si>
  <si>
    <t>0.4m-talk-deposition-scaled-No.</t>
    <phoneticPr fontId="2" type="noConversion"/>
  </si>
  <si>
    <t>0.4m-cough-inhalation-scaled-No.</t>
    <phoneticPr fontId="2" type="noConversion"/>
  </si>
  <si>
    <t>0.4m-cough-deposition-scaled-No.</t>
    <phoneticPr fontId="2" type="noConversion"/>
  </si>
  <si>
    <t>0.4m-talk-inhalation-scaled-Vo. (uL)</t>
    <phoneticPr fontId="2" type="noConversion"/>
  </si>
  <si>
    <t>0.4m-talk-deposition-scaled-Vo. (uL)</t>
    <phoneticPr fontId="2" type="noConversion"/>
  </si>
  <si>
    <t>0.4m-cough-inhalation-scaled-Vo. (uL)</t>
    <phoneticPr fontId="2" type="noConversion"/>
  </si>
  <si>
    <t>0.4m-cough-deposition-scaled-Vo. (uL)</t>
    <phoneticPr fontId="2" type="noConversion"/>
  </si>
  <si>
    <t>3</t>
    <phoneticPr fontId="2" type="noConversion"/>
  </si>
  <si>
    <t>6</t>
    <phoneticPr fontId="2" type="noConversion"/>
  </si>
  <si>
    <t>12</t>
    <phoneticPr fontId="2" type="noConversion"/>
  </si>
  <si>
    <t>20</t>
    <phoneticPr fontId="2" type="noConversion"/>
  </si>
  <si>
    <t>s_talking_SR</t>
  </si>
  <si>
    <t>s_talking_LD</t>
  </si>
  <si>
    <t>s_talking_ratio</t>
  </si>
  <si>
    <t>m_talking_SR</t>
  </si>
  <si>
    <t>m_talking_LD</t>
  </si>
  <si>
    <t>m_talking_ratio</t>
  </si>
  <si>
    <t>l_talking_SR</t>
  </si>
  <si>
    <t>l_talking_LD</t>
  </si>
  <si>
    <t>l_talking_ratio</t>
  </si>
  <si>
    <t>t_talking_SR</t>
  </si>
  <si>
    <t>t_talking_LD</t>
  </si>
  <si>
    <t>t_talking_ratio</t>
  </si>
  <si>
    <t>s_coughing_SR</t>
  </si>
  <si>
    <t>s_coughing_LD</t>
  </si>
  <si>
    <t>s_coughing_ratio</t>
  </si>
  <si>
    <t>m_coughing_SR</t>
  </si>
  <si>
    <t>m_coughing_LD</t>
  </si>
  <si>
    <t>m_coughing_ratio</t>
  </si>
  <si>
    <t>l_coughing_SR</t>
  </si>
  <si>
    <t>l_coughing_LD</t>
  </si>
  <si>
    <t>l_coughing_ratio</t>
  </si>
  <si>
    <t>t_coughing_SR</t>
  </si>
  <si>
    <t>t_coughing_LD</t>
  </si>
  <si>
    <t>t_coughing_ratio</t>
  </si>
  <si>
    <t>0.6m-talk-inhalation-No.</t>
    <phoneticPr fontId="2" type="noConversion"/>
  </si>
  <si>
    <t>0.6m-talk deposition-No.</t>
    <phoneticPr fontId="2" type="noConversion"/>
  </si>
  <si>
    <t>0.6m-talk deposition (mouth)-No.</t>
    <phoneticPr fontId="2" type="noConversion"/>
  </si>
  <si>
    <t>0.6m-talk deposition (nose)-No.</t>
    <phoneticPr fontId="2" type="noConversion"/>
  </si>
  <si>
    <t>0.6m-talk deposition (eye)-No.</t>
    <phoneticPr fontId="2" type="noConversion"/>
  </si>
  <si>
    <t>0.6m-cough-inhalation-No.</t>
    <phoneticPr fontId="2" type="noConversion"/>
  </si>
  <si>
    <t>0.6m-cough deposition-No.</t>
    <phoneticPr fontId="2" type="noConversion"/>
  </si>
  <si>
    <t>0.6m-cough deposition (mouth)-No.</t>
    <phoneticPr fontId="2" type="noConversion"/>
  </si>
  <si>
    <t>0.6m-cough deposition (nose)-No.</t>
    <phoneticPr fontId="2" type="noConversion"/>
  </si>
  <si>
    <t>0.6m-cough deposition (eye)-No.</t>
    <phoneticPr fontId="2" type="noConversion"/>
  </si>
  <si>
    <t>0.6m-talk-inhalation-scaled-No.</t>
    <phoneticPr fontId="2" type="noConversion"/>
  </si>
  <si>
    <t>0.6m-talk-deposition-scaled-No.</t>
    <phoneticPr fontId="2" type="noConversion"/>
  </si>
  <si>
    <t>0.6m-cough-inhalation-scaled-No.</t>
    <phoneticPr fontId="2" type="noConversion"/>
  </si>
  <si>
    <t>0.6m-cough-deposition-scaled-No.</t>
    <phoneticPr fontId="2" type="noConversion"/>
  </si>
  <si>
    <t>0.6m-talk-inhalation-scaled-Vo. (uL)</t>
    <phoneticPr fontId="2" type="noConversion"/>
  </si>
  <si>
    <t>0.6m-talk-deposition-scaled-Vo. (uL)</t>
    <phoneticPr fontId="2" type="noConversion"/>
  </si>
  <si>
    <t>0.6m-cough-inhalation-scaled-Vo. (uL)</t>
    <phoneticPr fontId="2" type="noConversion"/>
  </si>
  <si>
    <t>0.6m-cough-deposition-scaled-Vo. (uL)</t>
    <phoneticPr fontId="2" type="noConversion"/>
  </si>
  <si>
    <t>0.8m-talk-inhalation-No.</t>
    <phoneticPr fontId="2" type="noConversion"/>
  </si>
  <si>
    <t>0.8m-talk deposition-No.</t>
    <phoneticPr fontId="2" type="noConversion"/>
  </si>
  <si>
    <t>0.8m-talk deposition (mouth)-No.</t>
    <phoneticPr fontId="2" type="noConversion"/>
  </si>
  <si>
    <t>0.8m-talk deposition (nose)-No.</t>
    <phoneticPr fontId="2" type="noConversion"/>
  </si>
  <si>
    <t>0.8m-talk deposition (eye)-No.</t>
    <phoneticPr fontId="2" type="noConversion"/>
  </si>
  <si>
    <t>0.8m-cough-inhalation-No.</t>
    <phoneticPr fontId="2" type="noConversion"/>
  </si>
  <si>
    <t>0.8m-cough deposition-No.</t>
    <phoneticPr fontId="2" type="noConversion"/>
  </si>
  <si>
    <t>0.8m-cough deposition (mouth)-No.</t>
    <phoneticPr fontId="2" type="noConversion"/>
  </si>
  <si>
    <t>0.8m-cough deposition (nose)-No.</t>
    <phoneticPr fontId="2" type="noConversion"/>
  </si>
  <si>
    <t>0.8m-cough deposition (eye)-No.</t>
    <phoneticPr fontId="2" type="noConversion"/>
  </si>
  <si>
    <t>0.8m-talk-inhalation-scaled-No.</t>
    <phoneticPr fontId="2" type="noConversion"/>
  </si>
  <si>
    <t>0.8m-talk-deposition-scaled-No.</t>
    <phoneticPr fontId="2" type="noConversion"/>
  </si>
  <si>
    <t>0.8m-cough-inhalation-scaled-No.</t>
    <phoneticPr fontId="2" type="noConversion"/>
  </si>
  <si>
    <t>0.8m-cough-deposition-scaled-No.</t>
    <phoneticPr fontId="2" type="noConversion"/>
  </si>
  <si>
    <t>0.8m-talk-inhalation-scaled-Vo. (uL)</t>
    <phoneticPr fontId="2" type="noConversion"/>
  </si>
  <si>
    <t>0.8m-talk-deposition-scaled-Vo. (uL)</t>
    <phoneticPr fontId="2" type="noConversion"/>
  </si>
  <si>
    <t>0.8m-cough-inhalation-scaled-Vo. (uL)</t>
    <phoneticPr fontId="2" type="noConversion"/>
  </si>
  <si>
    <t>0.8m-cough-deposition-scaled-Vo. (uL)</t>
    <phoneticPr fontId="2" type="noConversion"/>
  </si>
  <si>
    <t>1.0m-talk-inhalation-No.</t>
    <phoneticPr fontId="2" type="noConversion"/>
  </si>
  <si>
    <t>1.0m-talk deposition-No.</t>
    <phoneticPr fontId="2" type="noConversion"/>
  </si>
  <si>
    <t>1.0m-talk deposition (nose)-No.</t>
    <phoneticPr fontId="2" type="noConversion"/>
  </si>
  <si>
    <t>1.0m-talk deposition (mouth)-No.</t>
    <phoneticPr fontId="2" type="noConversion"/>
  </si>
  <si>
    <t>1.0m-talk deposition (eye)-No.</t>
    <phoneticPr fontId="2" type="noConversion"/>
  </si>
  <si>
    <t>1.0m-cough-inhalation-No.</t>
    <phoneticPr fontId="2" type="noConversion"/>
  </si>
  <si>
    <t>1.0m-cough deposition-No.</t>
    <phoneticPr fontId="2" type="noConversion"/>
  </si>
  <si>
    <t>1.0m-cough deposition (mouth)-No.</t>
    <phoneticPr fontId="2" type="noConversion"/>
  </si>
  <si>
    <t>1.0m-cough deposition (nose)-No.</t>
    <phoneticPr fontId="2" type="noConversion"/>
  </si>
  <si>
    <t>1.0m-cough deposition (eye)-No.</t>
    <phoneticPr fontId="2" type="noConversion"/>
  </si>
  <si>
    <t>1.0m-talk-inhalation-scaled-No.</t>
    <phoneticPr fontId="2" type="noConversion"/>
  </si>
  <si>
    <t>1.0m-talk-deposition-scaled-No.</t>
    <phoneticPr fontId="2" type="noConversion"/>
  </si>
  <si>
    <t>1.0m-cough-inhalation-scaled-No.</t>
    <phoneticPr fontId="2" type="noConversion"/>
  </si>
  <si>
    <t>1.0m-cough-deposition-scaled-No.</t>
    <phoneticPr fontId="2" type="noConversion"/>
  </si>
  <si>
    <t>1.0m-talk-inhalation-scaled-Vo. (uL)</t>
    <phoneticPr fontId="2" type="noConversion"/>
  </si>
  <si>
    <t>1.0m-talk-deposition-scaled-Vo. (uL)</t>
    <phoneticPr fontId="2" type="noConversion"/>
  </si>
  <si>
    <t>1.0m-cough-inhalation-scaled-Vo. (uL)</t>
    <phoneticPr fontId="2" type="noConversion"/>
  </si>
  <si>
    <t>1.0m-cough-deposition-scaled-Vo. (uL)</t>
    <phoneticPr fontId="2" type="noConversion"/>
  </si>
  <si>
    <t>1.2m-talk-inhalation-No.</t>
    <phoneticPr fontId="2" type="noConversion"/>
  </si>
  <si>
    <t>1.2m-talk deposition-No.</t>
    <phoneticPr fontId="2" type="noConversion"/>
  </si>
  <si>
    <t>1.2m-talk deposition (mouth)-No.</t>
    <phoneticPr fontId="2" type="noConversion"/>
  </si>
  <si>
    <t>1.2m-talk deposition (nose)-No.</t>
    <phoneticPr fontId="2" type="noConversion"/>
  </si>
  <si>
    <t>1.2m-talk deposition (eye)-No.</t>
    <phoneticPr fontId="2" type="noConversion"/>
  </si>
  <si>
    <t>1.2m-cough-inhalation-No.</t>
    <phoneticPr fontId="2" type="noConversion"/>
  </si>
  <si>
    <t>1.2m-cough deposition-No.</t>
    <phoneticPr fontId="2" type="noConversion"/>
  </si>
  <si>
    <t>1.2m-cough deposition (mouth)-No.</t>
    <phoneticPr fontId="2" type="noConversion"/>
  </si>
  <si>
    <t>1.2m-cough deposition (nose)-No.</t>
    <phoneticPr fontId="2" type="noConversion"/>
  </si>
  <si>
    <t>1.2m-cough deposition (eye)-No.</t>
    <phoneticPr fontId="2" type="noConversion"/>
  </si>
  <si>
    <t>1.2m-talk-inhalation-scaled-No.</t>
    <phoneticPr fontId="2" type="noConversion"/>
  </si>
  <si>
    <t>1.2m-talk-deposition-scaled-No.</t>
    <phoneticPr fontId="2" type="noConversion"/>
  </si>
  <si>
    <t>1.2m-cough-inhalation-scaled-No.</t>
    <phoneticPr fontId="2" type="noConversion"/>
  </si>
  <si>
    <t>1.2m-cough-deposition-scaled-No.</t>
    <phoneticPr fontId="2" type="noConversion"/>
  </si>
  <si>
    <t>1.2m-talk-inhalation-scaled-Vo. (uL)</t>
    <phoneticPr fontId="2" type="noConversion"/>
  </si>
  <si>
    <t>1.2m-talk-deposition-scaled-Vo. (uL)</t>
    <phoneticPr fontId="2" type="noConversion"/>
  </si>
  <si>
    <t>1.2m-cough-inhalation-scaled-Vo. (uL)</t>
    <phoneticPr fontId="2" type="noConversion"/>
  </si>
  <si>
    <t>1.2m-cough-deposition-scaled-Vo. (uL)</t>
    <phoneticPr fontId="2" type="noConversion"/>
  </si>
  <si>
    <t>1.4m-talk-inhalation-No.</t>
    <phoneticPr fontId="2" type="noConversion"/>
  </si>
  <si>
    <t>1.4m-talk deposition-No.</t>
    <phoneticPr fontId="2" type="noConversion"/>
  </si>
  <si>
    <t>1.4m-talk deposition (mouth)-No.</t>
    <phoneticPr fontId="2" type="noConversion"/>
  </si>
  <si>
    <t>1.4m-talk deposition (nose)-No.</t>
    <phoneticPr fontId="2" type="noConversion"/>
  </si>
  <si>
    <t>1.4m-talk deposition (eye)-No.</t>
    <phoneticPr fontId="2" type="noConversion"/>
  </si>
  <si>
    <t>1.4m-cough-inhalation-No.</t>
    <phoneticPr fontId="2" type="noConversion"/>
  </si>
  <si>
    <t>1.4m-cough deposition-No.</t>
    <phoneticPr fontId="2" type="noConversion"/>
  </si>
  <si>
    <t>1.4m-cough deposition (mouth)-No.</t>
    <phoneticPr fontId="2" type="noConversion"/>
  </si>
  <si>
    <t>1.4m-cough deposition (nose)-No.</t>
    <phoneticPr fontId="2" type="noConversion"/>
  </si>
  <si>
    <t>1.4m-cough deposition (eye)-No.</t>
    <phoneticPr fontId="2" type="noConversion"/>
  </si>
  <si>
    <t>1.4m-talk-inhalation-scaled-No.</t>
    <phoneticPr fontId="2" type="noConversion"/>
  </si>
  <si>
    <t>1.4m-talk-deposition-scaled-No.</t>
    <phoneticPr fontId="2" type="noConversion"/>
  </si>
  <si>
    <t>1.4m-cough-inhalation-scaled-No.</t>
    <phoneticPr fontId="2" type="noConversion"/>
  </si>
  <si>
    <t>1.4m-cough-deposition-scaled-No.</t>
    <phoneticPr fontId="2" type="noConversion"/>
  </si>
  <si>
    <t>1.4m-talk-inhalation-scaled-Vo. (uL)</t>
    <phoneticPr fontId="2" type="noConversion"/>
  </si>
  <si>
    <t>1.4m-talk-deposition-scaled-Vo. (uL)</t>
    <phoneticPr fontId="2" type="noConversion"/>
  </si>
  <si>
    <t>1.4m-cough-inhalation-scaled-Vo. (uL)</t>
    <phoneticPr fontId="2" type="noConversion"/>
  </si>
  <si>
    <t>1.4m-cough-deposition-scaled-Vo. (uL)</t>
    <phoneticPr fontId="2" type="noConversion"/>
  </si>
  <si>
    <t>1.6m-talk-inhalation-No.</t>
    <phoneticPr fontId="2" type="noConversion"/>
  </si>
  <si>
    <t>1.6m-talk deposition-No.</t>
    <phoneticPr fontId="2" type="noConversion"/>
  </si>
  <si>
    <t>1.6m-talk deposition (mouth)-No.</t>
    <phoneticPr fontId="2" type="noConversion"/>
  </si>
  <si>
    <t>1.6m-talk deposition (nose)-No.</t>
    <phoneticPr fontId="2" type="noConversion"/>
  </si>
  <si>
    <t>1.6m-talk deposition (eye)-No.</t>
    <phoneticPr fontId="2" type="noConversion"/>
  </si>
  <si>
    <t>1.6m-cough-inhalation-No.</t>
    <phoneticPr fontId="2" type="noConversion"/>
  </si>
  <si>
    <t>1.6m-cough deposition-No.</t>
    <phoneticPr fontId="2" type="noConversion"/>
  </si>
  <si>
    <t>1.6m-cough deposition (mouth)-No.</t>
    <phoneticPr fontId="2" type="noConversion"/>
  </si>
  <si>
    <t>1.6m-cough deposition (nose)-No.</t>
    <phoneticPr fontId="2" type="noConversion"/>
  </si>
  <si>
    <t>1.6m-cough deposition (eye)-No.</t>
    <phoneticPr fontId="2" type="noConversion"/>
  </si>
  <si>
    <t>1.6m-talk-inhalation-scaled-No.</t>
    <phoneticPr fontId="2" type="noConversion"/>
  </si>
  <si>
    <t>1.6m-talk-deposition-scaled-No.</t>
    <phoneticPr fontId="2" type="noConversion"/>
  </si>
  <si>
    <t>1.6m-cough-inhalation-scaled-No.</t>
    <phoneticPr fontId="2" type="noConversion"/>
  </si>
  <si>
    <t>1.6m-cough-deposition-scaled-No.</t>
    <phoneticPr fontId="2" type="noConversion"/>
  </si>
  <si>
    <t>1.6m-talk-inhalation-scaled-Vo. (uL)</t>
    <phoneticPr fontId="2" type="noConversion"/>
  </si>
  <si>
    <t>1.6m-talk-deposition-scaled-Vo. (uL)</t>
    <phoneticPr fontId="2" type="noConversion"/>
  </si>
  <si>
    <t>1.6m-cough-inhalation-scaled-Vo. (uL)</t>
    <phoneticPr fontId="2" type="noConversion"/>
  </si>
  <si>
    <t>1.6m-cough-deposition-scaled-Vo. (uL)</t>
    <phoneticPr fontId="2" type="noConversion"/>
  </si>
  <si>
    <t>1.8m-talk-inhalation-No.</t>
    <phoneticPr fontId="2" type="noConversion"/>
  </si>
  <si>
    <t>1.8m-talk deposition-No.</t>
    <phoneticPr fontId="2" type="noConversion"/>
  </si>
  <si>
    <t>1.8m-talk deposition (mouth)-No.</t>
    <phoneticPr fontId="2" type="noConversion"/>
  </si>
  <si>
    <t>1.8m-talk deposition (nose)-No.</t>
    <phoneticPr fontId="2" type="noConversion"/>
  </si>
  <si>
    <t>1.8m-talk deposition (eye)-No.</t>
    <phoneticPr fontId="2" type="noConversion"/>
  </si>
  <si>
    <t>1.8m-cough-inhalation-No.</t>
    <phoneticPr fontId="2" type="noConversion"/>
  </si>
  <si>
    <t>1.8m-cough deposition-No.</t>
    <phoneticPr fontId="2" type="noConversion"/>
  </si>
  <si>
    <t>1.8m-cough deposition (mouth)-No.</t>
    <phoneticPr fontId="2" type="noConversion"/>
  </si>
  <si>
    <t>1.8m-cough deposition (nose)-No.</t>
    <phoneticPr fontId="2" type="noConversion"/>
  </si>
  <si>
    <t>1.8m-cough deposition (eye)-No.</t>
    <phoneticPr fontId="2" type="noConversion"/>
  </si>
  <si>
    <t>1.8m-talk-inhalation-scaled-No.</t>
    <phoneticPr fontId="2" type="noConversion"/>
  </si>
  <si>
    <t>1.8m-talk-deposition-scaled-No.</t>
    <phoneticPr fontId="2" type="noConversion"/>
  </si>
  <si>
    <t>1.8m-cough-inhalation-scaled-No.</t>
    <phoneticPr fontId="2" type="noConversion"/>
  </si>
  <si>
    <t>1.8m-cough-deposition-scaled-No.</t>
    <phoneticPr fontId="2" type="noConversion"/>
  </si>
  <si>
    <t>1.8m-talk-inhalation-scaled-Vo. (uL)</t>
    <phoneticPr fontId="2" type="noConversion"/>
  </si>
  <si>
    <t>1.8m-talk-deposition-scaled-Vo. (uL)</t>
    <phoneticPr fontId="2" type="noConversion"/>
  </si>
  <si>
    <t>1.8m-cough-inhalation-scaled-Vo. (uL)</t>
    <phoneticPr fontId="2" type="noConversion"/>
  </si>
  <si>
    <t>1.8m-cough-deposition-scaled-Vo. (uL)</t>
    <phoneticPr fontId="2" type="noConversion"/>
  </si>
  <si>
    <t>2.0m-talk-inhalation-No.</t>
    <phoneticPr fontId="2" type="noConversion"/>
  </si>
  <si>
    <t>2.0m-talk deposition-No.</t>
    <phoneticPr fontId="2" type="noConversion"/>
  </si>
  <si>
    <t>2.0m-talk deposition (mouth)-No.</t>
    <phoneticPr fontId="2" type="noConversion"/>
  </si>
  <si>
    <t>2.0m-talk deposition (nose)-No.</t>
    <phoneticPr fontId="2" type="noConversion"/>
  </si>
  <si>
    <t>2.0m-talk deposition (eye)-No.</t>
    <phoneticPr fontId="2" type="noConversion"/>
  </si>
  <si>
    <t>2.0m-cough-inhalation-No.</t>
    <phoneticPr fontId="2" type="noConversion"/>
  </si>
  <si>
    <t>2.0m-cough deposition-No.</t>
    <phoneticPr fontId="2" type="noConversion"/>
  </si>
  <si>
    <t>2.0m-cough deposition (mouth)-No.</t>
    <phoneticPr fontId="2" type="noConversion"/>
  </si>
  <si>
    <t>2.0m-cough deposition (nose)-No.</t>
    <phoneticPr fontId="2" type="noConversion"/>
  </si>
  <si>
    <t>2.0m-cough deposition (eye)-No.</t>
    <phoneticPr fontId="2" type="noConversion"/>
  </si>
  <si>
    <t>2.0m-talk-inhalation-scaled-No.</t>
    <phoneticPr fontId="2" type="noConversion"/>
  </si>
  <si>
    <t>2.0m-talk-deposition-scaled-No.</t>
    <phoneticPr fontId="2" type="noConversion"/>
  </si>
  <si>
    <t>2.0m-cough-inhalation-scaled-No.</t>
    <phoneticPr fontId="2" type="noConversion"/>
  </si>
  <si>
    <t>2.0m-cough-deposition-scaled-No.</t>
    <phoneticPr fontId="2" type="noConversion"/>
  </si>
  <si>
    <t>2.0m-talk-inhalation-scaled-Vo. (uL)</t>
    <phoneticPr fontId="2" type="noConversion"/>
  </si>
  <si>
    <t>2.0m-talk-deposition-scaled-Vo. (uL)</t>
    <phoneticPr fontId="2" type="noConversion"/>
  </si>
  <si>
    <t>2.0m-cough-inhalation-scaled-Vo. (uL)</t>
    <phoneticPr fontId="2" type="noConversion"/>
  </si>
  <si>
    <t>2.0m-cough-deposition-scaled-Vo. (uL)</t>
    <phoneticPr fontId="2" type="noConversion"/>
  </si>
  <si>
    <t>0.2m-talk inhalation-No.</t>
    <phoneticPr fontId="2" type="noConversion"/>
  </si>
  <si>
    <t>Duguid-talk generated number</t>
    <phoneticPr fontId="2" type="noConversion"/>
  </si>
  <si>
    <t>Duguid-cough generated number</t>
    <phoneticPr fontId="2" type="noConversion"/>
  </si>
  <si>
    <t>Note: Scaled with original number distribution from Duguid</t>
    <phoneticPr fontId="2" type="noConversion"/>
  </si>
  <si>
    <t>Note: raw data from CFD results</t>
    <phoneticPr fontId="2" type="noConversion"/>
  </si>
  <si>
    <t>Note: exposure volume</t>
    <phoneticPr fontId="2" type="noConversion"/>
  </si>
  <si>
    <t>Note: summary of exposure values</t>
    <phoneticPr fontId="2" type="noConversion"/>
  </si>
  <si>
    <t>Talking-droplet diameter</t>
    <phoneticPr fontId="2" type="noConversion"/>
  </si>
  <si>
    <t>Coughing-droplet diameter</t>
    <phoneticPr fontId="2" type="noConversion"/>
  </si>
  <si>
    <t>d (um)/x (m)</t>
    <phoneticPr fontId="2" type="noConversion"/>
  </si>
  <si>
    <t>Note: droplet number from Duguid (1946)</t>
    <phoneticPr fontId="2" type="noConversion"/>
  </si>
  <si>
    <t>distance (m)</t>
    <phoneticPr fontId="2" type="noConversion"/>
  </si>
  <si>
    <t>Note: s means small; m means middle; l means large; t means total. SR means short-range; LD means large droplet.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</si>
</sst>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i/>
      <sz val="11"/>
      <color rgb="FF7F7F7F"/>
      <name val="Times New Roman"/>
      <family val="1"/>
    </font>
    <font>
      <sz val="11"/>
      <color theme="1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i/>
      <sz val="11"/>
      <color theme="0" tint="-0.34998626667073579"/>
      <name val="Times New Roman"/>
      <family val="1"/>
    </font>
    <font>
      <sz val="11"/>
      <color theme="0"/>
      <name val="Times New Roman"/>
      <family val="1"/>
    </font>
    <font>
      <b/>
      <sz val="11"/>
      <color rgb="FFFA7D00"/>
      <name val="Times New Roman"/>
      <family val="1"/>
    </font>
    <font>
      <sz val="12"/>
      <color theme="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i/>
      <sz val="10"/>
      <color rgb="FF7F7F7F"/>
      <name val="Times New Roman"/>
      <family val="1"/>
    </font>
    <font>
      <sz val="10"/>
      <color theme="1"/>
      <name val="Times New Roman"/>
      <family val="1"/>
    </font>
    <font>
      <b/>
      <sz val="10"/>
      <color rgb="FFFA7D00"/>
      <name val="Times New Roman"/>
      <family val="1"/>
    </font>
    <font>
      <sz val="10"/>
      <name val="Times New Roman"/>
      <family val="1"/>
    </font>
    <font>
      <sz val="10"/>
      <color theme="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6" fillId="2" borderId="1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4" fillId="0" borderId="0" xfId="1" applyFo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5" xfId="1" applyFont="1" applyBorder="1" applyAlignment="1">
      <alignment vertical="center" wrapText="1"/>
    </xf>
    <xf numFmtId="0" fontId="3" fillId="0" borderId="6" xfId="0" applyFont="1" applyBorder="1">
      <alignment vertical="center"/>
    </xf>
    <xf numFmtId="0" fontId="3" fillId="0" borderId="0" xfId="0" applyFont="1" applyBorder="1">
      <alignment vertical="center"/>
    </xf>
    <xf numFmtId="0" fontId="4" fillId="0" borderId="0" xfId="1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4" fillId="0" borderId="9" xfId="1" applyFont="1" applyBorder="1">
      <alignment vertical="center"/>
    </xf>
    <xf numFmtId="0" fontId="3" fillId="0" borderId="10" xfId="0" applyFont="1" applyBorder="1">
      <alignment vertical="center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11" fontId="8" fillId="0" borderId="0" xfId="0" applyNumberFormat="1" applyFont="1" applyBorder="1">
      <alignment vertical="center"/>
    </xf>
    <xf numFmtId="11" fontId="8" fillId="0" borderId="7" xfId="0" applyNumberFormat="1" applyFont="1" applyBorder="1">
      <alignment vertical="center"/>
    </xf>
    <xf numFmtId="11" fontId="8" fillId="0" borderId="9" xfId="0" applyNumberFormat="1" applyFont="1" applyBorder="1">
      <alignment vertical="center"/>
    </xf>
    <xf numFmtId="11" fontId="8" fillId="0" borderId="10" xfId="0" applyNumberFormat="1" applyFont="1" applyBorder="1">
      <alignment vertical="center"/>
    </xf>
    <xf numFmtId="0" fontId="8" fillId="0" borderId="0" xfId="0" applyFont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4" fillId="0" borderId="12" xfId="1" applyFont="1" applyBorder="1" applyAlignment="1">
      <alignment vertical="center" wrapText="1"/>
    </xf>
    <xf numFmtId="0" fontId="4" fillId="0" borderId="13" xfId="1" applyFont="1" applyBorder="1">
      <alignment vertical="center"/>
    </xf>
    <xf numFmtId="0" fontId="4" fillId="0" borderId="14" xfId="1" applyFont="1" applyBorder="1">
      <alignment vertical="center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>
      <alignment vertical="center"/>
    </xf>
    <xf numFmtId="0" fontId="3" fillId="0" borderId="3" xfId="0" applyFont="1" applyFill="1" applyBorder="1" applyAlignment="1">
      <alignment vertical="center" wrapText="1"/>
    </xf>
    <xf numFmtId="0" fontId="3" fillId="0" borderId="6" xfId="0" applyFont="1" applyFill="1" applyBorder="1">
      <alignment vertical="center"/>
    </xf>
    <xf numFmtId="0" fontId="3" fillId="0" borderId="8" xfId="0" applyFont="1" applyFill="1" applyBorder="1">
      <alignment vertical="center"/>
    </xf>
    <xf numFmtId="11" fontId="8" fillId="0" borderId="7" xfId="0" applyNumberFormat="1" applyFont="1" applyFill="1" applyBorder="1">
      <alignment vertical="center"/>
    </xf>
    <xf numFmtId="11" fontId="8" fillId="0" borderId="10" xfId="0" applyNumberFormat="1" applyFont="1" applyFill="1" applyBorder="1">
      <alignment vertical="center"/>
    </xf>
    <xf numFmtId="11" fontId="3" fillId="0" borderId="0" xfId="0" applyNumberFormat="1" applyFont="1" applyFill="1" applyBorder="1">
      <alignment vertical="center"/>
    </xf>
    <xf numFmtId="11" fontId="3" fillId="0" borderId="0" xfId="0" applyNumberFormat="1" applyFont="1" applyFill="1">
      <alignment vertical="center"/>
    </xf>
    <xf numFmtId="0" fontId="3" fillId="0" borderId="0" xfId="3" applyFont="1" applyFill="1" applyAlignment="1">
      <alignment horizontal="left" vertical="center"/>
    </xf>
    <xf numFmtId="0" fontId="9" fillId="4" borderId="2" xfId="4" applyFont="1" applyBorder="1">
      <alignment vertical="center"/>
    </xf>
    <xf numFmtId="0" fontId="9" fillId="4" borderId="17" xfId="4" applyFont="1" applyBorder="1">
      <alignment vertical="center"/>
    </xf>
    <xf numFmtId="11" fontId="10" fillId="0" borderId="0" xfId="2" applyNumberFormat="1" applyFont="1" applyFill="1" applyBorder="1">
      <alignment vertical="center"/>
    </xf>
    <xf numFmtId="0" fontId="10" fillId="0" borderId="0" xfId="2" applyFont="1" applyFill="1" applyBorder="1" applyAlignment="1">
      <alignment horizontal="left" vertical="center"/>
    </xf>
    <xf numFmtId="0" fontId="3" fillId="5" borderId="0" xfId="0" applyFont="1" applyFill="1">
      <alignment vertical="center"/>
    </xf>
    <xf numFmtId="11" fontId="3" fillId="0" borderId="0" xfId="0" applyNumberFormat="1" applyFont="1">
      <alignment vertical="center"/>
    </xf>
    <xf numFmtId="49" fontId="11" fillId="0" borderId="18" xfId="0" applyNumberFormat="1" applyFont="1" applyBorder="1" applyAlignment="1">
      <alignment horizontal="justify" vertical="center"/>
    </xf>
    <xf numFmtId="0" fontId="11" fillId="0" borderId="18" xfId="0" applyFont="1" applyBorder="1" applyAlignment="1">
      <alignment horizontal="justify" vertical="center"/>
    </xf>
    <xf numFmtId="0" fontId="3" fillId="6" borderId="0" xfId="0" applyFont="1" applyFill="1" applyAlignment="1">
      <alignment vertical="center" wrapText="1"/>
    </xf>
    <xf numFmtId="0" fontId="3" fillId="6" borderId="0" xfId="0" applyFont="1" applyFill="1">
      <alignment vertical="center"/>
    </xf>
    <xf numFmtId="11" fontId="3" fillId="6" borderId="0" xfId="0" applyNumberFormat="1" applyFont="1" applyFill="1">
      <alignment vertical="center"/>
    </xf>
    <xf numFmtId="0" fontId="3" fillId="6" borderId="0" xfId="3" applyFont="1" applyFill="1" applyAlignment="1">
      <alignment horizontal="left" vertical="center"/>
    </xf>
    <xf numFmtId="0" fontId="3" fillId="0" borderId="0" xfId="0" applyFont="1" applyFill="1" applyBorder="1">
      <alignment vertical="center"/>
    </xf>
    <xf numFmtId="0" fontId="9" fillId="0" borderId="0" xfId="4" applyFont="1" applyFill="1" applyBorder="1">
      <alignment vertical="center"/>
    </xf>
    <xf numFmtId="0" fontId="9" fillId="6" borderId="19" xfId="4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9" fillId="4" borderId="0" xfId="4" applyFont="1">
      <alignment vertical="center"/>
    </xf>
    <xf numFmtId="0" fontId="9" fillId="4" borderId="0" xfId="4" applyFont="1" applyBorder="1" applyAlignment="1">
      <alignment vertical="center" wrapText="1"/>
    </xf>
    <xf numFmtId="11" fontId="9" fillId="4" borderId="0" xfId="4" applyNumberFormat="1" applyFont="1" applyBorder="1">
      <alignment vertical="center"/>
    </xf>
    <xf numFmtId="0" fontId="9" fillId="4" borderId="0" xfId="4" applyFont="1" applyBorder="1">
      <alignment vertical="center"/>
    </xf>
    <xf numFmtId="0" fontId="9" fillId="4" borderId="0" xfId="4" applyFont="1" applyAlignment="1">
      <alignment vertical="center" wrapText="1"/>
    </xf>
    <xf numFmtId="11" fontId="9" fillId="4" borderId="0" xfId="4" applyNumberFormat="1" applyFont="1">
      <alignment vertical="center"/>
    </xf>
    <xf numFmtId="0" fontId="12" fillId="0" borderId="0" xfId="0" applyFont="1" applyFill="1" applyBorder="1">
      <alignment vertical="center"/>
    </xf>
    <xf numFmtId="0" fontId="10" fillId="0" borderId="0" xfId="2" applyFont="1" applyFill="1" applyBorder="1">
      <alignment vertical="center"/>
    </xf>
    <xf numFmtId="11" fontId="13" fillId="0" borderId="0" xfId="0" applyNumberFormat="1" applyFont="1" applyFill="1" applyBorder="1">
      <alignment vertical="center"/>
    </xf>
    <xf numFmtId="11" fontId="12" fillId="0" borderId="0" xfId="0" applyNumberFormat="1" applyFont="1" applyFill="1" applyBorder="1">
      <alignment vertical="center"/>
    </xf>
    <xf numFmtId="11" fontId="12" fillId="0" borderId="0" xfId="0" applyNumberFormat="1" applyFont="1" applyFill="1">
      <alignment vertical="center"/>
    </xf>
    <xf numFmtId="0" fontId="9" fillId="4" borderId="0" xfId="4" applyFont="1" applyAlignment="1">
      <alignment horizontal="left" vertical="center"/>
    </xf>
    <xf numFmtId="0" fontId="14" fillId="0" borderId="0" xfId="1" applyFont="1">
      <alignment vertical="center"/>
    </xf>
    <xf numFmtId="0" fontId="15" fillId="0" borderId="0" xfId="0" applyFont="1">
      <alignment vertical="center"/>
    </xf>
    <xf numFmtId="11" fontId="16" fillId="2" borderId="1" xfId="2" applyNumberFormat="1" applyFont="1">
      <alignment vertical="center"/>
    </xf>
    <xf numFmtId="0" fontId="16" fillId="2" borderId="1" xfId="2" applyFont="1">
      <alignment vertical="center"/>
    </xf>
    <xf numFmtId="11" fontId="15" fillId="0" borderId="0" xfId="0" applyNumberFormat="1" applyFont="1">
      <alignment vertical="center"/>
    </xf>
    <xf numFmtId="11" fontId="15" fillId="7" borderId="0" xfId="0" applyNumberFormat="1" applyFont="1" applyFill="1">
      <alignment vertical="center"/>
    </xf>
    <xf numFmtId="11" fontId="17" fillId="0" borderId="0" xfId="0" applyNumberFormat="1" applyFont="1">
      <alignment vertical="center"/>
    </xf>
    <xf numFmtId="11" fontId="15" fillId="8" borderId="0" xfId="0" applyNumberFormat="1" applyFont="1" applyFill="1">
      <alignment vertical="center"/>
    </xf>
    <xf numFmtId="11" fontId="15" fillId="9" borderId="0" xfId="0" applyNumberFormat="1" applyFont="1" applyFill="1">
      <alignment vertical="center"/>
    </xf>
    <xf numFmtId="11" fontId="15" fillId="10" borderId="0" xfId="0" applyNumberFormat="1" applyFont="1" applyFill="1">
      <alignment vertical="center"/>
    </xf>
    <xf numFmtId="0" fontId="15" fillId="7" borderId="0" xfId="0" applyFont="1" applyFill="1">
      <alignment vertical="center"/>
    </xf>
    <xf numFmtId="0" fontId="15" fillId="8" borderId="0" xfId="0" applyFont="1" applyFill="1">
      <alignment vertical="center"/>
    </xf>
    <xf numFmtId="0" fontId="15" fillId="9" borderId="0" xfId="0" applyFont="1" applyFill="1">
      <alignment vertical="center"/>
    </xf>
    <xf numFmtId="0" fontId="15" fillId="10" borderId="0" xfId="0" applyFont="1" applyFill="1">
      <alignment vertical="center"/>
    </xf>
    <xf numFmtId="0" fontId="18" fillId="0" borderId="0" xfId="4" applyFont="1" applyFill="1">
      <alignment vertical="center"/>
    </xf>
  </cellXfs>
  <cellStyles count="5">
    <cellStyle name="20% - 着色 4" xfId="3" builtinId="42"/>
    <cellStyle name="常规" xfId="0" builtinId="0"/>
    <cellStyle name="着色 6" xfId="4" builtinId="49"/>
    <cellStyle name="解释性文本" xfId="1" builtinId="53"/>
    <cellStyle name="计算" xfId="2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F844F-97E2-4B2F-BC97-1BEC4190F9C4}">
  <sheetPr>
    <tabColor theme="9"/>
  </sheetPr>
  <dimension ref="A1:BD104"/>
  <sheetViews>
    <sheetView topLeftCell="L1" zoomScale="115" zoomScaleNormal="115" workbookViewId="0">
      <selection activeCell="S22" sqref="S22"/>
    </sheetView>
  </sheetViews>
  <sheetFormatPr defaultRowHeight="15"/>
  <cols>
    <col min="1" max="1" width="9.125" style="1" bestFit="1" customWidth="1"/>
    <col min="2" max="2" width="12.25" style="1" customWidth="1"/>
    <col min="3" max="3" width="13.5" style="1" customWidth="1"/>
    <col min="4" max="4" width="10.625" style="1" customWidth="1"/>
    <col min="5" max="5" width="9.875" style="1" customWidth="1"/>
    <col min="6" max="6" width="9.375" style="1" customWidth="1"/>
    <col min="7" max="7" width="11.125" style="3" customWidth="1"/>
    <col min="8" max="8" width="10" style="3" customWidth="1"/>
    <col min="9" max="9" width="10.5" style="3" customWidth="1"/>
    <col min="10" max="10" width="9.125" style="1" bestFit="1" customWidth="1"/>
    <col min="11" max="11" width="12.375" style="1" customWidth="1"/>
    <col min="12" max="12" width="12.5" style="1" customWidth="1"/>
    <col min="13" max="13" width="11.625" style="1" customWidth="1"/>
    <col min="14" max="14" width="10.5" style="1" customWidth="1"/>
    <col min="15" max="15" width="11.25" style="1" customWidth="1"/>
    <col min="16" max="17" width="9.125" style="1" bestFit="1" customWidth="1"/>
    <col min="18" max="18" width="10.125" style="1" customWidth="1"/>
    <col min="19" max="19" width="9.375" style="1" bestFit="1" customWidth="1"/>
    <col min="20" max="20" width="10.5" style="1" customWidth="1"/>
    <col min="21" max="21" width="10.875" style="1" customWidth="1"/>
    <col min="22" max="22" width="9.875" style="1" bestFit="1" customWidth="1"/>
    <col min="23" max="23" width="1" style="1" customWidth="1"/>
    <col min="24" max="24" width="9.25" style="56" customWidth="1"/>
    <col min="25" max="25" width="0.875" style="24" customWidth="1"/>
    <col min="26" max="26" width="13.5" style="1" customWidth="1"/>
    <col min="27" max="27" width="13" style="1" customWidth="1"/>
    <col min="28" max="28" width="12.875" style="1" bestFit="1" customWidth="1"/>
    <col min="29" max="29" width="13.375" style="1" customWidth="1"/>
    <col min="30" max="30" width="13.625" style="1" customWidth="1"/>
    <col min="31" max="31" width="9.875" style="1" bestFit="1" customWidth="1"/>
    <col min="32" max="32" width="13" style="1" customWidth="1"/>
    <col min="33" max="33" width="13.5" style="1" customWidth="1"/>
    <col min="34" max="34" width="15.5" style="1" customWidth="1"/>
    <col min="35" max="35" width="13" style="1" customWidth="1"/>
    <col min="36" max="36" width="14.875" style="1" customWidth="1"/>
    <col min="37" max="37" width="16.125" style="1" customWidth="1"/>
    <col min="38" max="38" width="15.875" style="1" customWidth="1"/>
    <col min="39" max="40" width="15" style="1" customWidth="1"/>
    <col min="41" max="46" width="9.125" style="1" bestFit="1" customWidth="1"/>
    <col min="47" max="16384" width="9" style="1"/>
  </cols>
  <sheetData>
    <row r="1" spans="1:56" ht="15.75" thickBot="1">
      <c r="A1" s="3" t="s">
        <v>226</v>
      </c>
      <c r="E1" s="3" t="s">
        <v>220</v>
      </c>
      <c r="Q1" s="3" t="s">
        <v>219</v>
      </c>
      <c r="Z1" s="3" t="s">
        <v>221</v>
      </c>
      <c r="AG1" s="3" t="s">
        <v>222</v>
      </c>
    </row>
    <row r="2" spans="1:56" s="2" customFormat="1" ht="51" customHeight="1">
      <c r="A2" s="4" t="s">
        <v>0</v>
      </c>
      <c r="B2" s="5" t="s">
        <v>217</v>
      </c>
      <c r="C2" s="25" t="s">
        <v>218</v>
      </c>
      <c r="E2" s="4" t="s">
        <v>216</v>
      </c>
      <c r="F2" s="5" t="s">
        <v>9</v>
      </c>
      <c r="G2" s="6" t="s">
        <v>10</v>
      </c>
      <c r="H2" s="6" t="s">
        <v>11</v>
      </c>
      <c r="I2" s="27" t="s">
        <v>12</v>
      </c>
      <c r="J2" s="30"/>
      <c r="K2" s="5" t="s">
        <v>13</v>
      </c>
      <c r="L2" s="5" t="s">
        <v>14</v>
      </c>
      <c r="M2" s="6" t="s">
        <v>15</v>
      </c>
      <c r="N2" s="6" t="s">
        <v>16</v>
      </c>
      <c r="O2" s="7" t="s">
        <v>17</v>
      </c>
      <c r="Q2" s="4" t="s">
        <v>18</v>
      </c>
      <c r="R2" s="5" t="s">
        <v>19</v>
      </c>
      <c r="S2" s="16" t="s">
        <v>1</v>
      </c>
      <c r="T2" s="5" t="s">
        <v>20</v>
      </c>
      <c r="U2" s="5" t="s">
        <v>21</v>
      </c>
      <c r="V2" s="17" t="s">
        <v>2</v>
      </c>
      <c r="W2" s="22"/>
      <c r="X2" s="57"/>
      <c r="Y2" s="23"/>
      <c r="Z2" s="4" t="s">
        <v>22</v>
      </c>
      <c r="AA2" s="5" t="s">
        <v>23</v>
      </c>
      <c r="AB2" s="16" t="s">
        <v>3</v>
      </c>
      <c r="AC2" s="5" t="s">
        <v>24</v>
      </c>
      <c r="AD2" s="5" t="s">
        <v>25</v>
      </c>
      <c r="AE2" s="17" t="s">
        <v>4</v>
      </c>
      <c r="AF2" s="1"/>
      <c r="AG2" s="32"/>
      <c r="AH2" s="5" t="s">
        <v>22</v>
      </c>
      <c r="AI2" s="5" t="s">
        <v>23</v>
      </c>
      <c r="AJ2" s="16" t="s">
        <v>3</v>
      </c>
      <c r="AK2" s="5" t="s">
        <v>24</v>
      </c>
      <c r="AL2" s="5" t="s">
        <v>25</v>
      </c>
      <c r="AM2" s="17" t="s">
        <v>4</v>
      </c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</row>
    <row r="3" spans="1:56">
      <c r="A3" s="8">
        <v>3</v>
      </c>
      <c r="B3" s="9">
        <v>13</v>
      </c>
      <c r="C3" s="11">
        <v>290</v>
      </c>
      <c r="E3" s="8">
        <v>2812</v>
      </c>
      <c r="F3" s="9">
        <f>SUM(G3:I3)</f>
        <v>219</v>
      </c>
      <c r="G3" s="9">
        <v>113</v>
      </c>
      <c r="H3" s="9">
        <v>52</v>
      </c>
      <c r="I3" s="9">
        <v>54</v>
      </c>
      <c r="J3" s="26"/>
      <c r="K3" s="9">
        <v>1680</v>
      </c>
      <c r="L3" s="9">
        <f>SUM(M3:O3)</f>
        <v>479</v>
      </c>
      <c r="M3" s="9">
        <v>92</v>
      </c>
      <c r="N3" s="9">
        <v>79</v>
      </c>
      <c r="O3" s="11">
        <v>308</v>
      </c>
      <c r="Q3" s="8">
        <f>E3/30000*B3</f>
        <v>1.2185333333333332</v>
      </c>
      <c r="R3" s="9">
        <f>F3/30000*B3</f>
        <v>9.4899999999999998E-2</v>
      </c>
      <c r="S3" s="18">
        <f>R3/Q3</f>
        <v>7.7880512091038412E-2</v>
      </c>
      <c r="T3" s="9">
        <f>K3/30000*C3</f>
        <v>16.240000000000002</v>
      </c>
      <c r="U3" s="9">
        <f>L3/30000*C3</f>
        <v>4.6303333333333336</v>
      </c>
      <c r="V3" s="19">
        <f>U3/T3</f>
        <v>0.28511904761904761</v>
      </c>
      <c r="W3" s="18"/>
      <c r="X3" s="58"/>
      <c r="Z3" s="8">
        <f>Q3*4*PI()/3*($AB27*10^(-6)/2)^3*10^9</f>
        <v>6.0050173057064399E-10</v>
      </c>
      <c r="AA3" s="9">
        <f>R3*4*PI()/3*($AB27*10^(-6)/2)^3*10^9</f>
        <v>4.6767382288396538E-11</v>
      </c>
      <c r="AB3" s="18">
        <f>AA3/Z3</f>
        <v>7.7880512091038426E-2</v>
      </c>
      <c r="AC3" s="9">
        <f>T3*4*PI()/3*($AB46*10^(-6)/2)^3*10^9</f>
        <v>1.6607898663508538E-8</v>
      </c>
      <c r="AD3" s="9">
        <f>U3*4*PI()/3*($AB46*10^(-6)/2)^3*10^9</f>
        <v>4.7352282498932084E-9</v>
      </c>
      <c r="AE3" s="19">
        <f>AD3/AC3</f>
        <v>0.28511904761904761</v>
      </c>
      <c r="AG3" s="33" t="s">
        <v>5</v>
      </c>
      <c r="AH3" s="9">
        <f>SUM(Z3:Z9)</f>
        <v>1.0920746790040555E-4</v>
      </c>
      <c r="AI3" s="9">
        <f>SUM(AA3:AA9)</f>
        <v>4.7979988586151697E-5</v>
      </c>
      <c r="AJ3" s="18">
        <f>AI3/AH3</f>
        <v>0.43934713906111467</v>
      </c>
      <c r="AK3" s="9">
        <f>SUM(AC3:AC9)</f>
        <v>6.4233120695820836E-3</v>
      </c>
      <c r="AL3" s="9">
        <f>SUM(AD3:AD9)</f>
        <v>6.1866790742071999E-3</v>
      </c>
      <c r="AM3" s="35">
        <f>AL3/AK3</f>
        <v>0.96316028354040728</v>
      </c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</row>
    <row r="4" spans="1:56">
      <c r="A4" s="8">
        <v>6</v>
      </c>
      <c r="B4" s="9">
        <v>52</v>
      </c>
      <c r="C4" s="11">
        <v>970</v>
      </c>
      <c r="E4" s="8">
        <v>2966</v>
      </c>
      <c r="F4" s="9">
        <f t="shared" ref="F4:F18" si="0">SUM(G4:I4)</f>
        <v>89</v>
      </c>
      <c r="G4" s="9">
        <v>38</v>
      </c>
      <c r="H4" s="9">
        <v>45</v>
      </c>
      <c r="I4" s="9">
        <v>6</v>
      </c>
      <c r="J4" s="26"/>
      <c r="K4" s="9">
        <v>1829</v>
      </c>
      <c r="L4" s="9">
        <f t="shared" ref="L4:L18" si="1">SUM(M4:O4)</f>
        <v>562</v>
      </c>
      <c r="M4" s="9">
        <v>110</v>
      </c>
      <c r="N4" s="9">
        <v>69</v>
      </c>
      <c r="O4" s="11">
        <v>383</v>
      </c>
      <c r="Q4" s="8">
        <f t="shared" ref="Q4:Q17" si="2">E4/30000*B4</f>
        <v>5.1410666666666671</v>
      </c>
      <c r="R4" s="9">
        <f t="shared" ref="R4:R18" si="3">F4/30000*B4</f>
        <v>0.15426666666666666</v>
      </c>
      <c r="S4" s="18">
        <f t="shared" ref="S4:S18" si="4">R4/Q4</f>
        <v>3.0006743088334453E-2</v>
      </c>
      <c r="T4" s="9">
        <f t="shared" ref="T4:T18" si="5">K4/30000*C4</f>
        <v>59.137666666666668</v>
      </c>
      <c r="U4" s="9">
        <f t="shared" ref="U4:U18" si="6">L4/30000*C4</f>
        <v>18.171333333333333</v>
      </c>
      <c r="V4" s="19">
        <f t="shared" ref="V4:V18" si="7">U4/T4</f>
        <v>0.30727173318753415</v>
      </c>
      <c r="W4" s="18"/>
      <c r="X4" s="58"/>
      <c r="Z4" s="8">
        <f t="shared" ref="Z4:Z18" si="8">Q4*4*PI()/3*($AB28*10^(-6)/2)^3*10^9</f>
        <v>2.2518526635446257E-8</v>
      </c>
      <c r="AA4" s="9">
        <f t="shared" ref="AA4:AA18" si="9">R4*4*PI()/3*($AB28*10^(-6)/2)^3*10^9</f>
        <v>6.7570764347765224E-10</v>
      </c>
      <c r="AB4" s="18">
        <f t="shared" ref="AB4:AB18" si="10">AA4/Z4</f>
        <v>3.0006743088334453E-2</v>
      </c>
      <c r="AC4" s="9">
        <f t="shared" ref="AC4:AC18" si="11">T4*4*PI()/3*($AB47*10^(-6)/2)^3*10^9</f>
        <v>2.1497515609313985E-6</v>
      </c>
      <c r="AD4" s="9">
        <f t="shared" ref="AD4:AD18" si="12">U4*4*PI()/3*($AB47*10^(-6)/2)^3*10^9</f>
        <v>6.6055788804999781E-7</v>
      </c>
      <c r="AE4" s="19">
        <f t="shared" ref="AE4:AE18" si="13">AD4/AC4</f>
        <v>0.3072717331875342</v>
      </c>
      <c r="AG4" s="33" t="s">
        <v>6</v>
      </c>
      <c r="AH4" s="9">
        <f>SUM(Z10:Z11)</f>
        <v>5.7635465823179812E-4</v>
      </c>
      <c r="AI4" s="9">
        <f>SUM(AA10:AA11)</f>
        <v>4.5093021537705348E-4</v>
      </c>
      <c r="AJ4" s="18">
        <f t="shared" ref="AJ4:AJ6" si="14">AI4/AH4</f>
        <v>0.78238322348337563</v>
      </c>
      <c r="AK4" s="9">
        <f>SUM(AC10:AC11)</f>
        <v>3.0379795261034143E-2</v>
      </c>
      <c r="AL4" s="9">
        <f>SUM(AD10:AD11)</f>
        <v>3.0152378210700381E-2</v>
      </c>
      <c r="AM4" s="35">
        <f t="shared" ref="AM4:AM6" si="15">AL4/AK4</f>
        <v>0.9925142006922788</v>
      </c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</row>
    <row r="5" spans="1:56">
      <c r="A5" s="8">
        <v>12</v>
      </c>
      <c r="B5" s="9">
        <v>78</v>
      </c>
      <c r="C5" s="11">
        <v>1600</v>
      </c>
      <c r="E5" s="8">
        <v>2992</v>
      </c>
      <c r="F5" s="9">
        <f t="shared" si="0"/>
        <v>125</v>
      </c>
      <c r="G5" s="9">
        <v>49</v>
      </c>
      <c r="H5" s="9">
        <v>72</v>
      </c>
      <c r="I5" s="9">
        <v>4</v>
      </c>
      <c r="J5" s="26"/>
      <c r="K5" s="9">
        <v>2636</v>
      </c>
      <c r="L5" s="9">
        <f t="shared" si="1"/>
        <v>1450</v>
      </c>
      <c r="M5" s="9">
        <v>150</v>
      </c>
      <c r="N5" s="9">
        <v>169</v>
      </c>
      <c r="O5" s="11">
        <v>1131</v>
      </c>
      <c r="Q5" s="8">
        <f t="shared" si="2"/>
        <v>7.7791999999999994</v>
      </c>
      <c r="R5" s="9">
        <f t="shared" si="3"/>
        <v>0.32500000000000001</v>
      </c>
      <c r="S5" s="18">
        <f t="shared" si="4"/>
        <v>4.1778074866310168E-2</v>
      </c>
      <c r="T5" s="9">
        <f t="shared" si="5"/>
        <v>140.58666666666667</v>
      </c>
      <c r="U5" s="9">
        <f t="shared" si="6"/>
        <v>77.333333333333329</v>
      </c>
      <c r="V5" s="19">
        <f t="shared" si="7"/>
        <v>0.55007587253414258</v>
      </c>
      <c r="W5" s="18"/>
      <c r="X5" s="58"/>
      <c r="Z5" s="8">
        <f t="shared" si="8"/>
        <v>1.403096732886237E-6</v>
      </c>
      <c r="AA5" s="9">
        <f t="shared" si="9"/>
        <v>5.8618680351196398E-8</v>
      </c>
      <c r="AB5" s="18">
        <f t="shared" si="10"/>
        <v>4.1778074866310161E-2</v>
      </c>
      <c r="AC5" s="9">
        <f t="shared" si="11"/>
        <v>1.1549445672838549E-4</v>
      </c>
      <c r="AD5" s="9">
        <f t="shared" si="12"/>
        <v>6.3530714057723415E-5</v>
      </c>
      <c r="AE5" s="19">
        <f t="shared" si="13"/>
        <v>0.55007587253414247</v>
      </c>
      <c r="AG5" s="33" t="s">
        <v>7</v>
      </c>
      <c r="AH5" s="9">
        <f>SUM(Z12:Z18)</f>
        <v>1.0981072344178661E-3</v>
      </c>
      <c r="AI5" s="9">
        <f>SUM(AA12:AA18)</f>
        <v>9.2996297575098793E-4</v>
      </c>
      <c r="AJ5" s="18">
        <f t="shared" si="14"/>
        <v>0.84687810680346209</v>
      </c>
      <c r="AK5" s="9">
        <f>SUM(AC12:AC18)</f>
        <v>6.2496303335156842</v>
      </c>
      <c r="AL5" s="9">
        <f>SUM(AD12:AD18)</f>
        <v>6.2498961076456627</v>
      </c>
      <c r="AM5" s="35">
        <f t="shared" si="15"/>
        <v>1.0000425263760888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24"/>
      <c r="BC5" s="24"/>
      <c r="BD5" s="24"/>
    </row>
    <row r="6" spans="1:56" ht="15.75" thickBot="1">
      <c r="A6" s="8">
        <v>20</v>
      </c>
      <c r="B6" s="9">
        <v>40</v>
      </c>
      <c r="C6" s="11">
        <v>870</v>
      </c>
      <c r="E6" s="8">
        <v>2980</v>
      </c>
      <c r="F6" s="9">
        <f t="shared" si="0"/>
        <v>280</v>
      </c>
      <c r="G6" s="9">
        <v>93</v>
      </c>
      <c r="H6" s="9">
        <v>109</v>
      </c>
      <c r="I6" s="9">
        <v>78</v>
      </c>
      <c r="J6" s="26"/>
      <c r="K6" s="9">
        <v>4859</v>
      </c>
      <c r="L6" s="9">
        <f t="shared" si="1"/>
        <v>4392</v>
      </c>
      <c r="M6" s="9">
        <v>174</v>
      </c>
      <c r="N6" s="9">
        <v>498</v>
      </c>
      <c r="O6" s="11">
        <v>3720</v>
      </c>
      <c r="Q6" s="8">
        <f t="shared" si="2"/>
        <v>3.9733333333333332</v>
      </c>
      <c r="R6" s="9">
        <f t="shared" si="3"/>
        <v>0.37333333333333335</v>
      </c>
      <c r="S6" s="18">
        <f t="shared" si="4"/>
        <v>9.3959731543624164E-2</v>
      </c>
      <c r="T6" s="9">
        <f t="shared" si="5"/>
        <v>140.911</v>
      </c>
      <c r="U6" s="9">
        <f t="shared" si="6"/>
        <v>127.36799999999999</v>
      </c>
      <c r="V6" s="19">
        <f t="shared" si="7"/>
        <v>0.9038896892364684</v>
      </c>
      <c r="W6" s="18"/>
      <c r="X6" s="58"/>
      <c r="Z6" s="8">
        <f t="shared" si="8"/>
        <v>1.2500726677972176E-5</v>
      </c>
      <c r="AA6" s="9">
        <f t="shared" si="9"/>
        <v>1.1745649227624865E-6</v>
      </c>
      <c r="AB6" s="18">
        <f t="shared" si="10"/>
        <v>9.3959731543624178E-2</v>
      </c>
      <c r="AC6" s="9">
        <f t="shared" si="11"/>
        <v>5.6838789370223879E-4</v>
      </c>
      <c r="AD6" s="9">
        <f t="shared" si="12"/>
        <v>5.1375995660428735E-4</v>
      </c>
      <c r="AE6" s="19">
        <f t="shared" si="13"/>
        <v>0.90388968923646817</v>
      </c>
      <c r="AG6" s="34" t="s">
        <v>8</v>
      </c>
      <c r="AH6" s="13">
        <f>SUM(Z3:Z18)</f>
        <v>1.7836693605500695E-3</v>
      </c>
      <c r="AI6" s="13">
        <f>SUM(AA3:AA18)</f>
        <v>1.428873179714193E-3</v>
      </c>
      <c r="AJ6" s="20">
        <f t="shared" si="14"/>
        <v>0.80108635115733551</v>
      </c>
      <c r="AK6" s="13">
        <f>SUM(AC3:AC18)</f>
        <v>6.2864334408463005</v>
      </c>
      <c r="AL6" s="13">
        <f>SUM(AD3:AD18)</f>
        <v>6.2862351649305701</v>
      </c>
      <c r="AM6" s="36">
        <f t="shared" si="15"/>
        <v>0.99996845971287274</v>
      </c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24"/>
      <c r="BC6" s="24"/>
      <c r="BD6" s="24"/>
    </row>
    <row r="7" spans="1:56">
      <c r="A7" s="8">
        <v>28</v>
      </c>
      <c r="B7" s="9">
        <v>24</v>
      </c>
      <c r="C7" s="11">
        <v>420</v>
      </c>
      <c r="E7" s="8">
        <v>2987</v>
      </c>
      <c r="F7" s="9">
        <f t="shared" si="0"/>
        <v>797</v>
      </c>
      <c r="G7" s="9">
        <v>183</v>
      </c>
      <c r="H7" s="9">
        <v>213</v>
      </c>
      <c r="I7" s="9">
        <v>401</v>
      </c>
      <c r="J7" s="26"/>
      <c r="K7" s="9">
        <v>7913</v>
      </c>
      <c r="L7" s="9">
        <f t="shared" si="1"/>
        <v>7747</v>
      </c>
      <c r="M7" s="9">
        <v>47</v>
      </c>
      <c r="N7" s="9">
        <v>445</v>
      </c>
      <c r="O7" s="11">
        <v>7255</v>
      </c>
      <c r="Q7" s="8">
        <f t="shared" si="2"/>
        <v>2.3895999999999997</v>
      </c>
      <c r="R7" s="9">
        <f t="shared" si="3"/>
        <v>0.63759999999999994</v>
      </c>
      <c r="S7" s="18">
        <f t="shared" si="4"/>
        <v>0.26682289922999664</v>
      </c>
      <c r="T7" s="9">
        <f t="shared" si="5"/>
        <v>110.782</v>
      </c>
      <c r="U7" s="9">
        <f t="shared" si="6"/>
        <v>108.458</v>
      </c>
      <c r="V7" s="19">
        <f t="shared" si="7"/>
        <v>0.9790218627574877</v>
      </c>
      <c r="W7" s="18"/>
      <c r="X7" s="58"/>
      <c r="Z7" s="8">
        <f t="shared" si="8"/>
        <v>2.4901855262170327E-5</v>
      </c>
      <c r="AA7" s="9">
        <f t="shared" si="9"/>
        <v>6.6443852172580354E-6</v>
      </c>
      <c r="AB7" s="18">
        <f t="shared" si="10"/>
        <v>0.26682289922999664</v>
      </c>
      <c r="AC7" s="9">
        <f t="shared" si="11"/>
        <v>1.2448971252267326E-3</v>
      </c>
      <c r="AD7" s="9">
        <f t="shared" si="12"/>
        <v>1.2187815024809173E-3</v>
      </c>
      <c r="AE7" s="19">
        <f t="shared" si="13"/>
        <v>0.9790218627574877</v>
      </c>
      <c r="AG7" s="24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24"/>
      <c r="BC7" s="24"/>
      <c r="BD7" s="24"/>
    </row>
    <row r="8" spans="1:56">
      <c r="A8" s="8">
        <v>36</v>
      </c>
      <c r="B8" s="9">
        <v>12</v>
      </c>
      <c r="C8" s="11">
        <v>240</v>
      </c>
      <c r="E8" s="8">
        <v>3395</v>
      </c>
      <c r="F8" s="9">
        <f t="shared" si="0"/>
        <v>1696</v>
      </c>
      <c r="G8" s="9">
        <v>167</v>
      </c>
      <c r="H8" s="9">
        <v>436</v>
      </c>
      <c r="I8" s="9">
        <v>1093</v>
      </c>
      <c r="J8" s="26"/>
      <c r="K8" s="9">
        <v>10975</v>
      </c>
      <c r="L8" s="9">
        <f t="shared" si="1"/>
        <v>10767</v>
      </c>
      <c r="M8" s="9">
        <v>5</v>
      </c>
      <c r="N8" s="9">
        <v>281</v>
      </c>
      <c r="O8" s="11">
        <v>10481</v>
      </c>
      <c r="Q8" s="8">
        <f t="shared" si="2"/>
        <v>1.3580000000000001</v>
      </c>
      <c r="R8" s="9">
        <f t="shared" si="3"/>
        <v>0.6784</v>
      </c>
      <c r="S8" s="18">
        <f t="shared" si="4"/>
        <v>0.49955817378497785</v>
      </c>
      <c r="T8" s="9">
        <f t="shared" si="5"/>
        <v>87.8</v>
      </c>
      <c r="U8" s="9">
        <f t="shared" si="6"/>
        <v>86.135999999999996</v>
      </c>
      <c r="V8" s="19">
        <f t="shared" si="7"/>
        <v>0.98104783599088841</v>
      </c>
      <c r="W8" s="18"/>
      <c r="X8" s="58"/>
      <c r="Z8" s="8">
        <f t="shared" si="8"/>
        <v>3.1409906720382177E-5</v>
      </c>
      <c r="AA8" s="9">
        <f t="shared" si="9"/>
        <v>1.5691075639990625E-5</v>
      </c>
      <c r="AB8" s="18">
        <f t="shared" si="10"/>
        <v>0.49955817378497791</v>
      </c>
      <c r="AC8" s="9">
        <f t="shared" si="11"/>
        <v>2.1093187741761193E-3</v>
      </c>
      <c r="AD8" s="9">
        <f t="shared" si="12"/>
        <v>2.0693426188204351E-3</v>
      </c>
      <c r="AE8" s="19">
        <f t="shared" si="13"/>
        <v>0.9810478359908883</v>
      </c>
      <c r="AG8" s="24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24"/>
      <c r="BC8" s="24"/>
      <c r="BD8" s="24"/>
    </row>
    <row r="9" spans="1:56">
      <c r="A9" s="8">
        <v>45</v>
      </c>
      <c r="B9" s="9">
        <v>6</v>
      </c>
      <c r="C9" s="11">
        <v>110</v>
      </c>
      <c r="E9" s="8">
        <v>4240</v>
      </c>
      <c r="F9" s="9">
        <f t="shared" si="0"/>
        <v>2656</v>
      </c>
      <c r="G9" s="9">
        <v>91</v>
      </c>
      <c r="H9" s="9">
        <v>492</v>
      </c>
      <c r="I9" s="9">
        <v>2073</v>
      </c>
      <c r="J9" s="26"/>
      <c r="K9" s="9">
        <v>13814</v>
      </c>
      <c r="L9" s="9">
        <f t="shared" si="1"/>
        <v>13452</v>
      </c>
      <c r="M9" s="9"/>
      <c r="N9" s="9">
        <v>104</v>
      </c>
      <c r="O9" s="11">
        <v>13348</v>
      </c>
      <c r="Q9" s="8">
        <f t="shared" si="2"/>
        <v>0.84800000000000009</v>
      </c>
      <c r="R9" s="9">
        <f t="shared" si="3"/>
        <v>0.53120000000000001</v>
      </c>
      <c r="S9" s="18">
        <f t="shared" si="4"/>
        <v>0.62641509433962261</v>
      </c>
      <c r="T9" s="9">
        <f t="shared" si="5"/>
        <v>50.651333333333334</v>
      </c>
      <c r="U9" s="9">
        <f t="shared" si="6"/>
        <v>49.324000000000005</v>
      </c>
      <c r="V9" s="19">
        <f t="shared" si="7"/>
        <v>0.97379470102794274</v>
      </c>
      <c r="W9" s="18"/>
      <c r="X9" s="58"/>
      <c r="Z9" s="8">
        <f t="shared" si="8"/>
        <v>3.8968763478628622E-5</v>
      </c>
      <c r="AA9" s="9">
        <f t="shared" si="9"/>
        <v>2.4410621650763589E-5</v>
      </c>
      <c r="AB9" s="18">
        <f t="shared" si="10"/>
        <v>0.62641509433962261</v>
      </c>
      <c r="AC9" s="9">
        <f t="shared" si="11"/>
        <v>2.3830474602890132E-3</v>
      </c>
      <c r="AD9" s="9">
        <f t="shared" si="12"/>
        <v>2.3205989891275374E-3</v>
      </c>
      <c r="AE9" s="19">
        <f t="shared" si="13"/>
        <v>0.97379470102794252</v>
      </c>
      <c r="AG9" s="24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24"/>
      <c r="BC9" s="24"/>
      <c r="BD9" s="24"/>
    </row>
    <row r="10" spans="1:56">
      <c r="A10" s="8">
        <v>62.5</v>
      </c>
      <c r="B10" s="9">
        <v>7</v>
      </c>
      <c r="C10" s="11">
        <v>140</v>
      </c>
      <c r="E10" s="8">
        <v>6244</v>
      </c>
      <c r="F10" s="9">
        <f t="shared" si="0"/>
        <v>4555</v>
      </c>
      <c r="G10" s="9">
        <v>8</v>
      </c>
      <c r="H10" s="9">
        <v>159</v>
      </c>
      <c r="I10" s="9">
        <v>4388</v>
      </c>
      <c r="J10" s="26"/>
      <c r="K10" s="9">
        <v>17318</v>
      </c>
      <c r="L10" s="9">
        <f t="shared" si="1"/>
        <v>17165</v>
      </c>
      <c r="M10" s="9"/>
      <c r="N10" s="9">
        <v>2</v>
      </c>
      <c r="O10" s="11">
        <v>17163</v>
      </c>
      <c r="Q10" s="8">
        <f t="shared" si="2"/>
        <v>1.4569333333333334</v>
      </c>
      <c r="R10" s="9">
        <f t="shared" si="3"/>
        <v>1.0628333333333333</v>
      </c>
      <c r="S10" s="18">
        <f t="shared" si="4"/>
        <v>0.72950032030749512</v>
      </c>
      <c r="T10" s="9">
        <f t="shared" si="5"/>
        <v>80.817333333333337</v>
      </c>
      <c r="U10" s="9">
        <f t="shared" si="6"/>
        <v>80.103333333333339</v>
      </c>
      <c r="V10" s="19">
        <f t="shared" si="7"/>
        <v>0.99116526157754936</v>
      </c>
      <c r="W10" s="18"/>
      <c r="X10" s="58"/>
      <c r="Z10" s="8">
        <f t="shared" si="8"/>
        <v>1.8224837283345224E-4</v>
      </c>
      <c r="AA10" s="9">
        <f t="shared" si="9"/>
        <v>1.329502463575232E-4</v>
      </c>
      <c r="AB10" s="18">
        <f t="shared" si="10"/>
        <v>0.72950032030749512</v>
      </c>
      <c r="AC10" s="9">
        <f t="shared" si="11"/>
        <v>1.0222307719349195E-2</v>
      </c>
      <c r="AD10" s="9">
        <f t="shared" si="12"/>
        <v>1.0131996304574948E-2</v>
      </c>
      <c r="AE10" s="19">
        <f t="shared" si="13"/>
        <v>0.99116526157754947</v>
      </c>
      <c r="AG10" s="24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24"/>
      <c r="BC10" s="24"/>
      <c r="BD10" s="24"/>
    </row>
    <row r="11" spans="1:56">
      <c r="A11" s="8">
        <v>87.5</v>
      </c>
      <c r="B11" s="9">
        <v>5</v>
      </c>
      <c r="C11" s="11">
        <v>85</v>
      </c>
      <c r="E11" s="8">
        <v>6844</v>
      </c>
      <c r="F11" s="9">
        <f t="shared" si="0"/>
        <v>5522</v>
      </c>
      <c r="G11" s="9">
        <v>43</v>
      </c>
      <c r="H11" s="9">
        <v>18</v>
      </c>
      <c r="I11" s="9">
        <v>5461</v>
      </c>
      <c r="J11" s="26"/>
      <c r="K11" s="9">
        <v>20436</v>
      </c>
      <c r="L11" s="9">
        <f t="shared" si="1"/>
        <v>20297</v>
      </c>
      <c r="M11" s="9"/>
      <c r="N11" s="9"/>
      <c r="O11" s="11">
        <v>20297</v>
      </c>
      <c r="Q11" s="8">
        <f t="shared" si="2"/>
        <v>1.1406666666666667</v>
      </c>
      <c r="R11" s="9">
        <f t="shared" si="3"/>
        <v>0.92033333333333323</v>
      </c>
      <c r="S11" s="18">
        <f t="shared" si="4"/>
        <v>0.80683810637054343</v>
      </c>
      <c r="T11" s="9">
        <f t="shared" si="5"/>
        <v>57.902000000000001</v>
      </c>
      <c r="U11" s="9">
        <f t="shared" si="6"/>
        <v>57.508166666666668</v>
      </c>
      <c r="V11" s="19">
        <f t="shared" si="7"/>
        <v>0.99319827754942258</v>
      </c>
      <c r="W11" s="18"/>
      <c r="X11" s="58"/>
      <c r="Z11" s="8">
        <f t="shared" si="8"/>
        <v>3.9410628539834582E-4</v>
      </c>
      <c r="AA11" s="9">
        <f t="shared" si="9"/>
        <v>3.1797996901953028E-4</v>
      </c>
      <c r="AB11" s="18">
        <f t="shared" si="10"/>
        <v>0.80683810637054343</v>
      </c>
      <c r="AC11" s="9">
        <f t="shared" si="11"/>
        <v>2.0157487541684949E-2</v>
      </c>
      <c r="AD11" s="9">
        <f t="shared" si="12"/>
        <v>2.0020381906125435E-2</v>
      </c>
      <c r="AE11" s="19">
        <f t="shared" si="13"/>
        <v>0.99319827754942258</v>
      </c>
      <c r="AG11" s="24"/>
      <c r="AH11" s="39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24"/>
      <c r="BC11" s="24"/>
      <c r="BD11" s="24"/>
    </row>
    <row r="12" spans="1:56">
      <c r="A12" s="8">
        <v>112.5</v>
      </c>
      <c r="B12" s="9">
        <v>4</v>
      </c>
      <c r="C12" s="11">
        <v>48</v>
      </c>
      <c r="E12" s="8">
        <v>5071</v>
      </c>
      <c r="F12" s="9">
        <f t="shared" si="0"/>
        <v>4302</v>
      </c>
      <c r="G12" s="9">
        <v>1</v>
      </c>
      <c r="H12" s="9"/>
      <c r="I12" s="9">
        <v>4301</v>
      </c>
      <c r="J12" s="26"/>
      <c r="K12" s="9">
        <v>22310</v>
      </c>
      <c r="L12" s="9">
        <f t="shared" si="1"/>
        <v>22204</v>
      </c>
      <c r="M12" s="9"/>
      <c r="N12" s="9"/>
      <c r="O12" s="11">
        <v>22204</v>
      </c>
      <c r="Q12" s="8">
        <f t="shared" si="2"/>
        <v>0.67613333333333336</v>
      </c>
      <c r="R12" s="9">
        <f t="shared" si="3"/>
        <v>0.5736</v>
      </c>
      <c r="S12" s="18">
        <f t="shared" si="4"/>
        <v>0.84835338197594157</v>
      </c>
      <c r="T12" s="9">
        <f t="shared" si="5"/>
        <v>35.695999999999998</v>
      </c>
      <c r="U12" s="9">
        <f t="shared" si="6"/>
        <v>35.526399999999995</v>
      </c>
      <c r="V12" s="19">
        <f t="shared" si="7"/>
        <v>0.99524876736889278</v>
      </c>
      <c r="W12" s="18"/>
      <c r="X12" s="58"/>
      <c r="Z12" s="8">
        <f t="shared" si="8"/>
        <v>4.9804266928561356E-4</v>
      </c>
      <c r="AA12" s="9">
        <f t="shared" si="9"/>
        <v>4.2251618285677568E-4</v>
      </c>
      <c r="AB12" s="18">
        <f t="shared" si="10"/>
        <v>0.84835338197594157</v>
      </c>
      <c r="AC12" s="9">
        <f t="shared" si="11"/>
        <v>2.6463142825320671E-2</v>
      </c>
      <c r="AD12" s="9">
        <f t="shared" si="12"/>
        <v>2.6337410277607356E-2</v>
      </c>
      <c r="AE12" s="19">
        <f t="shared" si="13"/>
        <v>0.99524876736889278</v>
      </c>
      <c r="AG12" s="24"/>
      <c r="AH12" s="39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24"/>
      <c r="BC12" s="24"/>
      <c r="BD12" s="24"/>
    </row>
    <row r="13" spans="1:56">
      <c r="A13" s="8">
        <v>137.5</v>
      </c>
      <c r="B13" s="9">
        <v>3</v>
      </c>
      <c r="C13" s="11">
        <v>38</v>
      </c>
      <c r="E13" s="8">
        <v>3031</v>
      </c>
      <c r="F13" s="9">
        <f t="shared" si="0"/>
        <v>2495</v>
      </c>
      <c r="G13" s="9"/>
      <c r="H13" s="9"/>
      <c r="I13" s="9">
        <v>2495</v>
      </c>
      <c r="J13" s="26"/>
      <c r="K13" s="9">
        <v>23319</v>
      </c>
      <c r="L13" s="9">
        <f t="shared" si="1"/>
        <v>23251</v>
      </c>
      <c r="M13" s="9"/>
      <c r="N13" s="9"/>
      <c r="O13" s="11">
        <v>23251</v>
      </c>
      <c r="Q13" s="8">
        <f t="shared" si="2"/>
        <v>0.30310000000000004</v>
      </c>
      <c r="R13" s="9">
        <f t="shared" si="3"/>
        <v>0.2495</v>
      </c>
      <c r="S13" s="18">
        <f t="shared" si="4"/>
        <v>0.82316067304519946</v>
      </c>
      <c r="T13" s="9">
        <f t="shared" si="5"/>
        <v>29.537399999999998</v>
      </c>
      <c r="U13" s="9">
        <f t="shared" si="6"/>
        <v>29.451266666666669</v>
      </c>
      <c r="V13" s="19">
        <f t="shared" si="7"/>
        <v>0.99708392298126003</v>
      </c>
      <c r="W13" s="18"/>
      <c r="X13" s="58"/>
      <c r="Z13" s="8">
        <f t="shared" si="8"/>
        <v>4.0852785928847756E-4</v>
      </c>
      <c r="AA13" s="9">
        <f t="shared" si="9"/>
        <v>3.3628406760961773E-4</v>
      </c>
      <c r="AB13" s="18">
        <f t="shared" si="10"/>
        <v>0.82316067304519946</v>
      </c>
      <c r="AC13" s="9">
        <f t="shared" si="11"/>
        <v>4.0029715025634523E-2</v>
      </c>
      <c r="AD13" s="9">
        <f t="shared" si="12"/>
        <v>3.991298529358156E-2</v>
      </c>
      <c r="AE13" s="19">
        <f t="shared" si="13"/>
        <v>0.99708392298126003</v>
      </c>
      <c r="AG13" s="24"/>
      <c r="AH13" s="39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24"/>
      <c r="BC13" s="24"/>
      <c r="BD13" s="24"/>
    </row>
    <row r="14" spans="1:56">
      <c r="A14" s="8">
        <v>175</v>
      </c>
      <c r="B14" s="9">
        <v>2</v>
      </c>
      <c r="C14" s="11">
        <v>35</v>
      </c>
      <c r="E14" s="8">
        <v>926</v>
      </c>
      <c r="F14" s="9">
        <f t="shared" si="0"/>
        <v>828</v>
      </c>
      <c r="G14" s="9"/>
      <c r="H14" s="9"/>
      <c r="I14" s="9">
        <v>828</v>
      </c>
      <c r="J14" s="26"/>
      <c r="K14" s="9">
        <v>23983</v>
      </c>
      <c r="L14" s="9">
        <f t="shared" si="1"/>
        <v>23937</v>
      </c>
      <c r="M14" s="9"/>
      <c r="N14" s="9"/>
      <c r="O14" s="11">
        <v>23937</v>
      </c>
      <c r="Q14" s="8">
        <f t="shared" si="2"/>
        <v>6.1733333333333335E-2</v>
      </c>
      <c r="R14" s="9">
        <f t="shared" si="3"/>
        <v>5.5199999999999999E-2</v>
      </c>
      <c r="S14" s="18">
        <f t="shared" si="4"/>
        <v>0.89416846652267812</v>
      </c>
      <c r="T14" s="9">
        <f t="shared" si="5"/>
        <v>27.980166666666666</v>
      </c>
      <c r="U14" s="9">
        <f t="shared" si="6"/>
        <v>27.926500000000001</v>
      </c>
      <c r="V14" s="19">
        <f t="shared" si="7"/>
        <v>0.99808197473210203</v>
      </c>
      <c r="W14" s="18"/>
      <c r="X14" s="58"/>
      <c r="Z14" s="8">
        <f t="shared" si="8"/>
        <v>1.7195990070740548E-4</v>
      </c>
      <c r="AA14" s="9">
        <f t="shared" si="9"/>
        <v>1.5376112071893274E-4</v>
      </c>
      <c r="AB14" s="18">
        <f t="shared" si="10"/>
        <v>0.89416846652267801</v>
      </c>
      <c r="AC14" s="9">
        <f t="shared" si="11"/>
        <v>7.8274854154783316E-2</v>
      </c>
      <c r="AD14" s="9">
        <f t="shared" si="12"/>
        <v>7.8124721006673406E-2</v>
      </c>
      <c r="AE14" s="19">
        <f t="shared" si="13"/>
        <v>0.99808197473210192</v>
      </c>
      <c r="AG14" s="24"/>
      <c r="AH14" s="39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24"/>
      <c r="BC14" s="24"/>
      <c r="BD14" s="24"/>
    </row>
    <row r="15" spans="1:56">
      <c r="A15" s="8">
        <v>225</v>
      </c>
      <c r="B15" s="9">
        <v>1</v>
      </c>
      <c r="C15" s="11">
        <v>29</v>
      </c>
      <c r="E15" s="8">
        <v>99</v>
      </c>
      <c r="F15" s="9">
        <f t="shared" si="0"/>
        <v>88</v>
      </c>
      <c r="G15" s="9"/>
      <c r="H15" s="9"/>
      <c r="I15" s="9">
        <v>88</v>
      </c>
      <c r="J15" s="26"/>
      <c r="K15" s="9">
        <v>24384</v>
      </c>
      <c r="L15" s="9">
        <f t="shared" si="1"/>
        <v>24369</v>
      </c>
      <c r="M15" s="9"/>
      <c r="N15" s="9"/>
      <c r="O15" s="11">
        <v>24369</v>
      </c>
      <c r="Q15" s="8">
        <f t="shared" si="2"/>
        <v>3.3E-3</v>
      </c>
      <c r="R15" s="9">
        <f t="shared" si="3"/>
        <v>2.9333333333333334E-3</v>
      </c>
      <c r="S15" s="18">
        <f t="shared" si="4"/>
        <v>0.88888888888888895</v>
      </c>
      <c r="T15" s="9">
        <f t="shared" si="5"/>
        <v>23.571199999999997</v>
      </c>
      <c r="U15" s="9">
        <f t="shared" si="6"/>
        <v>23.556699999999999</v>
      </c>
      <c r="V15" s="19">
        <f t="shared" si="7"/>
        <v>0.99938484251968507</v>
      </c>
      <c r="W15" s="18"/>
      <c r="X15" s="58"/>
      <c r="Z15" s="8">
        <f t="shared" si="8"/>
        <v>1.9576805136369427E-5</v>
      </c>
      <c r="AA15" s="9">
        <f t="shared" si="9"/>
        <v>1.7401604565661715E-5</v>
      </c>
      <c r="AB15" s="18">
        <f t="shared" si="10"/>
        <v>0.88888888888888895</v>
      </c>
      <c r="AC15" s="9">
        <f t="shared" si="11"/>
        <v>0.14028170800570816</v>
      </c>
      <c r="AD15" s="9">
        <f t="shared" si="12"/>
        <v>0.1401954126636771</v>
      </c>
      <c r="AE15" s="19">
        <f t="shared" si="13"/>
        <v>0.99938484251968518</v>
      </c>
      <c r="AG15" s="24"/>
      <c r="AH15" s="39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24"/>
      <c r="BC15" s="24"/>
      <c r="BD15" s="24"/>
    </row>
    <row r="16" spans="1:56">
      <c r="A16" s="8">
        <v>375</v>
      </c>
      <c r="B16" s="9">
        <v>3</v>
      </c>
      <c r="C16" s="11">
        <v>34</v>
      </c>
      <c r="E16" s="8"/>
      <c r="F16" s="9">
        <f t="shared" si="0"/>
        <v>0</v>
      </c>
      <c r="G16" s="9"/>
      <c r="H16" s="9"/>
      <c r="I16" s="9"/>
      <c r="J16" s="26"/>
      <c r="K16" s="9">
        <v>24853</v>
      </c>
      <c r="L16" s="9">
        <f t="shared" si="1"/>
        <v>24874</v>
      </c>
      <c r="M16" s="9"/>
      <c r="N16" s="9"/>
      <c r="O16" s="11">
        <v>24874</v>
      </c>
      <c r="Q16" s="8">
        <f t="shared" si="2"/>
        <v>0</v>
      </c>
      <c r="R16" s="9">
        <f t="shared" si="3"/>
        <v>0</v>
      </c>
      <c r="S16" s="18" t="e">
        <f t="shared" si="4"/>
        <v>#DIV/0!</v>
      </c>
      <c r="T16" s="9">
        <f t="shared" si="5"/>
        <v>28.166733333333333</v>
      </c>
      <c r="U16" s="9">
        <f t="shared" si="6"/>
        <v>28.190533333333335</v>
      </c>
      <c r="V16" s="19">
        <f t="shared" si="7"/>
        <v>1.0008449684142759</v>
      </c>
      <c r="W16" s="18"/>
      <c r="X16" s="58"/>
      <c r="Z16" s="8">
        <f t="shared" si="8"/>
        <v>0</v>
      </c>
      <c r="AA16" s="9">
        <f t="shared" si="9"/>
        <v>0</v>
      </c>
      <c r="AB16" s="18" t="e">
        <f t="shared" si="10"/>
        <v>#DIV/0!</v>
      </c>
      <c r="AC16" s="9">
        <f t="shared" si="11"/>
        <v>0.77698371823194168</v>
      </c>
      <c r="AD16" s="9">
        <f t="shared" si="12"/>
        <v>0.77764024493225448</v>
      </c>
      <c r="AE16" s="19">
        <f t="shared" si="13"/>
        <v>1.0008449684142762</v>
      </c>
      <c r="AG16" s="24"/>
      <c r="AH16" s="39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24"/>
      <c r="BC16" s="24"/>
      <c r="BD16" s="24"/>
    </row>
    <row r="17" spans="1:56">
      <c r="A17" s="8">
        <v>750</v>
      </c>
      <c r="B17" s="9">
        <v>1</v>
      </c>
      <c r="C17" s="11">
        <v>12</v>
      </c>
      <c r="E17" s="8"/>
      <c r="F17" s="9">
        <f t="shared" si="0"/>
        <v>0</v>
      </c>
      <c r="G17" s="9"/>
      <c r="H17" s="9"/>
      <c r="I17" s="9"/>
      <c r="J17" s="26"/>
      <c r="K17" s="9">
        <v>25127</v>
      </c>
      <c r="L17" s="9">
        <f t="shared" si="1"/>
        <v>25140</v>
      </c>
      <c r="M17" s="9"/>
      <c r="N17" s="9"/>
      <c r="O17" s="11">
        <v>25140</v>
      </c>
      <c r="Q17" s="8">
        <f t="shared" si="2"/>
        <v>0</v>
      </c>
      <c r="R17" s="9">
        <f t="shared" si="3"/>
        <v>0</v>
      </c>
      <c r="S17" s="18" t="e">
        <f t="shared" si="4"/>
        <v>#DIV/0!</v>
      </c>
      <c r="T17" s="9">
        <f t="shared" si="5"/>
        <v>10.050800000000001</v>
      </c>
      <c r="U17" s="9">
        <f t="shared" si="6"/>
        <v>10.055999999999999</v>
      </c>
      <c r="V17" s="19">
        <f t="shared" si="7"/>
        <v>1.0005173717515021</v>
      </c>
      <c r="W17" s="18"/>
      <c r="X17" s="58"/>
      <c r="Z17" s="8">
        <f t="shared" si="8"/>
        <v>0</v>
      </c>
      <c r="AA17" s="9">
        <f t="shared" si="9"/>
        <v>0</v>
      </c>
      <c r="AB17" s="18" t="e">
        <f t="shared" si="10"/>
        <v>#DIV/0!</v>
      </c>
      <c r="AC17" s="9">
        <f t="shared" si="11"/>
        <v>2.2194433374059552</v>
      </c>
      <c r="AD17" s="9">
        <f t="shared" si="12"/>
        <v>2.2205916146927889</v>
      </c>
      <c r="AE17" s="19">
        <f t="shared" si="13"/>
        <v>1.0005173717515021</v>
      </c>
      <c r="AG17" s="24"/>
      <c r="AH17" s="39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24"/>
      <c r="BC17" s="24"/>
      <c r="BD17" s="24"/>
    </row>
    <row r="18" spans="1:56" ht="15.75" thickBot="1">
      <c r="A18" s="12">
        <v>1500</v>
      </c>
      <c r="B18" s="13">
        <v>0</v>
      </c>
      <c r="C18" s="15">
        <v>2</v>
      </c>
      <c r="E18" s="12"/>
      <c r="F18" s="13">
        <f t="shared" si="0"/>
        <v>0</v>
      </c>
      <c r="G18" s="14"/>
      <c r="H18" s="14"/>
      <c r="I18" s="29"/>
      <c r="J18" s="31"/>
      <c r="K18" s="13">
        <v>25198</v>
      </c>
      <c r="L18" s="13">
        <f t="shared" si="1"/>
        <v>25189</v>
      </c>
      <c r="M18" s="13"/>
      <c r="N18" s="13"/>
      <c r="O18" s="15">
        <v>25189</v>
      </c>
      <c r="Q18" s="12">
        <f>E18/30000*B18</f>
        <v>0</v>
      </c>
      <c r="R18" s="13">
        <f t="shared" si="3"/>
        <v>0</v>
      </c>
      <c r="S18" s="20" t="e">
        <f t="shared" si="4"/>
        <v>#DIV/0!</v>
      </c>
      <c r="T18" s="13">
        <f t="shared" si="5"/>
        <v>1.6798666666666666</v>
      </c>
      <c r="U18" s="13">
        <f t="shared" si="6"/>
        <v>1.6792666666666667</v>
      </c>
      <c r="V18" s="21">
        <f t="shared" si="7"/>
        <v>0.99964282879593624</v>
      </c>
      <c r="W18" s="18"/>
      <c r="X18" s="58"/>
      <c r="Z18" s="12">
        <f t="shared" si="8"/>
        <v>0</v>
      </c>
      <c r="AA18" s="13">
        <f t="shared" si="9"/>
        <v>0</v>
      </c>
      <c r="AB18" s="20" t="e">
        <f t="shared" si="10"/>
        <v>#DIV/0!</v>
      </c>
      <c r="AC18" s="13">
        <f t="shared" si="11"/>
        <v>2.9681538578663402</v>
      </c>
      <c r="AD18" s="13">
        <f t="shared" si="12"/>
        <v>2.9670937187790796</v>
      </c>
      <c r="AE18" s="21">
        <f t="shared" si="13"/>
        <v>0.99964282879593624</v>
      </c>
      <c r="AG18" s="24"/>
      <c r="AH18" s="39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24"/>
      <c r="BC18" s="24"/>
      <c r="BD18" s="24"/>
    </row>
    <row r="19" spans="1:56">
      <c r="AF19" s="24"/>
      <c r="AG19" s="39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24"/>
      <c r="BC19" s="24"/>
      <c r="BD19" s="24"/>
    </row>
    <row r="20" spans="1:56">
      <c r="A20" s="3"/>
      <c r="AF20" s="24"/>
      <c r="AG20" s="39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24"/>
      <c r="BC20" s="24"/>
      <c r="BD20" s="24"/>
    </row>
    <row r="21" spans="1:56" s="53" customFormat="1"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</row>
    <row r="22" spans="1:56" s="53" customFormat="1"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</row>
    <row r="23" spans="1:56">
      <c r="G23" s="1"/>
      <c r="H23" s="1"/>
      <c r="I23" s="1"/>
      <c r="AF23" s="42"/>
      <c r="AG23" s="43"/>
      <c r="AH23" s="42"/>
      <c r="AI23" s="42"/>
      <c r="AJ23" s="42"/>
      <c r="AK23" s="42"/>
      <c r="AL23" s="42"/>
      <c r="AM23" s="42"/>
      <c r="AN23" s="42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24"/>
      <c r="BC23" s="24"/>
      <c r="BD23" s="24"/>
    </row>
    <row r="24" spans="1:56">
      <c r="G24" s="1"/>
      <c r="H24" s="1"/>
      <c r="I24" s="1"/>
      <c r="W24" s="2"/>
      <c r="X24" s="60"/>
      <c r="AF24" s="37"/>
      <c r="AG24" s="37"/>
      <c r="AH24" s="37"/>
      <c r="AI24" s="37"/>
      <c r="AJ24" s="37"/>
      <c r="AK24" s="37"/>
      <c r="AL24" s="37"/>
      <c r="AM24" s="37"/>
      <c r="AN24" s="37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24"/>
      <c r="BC24" s="24"/>
      <c r="BD24" s="24"/>
    </row>
    <row r="25" spans="1:56">
      <c r="G25" s="1"/>
      <c r="H25" s="1"/>
      <c r="I25" s="1"/>
      <c r="Z25" s="1" t="s">
        <v>223</v>
      </c>
      <c r="AU25" s="38"/>
      <c r="AV25" s="38"/>
      <c r="AW25" s="38"/>
      <c r="AX25" s="38"/>
      <c r="AY25" s="38"/>
      <c r="AZ25" s="38"/>
      <c r="BA25" s="38"/>
      <c r="BB25" s="24"/>
      <c r="BC25" s="24"/>
      <c r="BD25" s="24"/>
    </row>
    <row r="26" spans="1:56">
      <c r="G26" s="1"/>
      <c r="H26" s="1"/>
      <c r="I26" s="1"/>
      <c r="W26" s="24"/>
      <c r="Z26" s="44" t="s">
        <v>225</v>
      </c>
      <c r="AA26" s="44">
        <v>0.1</v>
      </c>
      <c r="AB26" s="44">
        <v>0.2</v>
      </c>
      <c r="AC26" s="44">
        <v>0.3</v>
      </c>
      <c r="AD26" s="44">
        <v>0.4</v>
      </c>
      <c r="AE26" s="44">
        <v>0.5</v>
      </c>
      <c r="AF26" s="44">
        <v>0.6</v>
      </c>
      <c r="AG26" s="44">
        <v>0.7</v>
      </c>
      <c r="AH26" s="44">
        <v>0.8</v>
      </c>
      <c r="AI26" s="44">
        <v>0.9</v>
      </c>
      <c r="AJ26" s="44">
        <v>1</v>
      </c>
      <c r="AK26" s="44">
        <v>1.1000000000000001</v>
      </c>
      <c r="AL26" s="44">
        <v>1.2</v>
      </c>
      <c r="AM26" s="44">
        <v>1.3</v>
      </c>
      <c r="AN26" s="44">
        <v>1.4</v>
      </c>
      <c r="AO26" s="44">
        <v>1.5</v>
      </c>
      <c r="AP26" s="44">
        <v>1.6</v>
      </c>
      <c r="AQ26" s="44">
        <v>1.7</v>
      </c>
      <c r="AR26" s="44">
        <v>1.8</v>
      </c>
      <c r="AS26" s="44">
        <v>1.9</v>
      </c>
      <c r="AT26" s="44">
        <v>2</v>
      </c>
      <c r="AU26" s="38"/>
      <c r="AV26" s="38"/>
      <c r="AW26" s="38"/>
      <c r="AX26" s="38"/>
      <c r="AY26" s="38"/>
      <c r="AZ26" s="38"/>
      <c r="BA26" s="38"/>
      <c r="BB26" s="24"/>
      <c r="BC26" s="24"/>
      <c r="BD26" s="24"/>
    </row>
    <row r="27" spans="1:56">
      <c r="G27" s="1"/>
      <c r="H27" s="1"/>
      <c r="I27" s="1"/>
      <c r="W27" s="45"/>
      <c r="X27" s="61"/>
      <c r="Z27" s="1" t="s">
        <v>44</v>
      </c>
      <c r="AA27" s="1">
        <v>1.73</v>
      </c>
      <c r="AB27" s="1">
        <v>0.98</v>
      </c>
      <c r="AC27" s="1">
        <v>0.98</v>
      </c>
      <c r="AD27" s="1">
        <v>0.98</v>
      </c>
      <c r="AE27" s="1">
        <v>0.98</v>
      </c>
      <c r="AF27" s="1">
        <v>0.98</v>
      </c>
      <c r="AG27" s="1">
        <v>0.98</v>
      </c>
      <c r="AH27" s="1">
        <v>0.98</v>
      </c>
      <c r="AI27" s="1">
        <v>0.98</v>
      </c>
      <c r="AJ27" s="1">
        <v>0.98</v>
      </c>
      <c r="AK27" s="1">
        <v>0.98</v>
      </c>
      <c r="AL27" s="1">
        <v>0.98</v>
      </c>
      <c r="AM27" s="1">
        <v>0.98</v>
      </c>
      <c r="AN27" s="1">
        <v>0.98</v>
      </c>
      <c r="AO27" s="1">
        <v>0.98</v>
      </c>
      <c r="AP27" s="1">
        <v>0.98</v>
      </c>
      <c r="AQ27" s="1">
        <v>0.98</v>
      </c>
      <c r="AR27" s="1">
        <v>0.98</v>
      </c>
      <c r="AS27" s="1">
        <v>0.98</v>
      </c>
      <c r="AT27" s="1">
        <v>0.98</v>
      </c>
      <c r="AU27" s="38"/>
      <c r="AV27" s="38"/>
      <c r="AW27" s="38"/>
      <c r="AX27" s="38"/>
      <c r="AY27" s="38"/>
      <c r="AZ27" s="38"/>
      <c r="BA27" s="38"/>
      <c r="BB27" s="24"/>
      <c r="BC27" s="24"/>
      <c r="BD27" s="24"/>
    </row>
    <row r="28" spans="1:56">
      <c r="G28" s="1"/>
      <c r="H28" s="1"/>
      <c r="I28" s="1"/>
      <c r="W28" s="45"/>
      <c r="X28" s="61"/>
      <c r="Z28" s="1" t="s">
        <v>45</v>
      </c>
      <c r="AA28" s="1">
        <v>5.6999999999999993</v>
      </c>
      <c r="AB28" s="1">
        <v>2.0300000000000002</v>
      </c>
      <c r="AC28" s="1">
        <v>1.95</v>
      </c>
      <c r="AD28" s="1">
        <v>1.95</v>
      </c>
      <c r="AE28" s="1">
        <v>1.95</v>
      </c>
      <c r="AF28" s="1">
        <v>1.95</v>
      </c>
      <c r="AG28" s="1">
        <v>1.95</v>
      </c>
      <c r="AH28" s="1">
        <v>1.95</v>
      </c>
      <c r="AI28" s="1">
        <v>1.95</v>
      </c>
      <c r="AJ28" s="1">
        <v>1.95</v>
      </c>
      <c r="AK28" s="1">
        <v>1.95</v>
      </c>
      <c r="AL28" s="1">
        <v>1.95</v>
      </c>
      <c r="AM28" s="1">
        <v>1.95</v>
      </c>
      <c r="AN28" s="1">
        <v>1.95</v>
      </c>
      <c r="AO28" s="1">
        <v>1.95</v>
      </c>
      <c r="AP28" s="1">
        <v>1.95</v>
      </c>
      <c r="AQ28" s="1">
        <v>1.95</v>
      </c>
      <c r="AR28" s="1">
        <v>1.95</v>
      </c>
      <c r="AS28" s="1">
        <v>1.95</v>
      </c>
      <c r="AT28" s="1">
        <v>1.95</v>
      </c>
      <c r="AU28" s="38"/>
      <c r="AV28" s="38"/>
      <c r="AW28" s="38"/>
      <c r="AX28" s="38"/>
      <c r="AY28" s="38"/>
      <c r="AZ28" s="38"/>
      <c r="BA28" s="38"/>
      <c r="BB28" s="24"/>
      <c r="BC28" s="24"/>
      <c r="BD28" s="24"/>
    </row>
    <row r="29" spans="1:56" ht="15.75">
      <c r="G29" s="1"/>
      <c r="H29" s="1"/>
      <c r="I29" s="1"/>
      <c r="W29" s="45"/>
      <c r="X29" s="61"/>
      <c r="Z29" s="46" t="s">
        <v>46</v>
      </c>
      <c r="AA29" s="1">
        <v>11.84</v>
      </c>
      <c r="AB29" s="1">
        <v>7.01</v>
      </c>
      <c r="AC29" s="1">
        <v>4.4000000000000004</v>
      </c>
      <c r="AD29" s="1">
        <v>3.9</v>
      </c>
      <c r="AE29" s="1">
        <v>3.9</v>
      </c>
      <c r="AF29" s="1">
        <v>3.9</v>
      </c>
      <c r="AG29" s="1">
        <v>3.9</v>
      </c>
      <c r="AH29" s="1">
        <v>3.9</v>
      </c>
      <c r="AI29" s="1">
        <v>3.9</v>
      </c>
      <c r="AJ29" s="1">
        <v>3.9</v>
      </c>
      <c r="AK29" s="1">
        <v>3.9</v>
      </c>
      <c r="AL29" s="1">
        <v>3.9</v>
      </c>
      <c r="AM29" s="1">
        <v>3.9</v>
      </c>
      <c r="AN29" s="1">
        <v>3.9</v>
      </c>
      <c r="AO29" s="1">
        <v>3.9</v>
      </c>
      <c r="AP29" s="1">
        <v>3.9</v>
      </c>
      <c r="AQ29" s="1">
        <v>3.9</v>
      </c>
      <c r="AR29" s="1">
        <v>3.9</v>
      </c>
      <c r="AS29" s="1">
        <v>3.9</v>
      </c>
      <c r="AT29" s="1">
        <v>3.9</v>
      </c>
      <c r="AU29" s="38"/>
      <c r="AV29" s="38"/>
      <c r="AW29" s="38"/>
      <c r="AX29" s="38"/>
      <c r="AY29" s="38"/>
      <c r="AZ29" s="38"/>
      <c r="BA29" s="38"/>
      <c r="BB29" s="24"/>
      <c r="BC29" s="24"/>
      <c r="BD29" s="24"/>
    </row>
    <row r="30" spans="1:56" ht="15.75">
      <c r="G30" s="1"/>
      <c r="H30" s="1"/>
      <c r="I30" s="1"/>
      <c r="W30" s="45"/>
      <c r="X30" s="61"/>
      <c r="Z30" s="46" t="s">
        <v>47</v>
      </c>
      <c r="AA30" s="1">
        <v>19.88</v>
      </c>
      <c r="AB30" s="1">
        <v>18.18</v>
      </c>
      <c r="AC30" s="1">
        <v>11.06</v>
      </c>
      <c r="AD30" s="1">
        <v>8.16</v>
      </c>
      <c r="AE30" s="1">
        <v>6.69</v>
      </c>
      <c r="AF30" s="1">
        <v>6.5</v>
      </c>
      <c r="AG30" s="1">
        <v>6.5</v>
      </c>
      <c r="AH30" s="1">
        <v>6.5</v>
      </c>
      <c r="AI30" s="1">
        <v>6.5</v>
      </c>
      <c r="AJ30" s="1">
        <v>6.5</v>
      </c>
      <c r="AK30" s="1">
        <v>6.5</v>
      </c>
      <c r="AL30" s="1">
        <v>6.5</v>
      </c>
      <c r="AM30" s="1">
        <v>6.5</v>
      </c>
      <c r="AN30" s="1">
        <v>6.5</v>
      </c>
      <c r="AO30" s="1">
        <v>6.5</v>
      </c>
      <c r="AP30" s="1">
        <v>6.5</v>
      </c>
      <c r="AQ30" s="1">
        <v>6.5</v>
      </c>
      <c r="AR30" s="1">
        <v>6.5</v>
      </c>
      <c r="AS30" s="1">
        <v>6.5</v>
      </c>
      <c r="AT30" s="1">
        <v>6.5</v>
      </c>
      <c r="AU30" s="38"/>
      <c r="AV30" s="38"/>
      <c r="AW30" s="38"/>
      <c r="AX30" s="38"/>
      <c r="AY30" s="38"/>
      <c r="AZ30" s="38"/>
      <c r="BA30" s="38"/>
      <c r="BB30" s="24"/>
      <c r="BC30" s="24"/>
      <c r="BD30" s="24"/>
    </row>
    <row r="31" spans="1:56" ht="15.75">
      <c r="G31" s="1"/>
      <c r="H31" s="1"/>
      <c r="I31" s="1"/>
      <c r="W31" s="45"/>
      <c r="X31" s="61"/>
      <c r="Z31" s="47">
        <v>28</v>
      </c>
      <c r="AA31" s="1">
        <v>27.89</v>
      </c>
      <c r="AB31" s="1">
        <v>27.1</v>
      </c>
      <c r="AC31" s="1">
        <v>23.86</v>
      </c>
      <c r="AD31" s="1">
        <v>19.009999999999998</v>
      </c>
      <c r="AE31" s="1">
        <v>10.56</v>
      </c>
      <c r="AF31" s="1">
        <v>9.61</v>
      </c>
      <c r="AG31" s="1">
        <v>9.2099999999999991</v>
      </c>
      <c r="AH31" s="1">
        <v>9.11</v>
      </c>
      <c r="AI31" s="1">
        <v>9.1</v>
      </c>
      <c r="AJ31" s="1">
        <v>9.1</v>
      </c>
      <c r="AK31" s="1">
        <v>9.1</v>
      </c>
      <c r="AL31" s="1">
        <v>9.1</v>
      </c>
      <c r="AM31" s="1">
        <v>9.1</v>
      </c>
      <c r="AN31" s="1">
        <v>9.1</v>
      </c>
      <c r="AO31" s="1">
        <v>9.1</v>
      </c>
      <c r="AP31" s="1">
        <v>9.1</v>
      </c>
      <c r="AQ31" s="1">
        <v>9.1</v>
      </c>
      <c r="AR31" s="1">
        <v>9.1</v>
      </c>
      <c r="AS31" s="1">
        <v>9.1</v>
      </c>
      <c r="AT31" s="1">
        <v>9.1</v>
      </c>
      <c r="AU31" s="38"/>
      <c r="AV31" s="38"/>
      <c r="AW31" s="38"/>
      <c r="AX31" s="38"/>
      <c r="AY31" s="38"/>
      <c r="AZ31" s="38"/>
      <c r="BA31" s="38"/>
      <c r="BB31" s="24"/>
      <c r="BC31" s="24"/>
      <c r="BD31" s="24"/>
    </row>
    <row r="32" spans="1:56" ht="15.75">
      <c r="G32" s="1"/>
      <c r="H32" s="1"/>
      <c r="I32" s="1"/>
      <c r="W32" s="45"/>
      <c r="X32" s="61"/>
      <c r="Z32" s="47">
        <v>36</v>
      </c>
      <c r="AA32" s="1">
        <v>35.9</v>
      </c>
      <c r="AB32" s="1">
        <v>35.35</v>
      </c>
      <c r="AC32" s="1">
        <v>33.57</v>
      </c>
      <c r="AD32" s="1">
        <v>15.94</v>
      </c>
      <c r="AE32" s="1">
        <v>15.71</v>
      </c>
      <c r="AF32" s="1">
        <v>15</v>
      </c>
      <c r="AG32" s="1">
        <v>14.35</v>
      </c>
      <c r="AH32" s="1">
        <v>11.97</v>
      </c>
      <c r="AI32" s="1">
        <v>11.74</v>
      </c>
      <c r="AJ32" s="1">
        <v>11.719999999999999</v>
      </c>
      <c r="AK32" s="1">
        <v>11.7</v>
      </c>
      <c r="AL32" s="1">
        <v>11.7</v>
      </c>
      <c r="AM32" s="1">
        <v>11.7</v>
      </c>
      <c r="AN32" s="1">
        <v>11.7</v>
      </c>
      <c r="AO32" s="1">
        <v>11.7</v>
      </c>
      <c r="AP32" s="1">
        <v>11.7</v>
      </c>
      <c r="AQ32" s="1">
        <v>11.7</v>
      </c>
      <c r="AR32" s="1">
        <v>11.7</v>
      </c>
      <c r="AS32" s="1">
        <v>11.7</v>
      </c>
      <c r="AT32" s="1">
        <v>11.7</v>
      </c>
      <c r="AU32" s="38"/>
      <c r="AV32" s="38"/>
      <c r="AW32" s="38"/>
      <c r="AX32" s="38"/>
      <c r="AY32" s="38"/>
      <c r="AZ32" s="38"/>
      <c r="BA32" s="38"/>
      <c r="BB32" s="24"/>
      <c r="BC32" s="24"/>
      <c r="BD32" s="24"/>
    </row>
    <row r="33" spans="7:56" ht="15.75">
      <c r="G33" s="1"/>
      <c r="H33" s="1"/>
      <c r="I33" s="1"/>
      <c r="W33" s="45"/>
      <c r="X33" s="61"/>
      <c r="Z33" s="47">
        <v>45</v>
      </c>
      <c r="AA33" s="1">
        <v>44.9</v>
      </c>
      <c r="AB33" s="1">
        <v>44.440000000000005</v>
      </c>
      <c r="AC33" s="1">
        <v>36.19</v>
      </c>
      <c r="AD33" s="1">
        <v>23.779999999999998</v>
      </c>
      <c r="AE33" s="1">
        <v>22</v>
      </c>
      <c r="AF33" s="1">
        <v>18.059999999999999</v>
      </c>
      <c r="AG33" s="1">
        <v>17.8</v>
      </c>
      <c r="AH33" s="1">
        <v>17.25</v>
      </c>
      <c r="AI33" s="1">
        <v>15.06</v>
      </c>
      <c r="AJ33" s="1">
        <v>14.97</v>
      </c>
      <c r="AK33" s="1">
        <v>14.66</v>
      </c>
      <c r="AL33" s="1">
        <v>14.620000000000001</v>
      </c>
      <c r="AM33" s="1">
        <v>14.620000000000001</v>
      </c>
      <c r="AN33" s="1">
        <v>14.620000000000001</v>
      </c>
      <c r="AO33" s="1">
        <v>14.63</v>
      </c>
      <c r="AP33" s="1">
        <v>14.63</v>
      </c>
      <c r="AQ33" s="1">
        <v>14.63</v>
      </c>
      <c r="AR33" s="1">
        <v>14.63</v>
      </c>
      <c r="AS33" s="1">
        <v>14.63</v>
      </c>
      <c r="AT33" s="1">
        <v>14.63</v>
      </c>
      <c r="AU33" s="38"/>
      <c r="AV33" s="38"/>
      <c r="AW33" s="38"/>
      <c r="AX33" s="38"/>
      <c r="AY33" s="38"/>
      <c r="AZ33" s="38"/>
      <c r="BA33" s="38"/>
      <c r="BB33" s="24"/>
      <c r="BC33" s="24"/>
      <c r="BD33" s="24"/>
    </row>
    <row r="34" spans="7:56" ht="15.75">
      <c r="G34" s="1"/>
      <c r="H34" s="1"/>
      <c r="I34" s="1"/>
      <c r="W34" s="45"/>
      <c r="X34" s="61"/>
      <c r="Z34" s="47">
        <v>62.5</v>
      </c>
      <c r="AA34" s="1">
        <v>62.41</v>
      </c>
      <c r="AB34" s="1">
        <v>62.050000000000004</v>
      </c>
      <c r="AC34" s="1">
        <v>57.59</v>
      </c>
      <c r="AD34" s="1">
        <v>20.89</v>
      </c>
      <c r="AE34" s="1">
        <v>21.4</v>
      </c>
      <c r="AF34" s="1">
        <v>21.12</v>
      </c>
      <c r="AG34" s="1">
        <v>21.24</v>
      </c>
      <c r="AH34" s="1">
        <v>22.36</v>
      </c>
      <c r="AI34" s="1">
        <v>20.95</v>
      </c>
      <c r="AJ34" s="1">
        <v>21.080000000000002</v>
      </c>
      <c r="AK34" s="1">
        <v>20.380000000000003</v>
      </c>
      <c r="AL34" s="1">
        <v>20.37</v>
      </c>
      <c r="AM34" s="1">
        <v>20.380000000000003</v>
      </c>
      <c r="AN34" s="1">
        <v>20.34</v>
      </c>
      <c r="AO34" s="1">
        <v>20.34</v>
      </c>
      <c r="AP34" s="1">
        <v>20.309999999999999</v>
      </c>
      <c r="AQ34" s="1">
        <v>20.309999999999999</v>
      </c>
      <c r="AR34" s="1">
        <v>20.309999999999999</v>
      </c>
      <c r="AS34" s="1">
        <v>20.309999999999999</v>
      </c>
      <c r="AT34" s="1">
        <v>20.309999999999999</v>
      </c>
      <c r="AU34" s="38"/>
      <c r="AV34" s="38"/>
      <c r="AW34" s="38"/>
      <c r="AX34" s="38"/>
      <c r="AY34" s="38"/>
      <c r="AZ34" s="38"/>
      <c r="BA34" s="38"/>
      <c r="BB34" s="24"/>
      <c r="BC34" s="24"/>
      <c r="BD34" s="24"/>
    </row>
    <row r="35" spans="7:56" ht="15.75">
      <c r="G35" s="1"/>
      <c r="H35" s="1"/>
      <c r="I35" s="1"/>
      <c r="W35" s="45"/>
      <c r="X35" s="61"/>
      <c r="Z35" s="47">
        <v>87.5</v>
      </c>
      <c r="AA35" s="1">
        <v>87.410000000000011</v>
      </c>
      <c r="AB35" s="1">
        <v>87.06</v>
      </c>
      <c r="AC35" s="1">
        <v>86.46</v>
      </c>
      <c r="AD35" s="1">
        <v>30.66</v>
      </c>
      <c r="AE35" s="1">
        <v>29.63</v>
      </c>
      <c r="AF35" s="1">
        <v>28.540000000000003</v>
      </c>
      <c r="AG35" s="1">
        <v>29.790000000000003</v>
      </c>
      <c r="AH35" s="1">
        <v>28.62</v>
      </c>
      <c r="AI35" s="1">
        <v>28.439999999999998</v>
      </c>
      <c r="AU35" s="38"/>
      <c r="AV35" s="38"/>
      <c r="AW35" s="38"/>
      <c r="AX35" s="38"/>
      <c r="AY35" s="38"/>
      <c r="AZ35" s="38"/>
      <c r="BA35" s="38"/>
      <c r="BB35" s="24"/>
      <c r="BC35" s="24"/>
      <c r="BD35" s="24"/>
    </row>
    <row r="36" spans="7:56" ht="15.75">
      <c r="G36" s="1"/>
      <c r="H36" s="1"/>
      <c r="I36" s="1"/>
      <c r="W36" s="45"/>
      <c r="X36" s="61"/>
      <c r="Z36" s="47">
        <v>112.5</v>
      </c>
      <c r="AA36" s="1">
        <v>112.43</v>
      </c>
      <c r="AB36" s="1">
        <v>112.05</v>
      </c>
      <c r="AC36" s="1">
        <v>111.63</v>
      </c>
      <c r="AD36" s="1">
        <v>56.89</v>
      </c>
      <c r="AE36" s="1">
        <v>43.11</v>
      </c>
      <c r="AF36" s="1">
        <v>53.1</v>
      </c>
      <c r="AU36" s="38"/>
      <c r="AV36" s="38"/>
      <c r="AW36" s="38"/>
      <c r="AX36" s="38"/>
      <c r="AY36" s="38"/>
      <c r="AZ36" s="38"/>
      <c r="BA36" s="38"/>
      <c r="BB36" s="24"/>
      <c r="BC36" s="24"/>
      <c r="BD36" s="24"/>
    </row>
    <row r="37" spans="7:56" ht="15.75">
      <c r="G37" s="1"/>
      <c r="H37" s="1"/>
      <c r="I37" s="1"/>
      <c r="W37" s="45"/>
      <c r="X37" s="61"/>
      <c r="Z37" s="47">
        <v>137.5</v>
      </c>
      <c r="AA37" s="1">
        <v>137.42999999999998</v>
      </c>
      <c r="AB37" s="1">
        <v>137.05000000000001</v>
      </c>
      <c r="AC37" s="1">
        <v>136.63</v>
      </c>
      <c r="AD37" s="1">
        <v>126.88000000000001</v>
      </c>
      <c r="AE37" s="1">
        <v>126.71000000000001</v>
      </c>
      <c r="AU37" s="38"/>
      <c r="AV37" s="38"/>
      <c r="AW37" s="38"/>
      <c r="AX37" s="38"/>
      <c r="AY37" s="38"/>
      <c r="AZ37" s="38"/>
      <c r="BA37" s="38"/>
      <c r="BB37" s="24"/>
      <c r="BC37" s="24"/>
      <c r="BD37" s="24"/>
    </row>
    <row r="38" spans="7:56" ht="15.75">
      <c r="G38" s="1"/>
      <c r="H38" s="1"/>
      <c r="I38" s="1"/>
      <c r="W38" s="45"/>
      <c r="X38" s="61"/>
      <c r="Z38" s="47">
        <v>175</v>
      </c>
      <c r="AA38" s="1">
        <v>174.94</v>
      </c>
      <c r="AB38" s="1">
        <v>174.57</v>
      </c>
      <c r="AC38" s="1">
        <v>174.14000000000001</v>
      </c>
      <c r="AD38" s="1">
        <v>173.59</v>
      </c>
      <c r="AE38" s="1">
        <v>165.06</v>
      </c>
      <c r="AU38" s="38"/>
      <c r="AV38" s="38"/>
      <c r="AW38" s="38"/>
      <c r="AX38" s="38"/>
      <c r="AY38" s="38"/>
      <c r="AZ38" s="38"/>
      <c r="BA38" s="38"/>
      <c r="BB38" s="24"/>
      <c r="BC38" s="24"/>
      <c r="BD38" s="24"/>
    </row>
    <row r="39" spans="7:56" ht="15.75">
      <c r="G39" s="1"/>
      <c r="H39" s="1"/>
      <c r="I39" s="1"/>
      <c r="W39" s="45"/>
      <c r="X39" s="61"/>
      <c r="Z39" s="47">
        <v>225</v>
      </c>
      <c r="AA39" s="1">
        <v>224.95</v>
      </c>
      <c r="AB39" s="1">
        <v>224.60000000000002</v>
      </c>
      <c r="AC39" s="1">
        <v>224.16</v>
      </c>
      <c r="AD39" s="1">
        <v>223.67000000000002</v>
      </c>
      <c r="AE39" s="1">
        <v>222.82000000000002</v>
      </c>
      <c r="AU39" s="24"/>
      <c r="AV39" s="24"/>
      <c r="AW39" s="24"/>
      <c r="AX39" s="24"/>
      <c r="AY39" s="24"/>
      <c r="AZ39" s="24"/>
      <c r="BA39" s="24"/>
      <c r="BB39" s="24"/>
      <c r="BC39" s="24"/>
      <c r="BD39" s="24"/>
    </row>
    <row r="40" spans="7:56" ht="15.75">
      <c r="G40" s="1"/>
      <c r="H40" s="1"/>
      <c r="I40" s="1"/>
      <c r="W40" s="45"/>
      <c r="X40" s="61"/>
      <c r="Z40" s="47">
        <v>375</v>
      </c>
      <c r="AA40" s="1">
        <v>374.96</v>
      </c>
      <c r="AB40" s="1">
        <v>374.69</v>
      </c>
      <c r="AC40" s="1">
        <v>374.29</v>
      </c>
      <c r="AD40" s="1">
        <v>373.85</v>
      </c>
      <c r="AE40" s="1">
        <v>373.36</v>
      </c>
      <c r="AF40" s="1">
        <v>372.83</v>
      </c>
      <c r="AG40" s="1">
        <v>372.18</v>
      </c>
      <c r="AH40" s="1">
        <v>369.23</v>
      </c>
      <c r="AU40" s="24"/>
      <c r="AV40" s="24"/>
      <c r="AW40" s="24"/>
      <c r="AX40" s="24"/>
      <c r="AY40" s="24"/>
      <c r="AZ40" s="24"/>
      <c r="BA40" s="24"/>
      <c r="BB40" s="24"/>
      <c r="BC40" s="24"/>
      <c r="BD40" s="24"/>
    </row>
    <row r="41" spans="7:56" ht="15.75">
      <c r="G41" s="1"/>
      <c r="H41" s="1"/>
      <c r="I41" s="1"/>
      <c r="W41" s="45"/>
      <c r="X41" s="61"/>
      <c r="Z41" s="47">
        <v>750</v>
      </c>
      <c r="AA41" s="1">
        <v>749.98</v>
      </c>
      <c r="AB41" s="1">
        <v>749.79</v>
      </c>
      <c r="AC41" s="1">
        <v>749.5</v>
      </c>
      <c r="AD41" s="1">
        <v>749.16</v>
      </c>
      <c r="AE41" s="1">
        <v>748.77</v>
      </c>
      <c r="AF41" s="1">
        <v>748.39</v>
      </c>
      <c r="AG41" s="1">
        <v>747.97</v>
      </c>
      <c r="AH41" s="1">
        <v>747.55000000000007</v>
      </c>
      <c r="AI41" s="1">
        <v>747.13</v>
      </c>
      <c r="AJ41" s="1">
        <v>746.67</v>
      </c>
      <c r="AK41" s="1">
        <v>746.2</v>
      </c>
      <c r="AL41" s="1">
        <v>745.67000000000007</v>
      </c>
      <c r="AM41" s="1">
        <v>745</v>
      </c>
      <c r="AN41" s="1">
        <v>744.09</v>
      </c>
      <c r="AU41" s="24"/>
      <c r="AV41" s="24"/>
      <c r="AW41" s="24"/>
      <c r="AX41" s="24"/>
      <c r="AY41" s="24"/>
      <c r="AZ41" s="24"/>
      <c r="BA41" s="24"/>
      <c r="BB41" s="24"/>
      <c r="BC41" s="24"/>
      <c r="BD41" s="24"/>
    </row>
    <row r="42" spans="7:56" ht="15.75">
      <c r="G42" s="1"/>
      <c r="H42" s="1"/>
      <c r="I42" s="1"/>
      <c r="W42" s="45"/>
      <c r="X42" s="61"/>
      <c r="Z42" s="47">
        <v>1500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38"/>
      <c r="AV42" s="38"/>
      <c r="AW42" s="38"/>
      <c r="AX42" s="38"/>
      <c r="AY42" s="38"/>
      <c r="AZ42" s="38"/>
      <c r="BA42" s="38"/>
      <c r="BB42" s="24"/>
      <c r="BC42" s="24"/>
      <c r="BD42" s="24"/>
    </row>
    <row r="43" spans="7:56">
      <c r="G43" s="1"/>
      <c r="H43" s="1"/>
      <c r="I43" s="1"/>
      <c r="AF43" s="37"/>
      <c r="AG43" s="37"/>
      <c r="AH43" s="37"/>
      <c r="AI43" s="37"/>
      <c r="AJ43" s="37"/>
      <c r="AK43" s="37"/>
      <c r="AL43" s="37"/>
      <c r="AM43" s="37"/>
      <c r="AN43" s="37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24"/>
      <c r="BC43" s="24"/>
      <c r="BD43" s="24"/>
    </row>
    <row r="44" spans="7:56">
      <c r="G44" s="1"/>
      <c r="H44" s="1"/>
      <c r="I44" s="1"/>
      <c r="Z44" s="1" t="s">
        <v>224</v>
      </c>
      <c r="AF44" s="24"/>
      <c r="AG44" s="39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24"/>
      <c r="BC44" s="24"/>
      <c r="BD44" s="24"/>
    </row>
    <row r="45" spans="7:56">
      <c r="G45" s="1"/>
      <c r="H45" s="1"/>
      <c r="I45" s="1"/>
      <c r="W45" s="24"/>
      <c r="Z45" s="44" t="s">
        <v>225</v>
      </c>
      <c r="AA45" s="44">
        <v>0.1</v>
      </c>
      <c r="AB45" s="44">
        <v>0.2</v>
      </c>
      <c r="AC45" s="44">
        <v>0.3</v>
      </c>
      <c r="AD45" s="44">
        <v>0.4</v>
      </c>
      <c r="AE45" s="44">
        <v>0.5</v>
      </c>
      <c r="AF45" s="44">
        <v>0.6</v>
      </c>
      <c r="AG45" s="44">
        <v>0.7</v>
      </c>
      <c r="AH45" s="44">
        <v>0.8</v>
      </c>
      <c r="AI45" s="44">
        <v>0.9</v>
      </c>
      <c r="AJ45" s="44">
        <v>1</v>
      </c>
      <c r="AK45" s="44">
        <v>1.1000000000000001</v>
      </c>
      <c r="AL45" s="44">
        <v>1.2</v>
      </c>
      <c r="AM45" s="44">
        <v>1.3</v>
      </c>
      <c r="AN45" s="44">
        <v>1.4</v>
      </c>
      <c r="AO45" s="44">
        <v>1.5</v>
      </c>
      <c r="AP45" s="44">
        <v>1.6</v>
      </c>
      <c r="AQ45" s="44">
        <v>1.7</v>
      </c>
      <c r="AR45" s="44">
        <v>1.8</v>
      </c>
      <c r="AS45" s="44">
        <v>1.9</v>
      </c>
      <c r="AT45" s="44">
        <v>2</v>
      </c>
      <c r="AU45" s="38"/>
      <c r="AV45" s="38"/>
      <c r="AW45" s="38"/>
      <c r="AX45" s="38"/>
      <c r="AY45" s="38"/>
      <c r="AZ45" s="38"/>
      <c r="BA45" s="38"/>
      <c r="BB45" s="24"/>
      <c r="BC45" s="24"/>
      <c r="BD45" s="24"/>
    </row>
    <row r="46" spans="7:56">
      <c r="G46" s="1"/>
      <c r="H46" s="1"/>
      <c r="I46" s="1"/>
      <c r="W46" s="45"/>
      <c r="X46" s="61"/>
      <c r="Z46" s="1" t="s">
        <v>44</v>
      </c>
      <c r="AA46" s="1">
        <v>2.92</v>
      </c>
      <c r="AB46" s="1">
        <v>1.25</v>
      </c>
      <c r="AC46" s="1">
        <v>0.98</v>
      </c>
      <c r="AD46" s="1">
        <v>0.98</v>
      </c>
      <c r="AE46" s="1">
        <v>0.98</v>
      </c>
      <c r="AF46" s="1">
        <v>0.98</v>
      </c>
      <c r="AG46" s="1">
        <v>0.98</v>
      </c>
      <c r="AH46" s="1">
        <v>0.98</v>
      </c>
      <c r="AI46" s="1">
        <v>0.98</v>
      </c>
      <c r="AJ46" s="1">
        <v>0.98</v>
      </c>
      <c r="AK46" s="1">
        <v>0.98</v>
      </c>
      <c r="AL46" s="1">
        <v>0.98</v>
      </c>
      <c r="AM46" s="1">
        <v>0.98</v>
      </c>
      <c r="AN46" s="1">
        <v>0.98</v>
      </c>
      <c r="AO46" s="1">
        <v>0.98</v>
      </c>
      <c r="AP46" s="1">
        <v>0.98</v>
      </c>
      <c r="AQ46" s="1">
        <v>0.98</v>
      </c>
      <c r="AR46" s="1">
        <v>0.98</v>
      </c>
      <c r="AS46" s="1">
        <v>0.98</v>
      </c>
      <c r="AT46" s="1">
        <v>0.98</v>
      </c>
      <c r="AU46" s="38"/>
      <c r="AV46" s="38"/>
      <c r="AW46" s="38"/>
      <c r="AX46" s="38"/>
      <c r="AY46" s="38"/>
      <c r="AZ46" s="38"/>
      <c r="BA46" s="38"/>
      <c r="BB46" s="24"/>
      <c r="BC46" s="24"/>
      <c r="BD46" s="24"/>
    </row>
    <row r="47" spans="7:56">
      <c r="G47" s="1"/>
      <c r="H47" s="1"/>
      <c r="I47" s="1"/>
      <c r="W47" s="45"/>
      <c r="X47" s="61"/>
      <c r="Z47" s="1" t="s">
        <v>45</v>
      </c>
      <c r="AA47" s="1">
        <v>5.95</v>
      </c>
      <c r="AB47" s="1">
        <v>4.1099999999999994</v>
      </c>
      <c r="AC47" s="1">
        <v>2.39</v>
      </c>
      <c r="AD47" s="1">
        <v>1.95</v>
      </c>
      <c r="AE47" s="1">
        <v>1.95</v>
      </c>
      <c r="AF47" s="1">
        <v>1.95</v>
      </c>
      <c r="AG47" s="1">
        <v>1.95</v>
      </c>
      <c r="AH47" s="1">
        <v>1.95</v>
      </c>
      <c r="AI47" s="1">
        <v>1.95</v>
      </c>
      <c r="AJ47" s="1">
        <v>1.95</v>
      </c>
      <c r="AK47" s="1">
        <v>1.95</v>
      </c>
      <c r="AL47" s="1">
        <v>1.95</v>
      </c>
      <c r="AM47" s="1">
        <v>1.95</v>
      </c>
      <c r="AN47" s="1">
        <v>1.95</v>
      </c>
      <c r="AO47" s="1">
        <v>1.95</v>
      </c>
      <c r="AP47" s="1">
        <v>1.95</v>
      </c>
      <c r="AQ47" s="1">
        <v>1.95</v>
      </c>
      <c r="AR47" s="1">
        <v>1.95</v>
      </c>
      <c r="AS47" s="1">
        <v>1.95</v>
      </c>
      <c r="AT47" s="1">
        <v>1.95</v>
      </c>
      <c r="AU47" s="38"/>
      <c r="AV47" s="38"/>
      <c r="AW47" s="38"/>
      <c r="AX47" s="38"/>
      <c r="AY47" s="38"/>
      <c r="AZ47" s="38"/>
      <c r="BA47" s="38"/>
      <c r="BB47" s="24"/>
      <c r="BC47" s="24"/>
      <c r="BD47" s="24"/>
    </row>
    <row r="48" spans="7:56" ht="15.75">
      <c r="G48" s="1"/>
      <c r="H48" s="1"/>
      <c r="I48" s="1"/>
      <c r="W48" s="45"/>
      <c r="X48" s="61"/>
      <c r="Z48" s="46" t="s">
        <v>46</v>
      </c>
      <c r="AA48" s="1">
        <v>11.96</v>
      </c>
      <c r="AB48" s="1">
        <v>11.620000000000001</v>
      </c>
      <c r="AC48" s="1">
        <v>6.05</v>
      </c>
      <c r="AD48" s="1">
        <v>5.96</v>
      </c>
      <c r="AE48" s="1">
        <v>4.3499999999999996</v>
      </c>
      <c r="AF48" s="1">
        <v>4.12</v>
      </c>
      <c r="AG48" s="1">
        <v>3.9</v>
      </c>
      <c r="AH48" s="1">
        <v>3.9</v>
      </c>
      <c r="AI48" s="1">
        <v>3.9</v>
      </c>
      <c r="AJ48" s="1">
        <v>3.9</v>
      </c>
      <c r="AK48" s="1">
        <v>3.9</v>
      </c>
      <c r="AL48" s="1">
        <v>3.9</v>
      </c>
      <c r="AM48" s="1">
        <v>3.9</v>
      </c>
      <c r="AN48" s="1">
        <v>3.9</v>
      </c>
      <c r="AO48" s="1">
        <v>3.9</v>
      </c>
      <c r="AP48" s="1">
        <v>3.9</v>
      </c>
      <c r="AQ48" s="1">
        <v>3.9</v>
      </c>
      <c r="AR48" s="1">
        <v>3.9</v>
      </c>
      <c r="AS48" s="1">
        <v>3.9</v>
      </c>
      <c r="AT48" s="1">
        <v>3.9</v>
      </c>
      <c r="AU48" s="38"/>
      <c r="AV48" s="38"/>
      <c r="AW48" s="38"/>
      <c r="AX48" s="38"/>
      <c r="AY48" s="38"/>
      <c r="AZ48" s="38"/>
      <c r="BA48" s="38"/>
      <c r="BB48" s="24"/>
      <c r="BC48" s="24"/>
      <c r="BD48" s="24"/>
    </row>
    <row r="49" spans="7:56" ht="15.75">
      <c r="G49" s="1"/>
      <c r="H49" s="1"/>
      <c r="I49" s="1"/>
      <c r="W49" s="45"/>
      <c r="X49" s="61"/>
      <c r="Z49" s="46" t="s">
        <v>47</v>
      </c>
      <c r="AA49" s="1">
        <v>19.959999999999997</v>
      </c>
      <c r="AB49" s="1">
        <v>19.75</v>
      </c>
      <c r="AC49" s="1">
        <v>19.190000000000001</v>
      </c>
      <c r="AD49" s="1">
        <v>17.68</v>
      </c>
      <c r="AE49" s="1">
        <v>12.91</v>
      </c>
      <c r="AF49" s="1">
        <v>10.69</v>
      </c>
      <c r="AG49" s="1">
        <v>9.08</v>
      </c>
      <c r="AH49" s="1">
        <v>7.2200000000000006</v>
      </c>
      <c r="AI49" s="1">
        <v>6.69</v>
      </c>
      <c r="AJ49" s="1">
        <v>6.54</v>
      </c>
      <c r="AK49" s="1">
        <v>6.5</v>
      </c>
      <c r="AL49" s="1">
        <v>6.5</v>
      </c>
      <c r="AM49" s="1">
        <v>6.5</v>
      </c>
      <c r="AN49" s="1">
        <v>6.5</v>
      </c>
      <c r="AO49" s="1">
        <v>6.5</v>
      </c>
      <c r="AP49" s="1">
        <v>6.5</v>
      </c>
      <c r="AQ49" s="1">
        <v>6.5</v>
      </c>
      <c r="AR49" s="1">
        <v>6.5</v>
      </c>
      <c r="AS49" s="1">
        <v>6.5</v>
      </c>
      <c r="AT49" s="1">
        <v>6.5</v>
      </c>
      <c r="AU49" s="38"/>
      <c r="AV49" s="38"/>
      <c r="AW49" s="38"/>
      <c r="AX49" s="38"/>
      <c r="AY49" s="38"/>
      <c r="AZ49" s="38"/>
      <c r="BA49" s="38"/>
      <c r="BB49" s="24"/>
      <c r="BC49" s="24"/>
      <c r="BD49" s="24"/>
    </row>
    <row r="50" spans="7:56" ht="15.75">
      <c r="G50" s="1"/>
      <c r="H50" s="1"/>
      <c r="I50" s="1"/>
      <c r="W50" s="45"/>
      <c r="X50" s="61"/>
      <c r="Z50" s="47">
        <v>28</v>
      </c>
      <c r="AA50" s="1">
        <v>27.96</v>
      </c>
      <c r="AB50" s="1">
        <v>27.79</v>
      </c>
      <c r="AC50" s="1">
        <v>27.48</v>
      </c>
      <c r="AD50" s="1">
        <v>26.88</v>
      </c>
      <c r="AE50" s="1">
        <v>25.380000000000003</v>
      </c>
      <c r="AF50" s="1">
        <v>22.07</v>
      </c>
      <c r="AG50" s="1">
        <v>14.36</v>
      </c>
      <c r="AH50" s="1">
        <v>11.950000000000001</v>
      </c>
      <c r="AI50" s="1">
        <v>10.71</v>
      </c>
      <c r="AJ50" s="1">
        <v>10.85</v>
      </c>
      <c r="AK50" s="1">
        <v>9.65</v>
      </c>
      <c r="AL50" s="1">
        <v>9.24</v>
      </c>
      <c r="AM50" s="1">
        <v>9.11</v>
      </c>
      <c r="AN50" s="1">
        <v>9.1</v>
      </c>
      <c r="AO50" s="1">
        <v>9.1</v>
      </c>
      <c r="AP50" s="1">
        <v>9.1</v>
      </c>
      <c r="AQ50" s="1">
        <v>9.1</v>
      </c>
      <c r="AR50" s="1">
        <v>9.1</v>
      </c>
      <c r="AS50" s="1">
        <v>9.1</v>
      </c>
      <c r="AT50" s="1">
        <v>9.1</v>
      </c>
      <c r="AU50" s="38"/>
      <c r="AV50" s="38"/>
      <c r="AW50" s="38"/>
      <c r="AX50" s="38"/>
      <c r="AY50" s="38"/>
      <c r="AZ50" s="38"/>
      <c r="BA50" s="38"/>
      <c r="BB50" s="24"/>
      <c r="BC50" s="24"/>
      <c r="BD50" s="24"/>
    </row>
    <row r="51" spans="7:56" ht="15.75">
      <c r="G51" s="1"/>
      <c r="H51" s="1"/>
      <c r="I51" s="1"/>
      <c r="W51" s="45"/>
      <c r="X51" s="61"/>
      <c r="Z51" s="47">
        <v>36</v>
      </c>
      <c r="AA51" s="1">
        <v>35.96</v>
      </c>
      <c r="AB51" s="1">
        <v>35.800000000000004</v>
      </c>
      <c r="AC51" s="1">
        <v>35.549999999999997</v>
      </c>
      <c r="AD51" s="1">
        <v>35.120000000000005</v>
      </c>
      <c r="AE51" s="1">
        <v>35.120000000000005</v>
      </c>
      <c r="AF51" s="1">
        <v>23.72</v>
      </c>
      <c r="AG51" s="1">
        <v>21.4</v>
      </c>
      <c r="AH51" s="1">
        <v>19.64</v>
      </c>
      <c r="AI51" s="1">
        <v>17.159999999999997</v>
      </c>
      <c r="AJ51" s="1">
        <v>14.229999999999999</v>
      </c>
      <c r="AK51" s="1">
        <v>13.69</v>
      </c>
      <c r="AL51" s="1">
        <v>13.33</v>
      </c>
      <c r="AM51" s="1">
        <v>12.45</v>
      </c>
      <c r="AN51" s="1">
        <v>11.87</v>
      </c>
      <c r="AO51" s="1">
        <v>11.790000000000001</v>
      </c>
      <c r="AP51" s="1">
        <v>11.729999999999999</v>
      </c>
      <c r="AQ51" s="1">
        <v>11.7</v>
      </c>
      <c r="AR51" s="1">
        <v>11.7</v>
      </c>
      <c r="AS51" s="1">
        <v>11.7</v>
      </c>
      <c r="AT51" s="1">
        <v>11.7</v>
      </c>
      <c r="AU51" s="38"/>
      <c r="AV51" s="38"/>
      <c r="AW51" s="38"/>
      <c r="AX51" s="38"/>
      <c r="AY51" s="38"/>
      <c r="AZ51" s="38"/>
      <c r="BA51" s="38"/>
      <c r="BB51" s="24"/>
      <c r="BC51" s="24"/>
      <c r="BD51" s="24"/>
    </row>
    <row r="52" spans="7:56" ht="15.75">
      <c r="G52" s="1"/>
      <c r="H52" s="1"/>
      <c r="I52" s="1"/>
      <c r="W52" s="45"/>
      <c r="X52" s="61"/>
      <c r="Z52" s="47">
        <v>45</v>
      </c>
      <c r="AA52" s="1">
        <v>44.97</v>
      </c>
      <c r="AB52" s="1">
        <v>44.790000000000006</v>
      </c>
      <c r="AC52" s="1">
        <v>44.58</v>
      </c>
      <c r="AD52" s="1">
        <v>44.24</v>
      </c>
      <c r="AE52" s="1">
        <v>43.61</v>
      </c>
      <c r="AF52" s="1">
        <v>42.31</v>
      </c>
      <c r="AG52" s="1">
        <v>37.61</v>
      </c>
      <c r="AH52" s="1">
        <v>27.06</v>
      </c>
      <c r="AI52" s="1">
        <v>26.86</v>
      </c>
      <c r="AJ52" s="1">
        <v>27.01</v>
      </c>
      <c r="AK52" s="1">
        <v>27.72</v>
      </c>
      <c r="AL52" s="1">
        <v>17.86</v>
      </c>
      <c r="AM52" s="1">
        <v>17.61</v>
      </c>
      <c r="AN52" s="1">
        <v>18.52</v>
      </c>
      <c r="AO52" s="1">
        <v>17.159999999999997</v>
      </c>
      <c r="AP52" s="1">
        <v>15.639999999999999</v>
      </c>
      <c r="AQ52" s="1">
        <v>15.08</v>
      </c>
      <c r="AR52" s="1">
        <v>14.83</v>
      </c>
      <c r="AS52" s="1">
        <v>15.11</v>
      </c>
      <c r="AT52" s="1">
        <v>14.63</v>
      </c>
      <c r="AU52" s="38"/>
      <c r="AV52" s="38"/>
      <c r="AW52" s="38"/>
      <c r="AX52" s="38"/>
      <c r="AY52" s="38"/>
      <c r="AZ52" s="38"/>
      <c r="BA52" s="38"/>
      <c r="BB52" s="24"/>
      <c r="BC52" s="24"/>
      <c r="BD52" s="24"/>
    </row>
    <row r="53" spans="7:56" ht="15.75">
      <c r="G53" s="1"/>
      <c r="H53" s="1"/>
      <c r="I53" s="1"/>
      <c r="W53" s="45"/>
      <c r="X53" s="61"/>
      <c r="Z53" s="47">
        <v>62.5</v>
      </c>
      <c r="AA53" s="1">
        <v>62.470000000000006</v>
      </c>
      <c r="AB53" s="1">
        <v>62.279999999999994</v>
      </c>
      <c r="AC53" s="1">
        <v>62.080000000000005</v>
      </c>
      <c r="AD53" s="1">
        <v>61.85</v>
      </c>
      <c r="AE53" s="1">
        <v>61.53</v>
      </c>
      <c r="AF53" s="1">
        <v>60.940000000000005</v>
      </c>
      <c r="AG53" s="1">
        <v>33.75</v>
      </c>
      <c r="AH53" s="1">
        <v>45.42</v>
      </c>
      <c r="AI53" s="1">
        <v>41.04</v>
      </c>
      <c r="AJ53" s="1">
        <v>42.19</v>
      </c>
      <c r="AK53" s="1">
        <v>34.74</v>
      </c>
      <c r="AL53" s="1">
        <v>27.56</v>
      </c>
      <c r="AM53" s="1">
        <v>30.17</v>
      </c>
      <c r="AN53" s="1">
        <v>24.48</v>
      </c>
      <c r="AO53" s="1">
        <v>26.990000000000002</v>
      </c>
      <c r="AP53" s="1">
        <v>23.84</v>
      </c>
      <c r="AQ53" s="1">
        <v>24.46</v>
      </c>
      <c r="AR53" s="1">
        <v>21.27</v>
      </c>
      <c r="AS53" s="1">
        <v>21.02</v>
      </c>
      <c r="AT53" s="1">
        <v>20.54</v>
      </c>
      <c r="AU53" s="38"/>
      <c r="AV53" s="38"/>
      <c r="AW53" s="38"/>
      <c r="AX53" s="38"/>
      <c r="AY53" s="38"/>
      <c r="AZ53" s="38"/>
      <c r="BA53" s="38"/>
      <c r="BB53" s="24"/>
      <c r="BC53" s="24"/>
      <c r="BD53" s="24"/>
    </row>
    <row r="54" spans="7:56" ht="15.75">
      <c r="G54" s="1"/>
      <c r="H54" s="1"/>
      <c r="I54" s="1"/>
      <c r="W54" s="45"/>
      <c r="X54" s="61"/>
      <c r="Z54" s="47">
        <v>87.5</v>
      </c>
      <c r="AA54" s="1">
        <v>87.47999999999999</v>
      </c>
      <c r="AB54" s="1">
        <v>87.28</v>
      </c>
      <c r="AC54" s="1">
        <v>87.070000000000007</v>
      </c>
      <c r="AD54" s="1">
        <v>86.87</v>
      </c>
      <c r="AE54" s="1">
        <v>86.63</v>
      </c>
      <c r="AF54" s="1">
        <v>86.279999999999987</v>
      </c>
      <c r="AG54" s="1">
        <v>83.65</v>
      </c>
      <c r="AH54" s="1">
        <v>34.11</v>
      </c>
      <c r="AI54" s="1">
        <v>31.03</v>
      </c>
      <c r="AJ54" s="1">
        <v>28.75</v>
      </c>
      <c r="AK54" s="1">
        <v>35.909999999999997</v>
      </c>
      <c r="AL54" s="1">
        <v>29.830000000000002</v>
      </c>
      <c r="AM54" s="1">
        <v>28.69</v>
      </c>
      <c r="AN54" s="1">
        <v>28.580000000000002</v>
      </c>
      <c r="AO54" s="1">
        <v>28.66</v>
      </c>
      <c r="AP54" s="1">
        <v>29.68</v>
      </c>
      <c r="AQ54" s="1">
        <v>29.6</v>
      </c>
      <c r="AR54" s="1">
        <v>29</v>
      </c>
      <c r="AS54" s="1">
        <v>28.72</v>
      </c>
      <c r="AT54" s="1">
        <v>30.23</v>
      </c>
      <c r="AU54" s="38"/>
      <c r="AV54" s="38"/>
      <c r="AW54" s="38"/>
      <c r="AX54" s="38"/>
      <c r="AY54" s="38"/>
      <c r="AZ54" s="38"/>
      <c r="BA54" s="38"/>
      <c r="BB54" s="24"/>
      <c r="BC54" s="24"/>
      <c r="BD54" s="24"/>
    </row>
    <row r="55" spans="7:56" ht="15.75">
      <c r="G55" s="1"/>
      <c r="H55" s="1"/>
      <c r="I55" s="1"/>
      <c r="W55" s="45"/>
      <c r="X55" s="61"/>
      <c r="Z55" s="47">
        <v>112.5</v>
      </c>
      <c r="AA55" s="1">
        <v>112.47999999999999</v>
      </c>
      <c r="AB55" s="1">
        <v>112.28999999999999</v>
      </c>
      <c r="AC55" s="1">
        <v>112.05999999999999</v>
      </c>
      <c r="AD55" s="1">
        <v>111.85</v>
      </c>
      <c r="AE55" s="1">
        <v>111.64</v>
      </c>
      <c r="AF55" s="1">
        <v>111.39999999999999</v>
      </c>
      <c r="AG55" s="1">
        <v>111.12</v>
      </c>
      <c r="AH55" s="1">
        <v>110.68</v>
      </c>
      <c r="AI55" s="1">
        <v>55.71</v>
      </c>
      <c r="AJ55" s="1">
        <v>50.699999999999996</v>
      </c>
      <c r="AK55" s="1">
        <v>101</v>
      </c>
      <c r="AL55" s="1">
        <v>46.04</v>
      </c>
      <c r="AM55" s="1">
        <v>48.12</v>
      </c>
      <c r="AN55" s="1">
        <v>106.92</v>
      </c>
      <c r="AO55" s="1">
        <v>37.979999999999997</v>
      </c>
      <c r="AP55" s="1">
        <v>37.04</v>
      </c>
      <c r="AQ55" s="1">
        <v>101.71</v>
      </c>
      <c r="AR55" s="1">
        <v>38.25</v>
      </c>
      <c r="AU55" s="38"/>
      <c r="AV55" s="38"/>
      <c r="AW55" s="38"/>
      <c r="AX55" s="38"/>
      <c r="AY55" s="38"/>
      <c r="AZ55" s="38"/>
      <c r="BA55" s="38"/>
      <c r="BB55" s="24"/>
      <c r="BC55" s="24"/>
      <c r="BD55" s="24"/>
    </row>
    <row r="56" spans="7:56" ht="15.75">
      <c r="G56" s="1"/>
      <c r="H56" s="1"/>
      <c r="I56" s="1"/>
      <c r="W56" s="45"/>
      <c r="X56" s="61"/>
      <c r="Z56" s="47">
        <v>137.5</v>
      </c>
      <c r="AA56" s="1">
        <v>137.47999999999999</v>
      </c>
      <c r="AB56" s="1">
        <v>137.30000000000001</v>
      </c>
      <c r="AC56" s="1">
        <v>137.07</v>
      </c>
      <c r="AD56" s="1">
        <v>136.84</v>
      </c>
      <c r="AE56" s="1">
        <v>136.63999999999999</v>
      </c>
      <c r="AF56" s="1">
        <v>136.41</v>
      </c>
      <c r="AG56" s="1">
        <v>136.16999999999999</v>
      </c>
      <c r="AH56" s="1">
        <v>135.84</v>
      </c>
      <c r="AI56" s="1">
        <v>135.37</v>
      </c>
      <c r="AJ56" s="1">
        <v>121.77</v>
      </c>
      <c r="AK56" s="1">
        <v>122.31000000000002</v>
      </c>
      <c r="AL56" s="1">
        <v>117.97</v>
      </c>
      <c r="AM56" s="1">
        <v>132.01</v>
      </c>
      <c r="AN56" s="1">
        <v>131.81</v>
      </c>
      <c r="AO56" s="1">
        <v>130.08000000000001</v>
      </c>
      <c r="AU56" s="38"/>
      <c r="AV56" s="38"/>
      <c r="AW56" s="38"/>
      <c r="AX56" s="38"/>
      <c r="AY56" s="38"/>
      <c r="AZ56" s="38"/>
      <c r="BA56" s="38"/>
      <c r="BB56" s="24"/>
      <c r="BC56" s="24"/>
      <c r="BD56" s="24"/>
    </row>
    <row r="57" spans="7:56" ht="15.75">
      <c r="G57" s="1"/>
      <c r="H57" s="1"/>
      <c r="I57" s="1"/>
      <c r="W57" s="45"/>
      <c r="X57" s="61"/>
      <c r="Z57" s="47">
        <v>175</v>
      </c>
      <c r="AA57" s="1">
        <v>174.99</v>
      </c>
      <c r="AB57" s="1">
        <v>174.82000000000002</v>
      </c>
      <c r="AC57" s="1">
        <v>174.6</v>
      </c>
      <c r="AD57" s="1">
        <v>174.35000000000002</v>
      </c>
      <c r="AE57" s="1">
        <v>174.14000000000001</v>
      </c>
      <c r="AF57" s="1">
        <v>173.91</v>
      </c>
      <c r="AG57" s="1">
        <v>173.7</v>
      </c>
      <c r="AH57" s="1">
        <v>173.45</v>
      </c>
      <c r="AI57" s="1">
        <v>173.13</v>
      </c>
      <c r="AJ57" s="1">
        <v>171.59</v>
      </c>
      <c r="AK57" s="1">
        <v>167.72</v>
      </c>
      <c r="AL57" s="1">
        <v>166.61</v>
      </c>
      <c r="AU57" s="38"/>
      <c r="AV57" s="38"/>
      <c r="AW57" s="38"/>
      <c r="AX57" s="38"/>
      <c r="AY57" s="38"/>
      <c r="AZ57" s="38"/>
      <c r="BA57" s="38"/>
      <c r="BB57" s="24"/>
      <c r="BC57" s="24"/>
      <c r="BD57" s="24"/>
    </row>
    <row r="58" spans="7:56" ht="15.75">
      <c r="G58" s="1"/>
      <c r="H58" s="1"/>
      <c r="I58" s="1"/>
      <c r="W58" s="45"/>
      <c r="X58" s="61"/>
      <c r="Z58" s="47">
        <v>225</v>
      </c>
      <c r="AA58" s="1">
        <v>224.99</v>
      </c>
      <c r="AB58" s="1">
        <v>224.84</v>
      </c>
      <c r="AC58" s="1">
        <v>224.63</v>
      </c>
      <c r="AD58" s="1">
        <v>224.38</v>
      </c>
      <c r="AE58" s="1">
        <v>224.16</v>
      </c>
      <c r="AF58" s="1">
        <v>223.93</v>
      </c>
      <c r="AG58" s="1">
        <v>223.71</v>
      </c>
      <c r="AH58" s="1">
        <v>223.48</v>
      </c>
      <c r="AI58" s="1">
        <v>223.24</v>
      </c>
      <c r="AJ58" s="1">
        <v>222.97</v>
      </c>
      <c r="AK58" s="1">
        <v>222.58</v>
      </c>
      <c r="AL58" s="1">
        <v>218.74</v>
      </c>
      <c r="AM58" s="1">
        <v>217.86</v>
      </c>
      <c r="AU58" s="24"/>
      <c r="AV58" s="24"/>
      <c r="AW58" s="24"/>
      <c r="AX58" s="24"/>
      <c r="AY58" s="24"/>
      <c r="AZ58" s="24"/>
      <c r="BA58" s="24"/>
      <c r="BB58" s="24"/>
      <c r="BC58" s="24"/>
      <c r="BD58" s="24"/>
    </row>
    <row r="59" spans="7:56" ht="15.75">
      <c r="G59" s="1"/>
      <c r="H59" s="1"/>
      <c r="I59" s="1"/>
      <c r="W59" s="45"/>
      <c r="X59" s="61"/>
      <c r="Z59" s="47">
        <v>375</v>
      </c>
      <c r="AA59" s="1">
        <v>374.99</v>
      </c>
      <c r="AB59" s="1">
        <v>374.88</v>
      </c>
      <c r="AC59" s="1">
        <v>374.7</v>
      </c>
      <c r="AD59" s="1">
        <v>374.49</v>
      </c>
      <c r="AE59" s="1">
        <v>374.27</v>
      </c>
      <c r="AF59" s="1">
        <v>374.05</v>
      </c>
      <c r="AG59" s="1">
        <v>373.83000000000004</v>
      </c>
      <c r="AH59" s="1">
        <v>373.59999999999997</v>
      </c>
      <c r="AI59" s="1">
        <v>373.38</v>
      </c>
      <c r="AJ59" s="1">
        <v>373.15999999999997</v>
      </c>
      <c r="AK59" s="1">
        <v>372.94</v>
      </c>
      <c r="AL59" s="1">
        <v>372.71</v>
      </c>
      <c r="AM59" s="1">
        <v>372.47</v>
      </c>
      <c r="AN59" s="1">
        <v>372.21</v>
      </c>
      <c r="AO59" s="1">
        <v>371.90999999999997</v>
      </c>
      <c r="AP59" s="1">
        <v>371.5</v>
      </c>
      <c r="AQ59" s="1">
        <v>370.07</v>
      </c>
      <c r="AR59" s="1">
        <v>368.57</v>
      </c>
      <c r="AU59" s="24"/>
      <c r="AV59" s="24"/>
      <c r="AW59" s="24"/>
      <c r="AX59" s="24"/>
      <c r="AY59" s="24"/>
      <c r="AZ59" s="24"/>
      <c r="BA59" s="24"/>
      <c r="BB59" s="24"/>
      <c r="BC59" s="24"/>
      <c r="BD59" s="24"/>
    </row>
    <row r="60" spans="7:56" ht="15.75">
      <c r="G60" s="1"/>
      <c r="H60" s="1"/>
      <c r="I60" s="1"/>
      <c r="W60" s="45"/>
      <c r="X60" s="61"/>
      <c r="Z60" s="47">
        <v>750</v>
      </c>
      <c r="AA60" s="1">
        <v>750</v>
      </c>
      <c r="AB60" s="1">
        <v>749.92</v>
      </c>
      <c r="AC60" s="1">
        <v>749.79</v>
      </c>
      <c r="AD60" s="1">
        <v>749.64</v>
      </c>
      <c r="AE60" s="1">
        <v>749.47</v>
      </c>
      <c r="AF60" s="1">
        <v>749.30000000000007</v>
      </c>
      <c r="AG60" s="1">
        <v>749.12</v>
      </c>
      <c r="AH60" s="1">
        <v>748.93</v>
      </c>
      <c r="AI60" s="1">
        <v>748.74</v>
      </c>
      <c r="AJ60" s="1">
        <v>748.55</v>
      </c>
      <c r="AK60" s="1">
        <v>748.34999999999991</v>
      </c>
      <c r="AL60" s="1">
        <v>748.16</v>
      </c>
      <c r="AM60" s="1">
        <v>747.97</v>
      </c>
      <c r="AN60" s="1">
        <v>747.78</v>
      </c>
      <c r="AO60" s="1">
        <v>747.57999999999993</v>
      </c>
      <c r="AP60" s="1">
        <v>747.39</v>
      </c>
      <c r="AQ60" s="1">
        <v>747.19999999999993</v>
      </c>
      <c r="AR60" s="1">
        <v>747.0200000000001</v>
      </c>
      <c r="AS60" s="1">
        <v>746.82999999999993</v>
      </c>
      <c r="AT60" s="1">
        <v>746.63</v>
      </c>
      <c r="AU60" s="24"/>
      <c r="AV60" s="24"/>
      <c r="AW60" s="24"/>
      <c r="AX60" s="24"/>
      <c r="AY60" s="24"/>
      <c r="AZ60" s="24"/>
      <c r="BA60" s="24"/>
      <c r="BB60" s="24"/>
      <c r="BC60" s="24"/>
      <c r="BD60" s="24"/>
    </row>
    <row r="61" spans="7:56" ht="15.75">
      <c r="G61" s="1"/>
      <c r="H61" s="1"/>
      <c r="I61" s="1"/>
      <c r="W61" s="45"/>
      <c r="X61" s="61"/>
      <c r="Z61" s="47">
        <v>1500</v>
      </c>
      <c r="AA61" s="1">
        <v>1500</v>
      </c>
      <c r="AB61" s="1">
        <v>1499.93</v>
      </c>
      <c r="AC61" s="1">
        <v>1499.8999999999999</v>
      </c>
      <c r="AD61" s="1">
        <v>1499.74</v>
      </c>
      <c r="AE61" s="1">
        <v>1499.6</v>
      </c>
      <c r="AF61" s="1">
        <v>1499.5</v>
      </c>
      <c r="AG61" s="1">
        <v>1499.3999999999999</v>
      </c>
      <c r="AH61" s="1">
        <v>1499.2199999999998</v>
      </c>
      <c r="AI61" s="1">
        <v>1499.1</v>
      </c>
      <c r="AJ61" s="1">
        <v>1498.98</v>
      </c>
      <c r="AK61" s="1">
        <v>1498.8</v>
      </c>
      <c r="AL61" s="1">
        <v>1498.7</v>
      </c>
      <c r="AM61" s="1">
        <v>1498.5</v>
      </c>
      <c r="AN61" s="1">
        <v>1498.4</v>
      </c>
      <c r="AO61" s="1">
        <v>1498.2</v>
      </c>
      <c r="AP61" s="1">
        <v>1498.1000000000001</v>
      </c>
      <c r="AQ61" s="1">
        <v>1497.8999999999999</v>
      </c>
      <c r="AR61" s="1">
        <v>1497.8000000000002</v>
      </c>
      <c r="AS61" s="1">
        <v>1497.6</v>
      </c>
      <c r="AT61" s="1">
        <v>1497.5</v>
      </c>
      <c r="AU61" s="38"/>
      <c r="AV61" s="38"/>
      <c r="AW61" s="38"/>
      <c r="AX61" s="38"/>
      <c r="AY61" s="38"/>
      <c r="AZ61" s="38"/>
      <c r="BA61" s="38"/>
      <c r="BB61" s="24"/>
      <c r="BC61" s="24"/>
      <c r="BD61" s="24"/>
    </row>
    <row r="62" spans="7:56">
      <c r="G62" s="1"/>
      <c r="H62" s="1"/>
      <c r="I62" s="1"/>
      <c r="AF62" s="24"/>
      <c r="AG62" s="39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24"/>
      <c r="BC62" s="24"/>
      <c r="BD62" s="24"/>
    </row>
    <row r="63" spans="7:56">
      <c r="G63" s="1"/>
      <c r="H63" s="1"/>
      <c r="I63" s="1"/>
      <c r="Y63" s="49"/>
      <c r="Z63" s="49"/>
      <c r="AA63" s="49"/>
      <c r="AB63" s="49"/>
      <c r="AC63" s="49"/>
      <c r="AD63" s="49"/>
      <c r="AE63" s="49"/>
      <c r="AF63" s="49"/>
      <c r="AG63" s="51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38"/>
      <c r="AV63" s="38"/>
      <c r="AW63" s="38"/>
      <c r="AX63" s="38"/>
      <c r="AY63" s="38"/>
      <c r="AZ63" s="38"/>
      <c r="BA63" s="38"/>
      <c r="BB63" s="24"/>
      <c r="BC63" s="24"/>
      <c r="BD63" s="24"/>
    </row>
    <row r="64" spans="7:56">
      <c r="G64" s="1"/>
      <c r="H64" s="1"/>
      <c r="I64" s="1"/>
      <c r="W64" s="24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24"/>
      <c r="AV64" s="24"/>
      <c r="AW64" s="24"/>
      <c r="AX64" s="24"/>
      <c r="AY64" s="38"/>
      <c r="AZ64" s="38"/>
      <c r="BA64" s="38"/>
      <c r="BB64" s="24"/>
      <c r="BC64" s="24"/>
      <c r="BD64" s="24"/>
    </row>
    <row r="65" spans="7:56">
      <c r="G65" s="1"/>
      <c r="H65" s="1"/>
      <c r="I65" s="1"/>
      <c r="W65" s="38"/>
      <c r="X65" s="61"/>
      <c r="AY65" s="38"/>
      <c r="AZ65" s="38"/>
      <c r="BA65" s="38"/>
      <c r="BB65" s="24"/>
      <c r="BC65" s="24"/>
      <c r="BD65" s="24"/>
    </row>
    <row r="66" spans="7:56">
      <c r="G66" s="1"/>
      <c r="H66" s="1"/>
      <c r="I66" s="1"/>
      <c r="W66" s="38"/>
      <c r="X66" s="61"/>
      <c r="Z66" s="6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38"/>
      <c r="AZ66" s="38"/>
      <c r="BA66" s="38"/>
      <c r="BB66" s="24"/>
      <c r="BC66" s="24"/>
      <c r="BD66" s="24"/>
    </row>
    <row r="67" spans="7:56">
      <c r="G67" s="1"/>
      <c r="H67" s="1"/>
      <c r="I67" s="1"/>
      <c r="W67" s="38"/>
      <c r="X67" s="61"/>
      <c r="Z67" s="42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38"/>
      <c r="AZ67" s="38"/>
      <c r="BA67" s="38"/>
      <c r="BB67" s="24"/>
      <c r="BC67" s="24"/>
      <c r="BD67" s="24"/>
    </row>
    <row r="68" spans="7:56">
      <c r="G68" s="1"/>
      <c r="H68" s="1"/>
      <c r="I68" s="1"/>
      <c r="W68" s="38"/>
      <c r="X68" s="61"/>
      <c r="Z68" s="37"/>
      <c r="AA68" s="37"/>
      <c r="AB68" s="37"/>
      <c r="AC68" s="37"/>
      <c r="AD68" s="37"/>
      <c r="AE68" s="37"/>
      <c r="AF68" s="37"/>
      <c r="AG68" s="37"/>
      <c r="AH68" s="37"/>
      <c r="AI68" s="64"/>
      <c r="AJ68" s="37"/>
      <c r="AK68" s="37"/>
      <c r="AL68" s="64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8"/>
      <c r="AZ68" s="38"/>
      <c r="BA68" s="38"/>
      <c r="BB68" s="24"/>
      <c r="BC68" s="24"/>
      <c r="BD68" s="24"/>
    </row>
    <row r="69" spans="7:56">
      <c r="G69" s="1"/>
      <c r="H69" s="1"/>
      <c r="I69" s="1"/>
      <c r="W69" s="38"/>
      <c r="X69" s="61"/>
      <c r="Z69" s="37"/>
      <c r="AA69" s="37"/>
      <c r="AB69" s="37"/>
      <c r="AC69" s="37"/>
      <c r="AD69" s="37"/>
      <c r="AE69" s="37"/>
      <c r="AF69" s="37"/>
      <c r="AG69" s="37"/>
      <c r="AH69" s="37"/>
      <c r="AI69" s="64"/>
      <c r="AJ69" s="37"/>
      <c r="AK69" s="37"/>
      <c r="AL69" s="64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8"/>
      <c r="AZ69" s="38"/>
      <c r="BA69" s="38"/>
      <c r="BB69" s="24"/>
      <c r="BC69" s="24"/>
      <c r="BD69" s="24"/>
    </row>
    <row r="70" spans="7:56">
      <c r="G70" s="1"/>
      <c r="H70" s="1"/>
      <c r="I70" s="1"/>
      <c r="W70" s="38"/>
      <c r="X70" s="61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65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8"/>
      <c r="AZ70" s="38"/>
      <c r="BA70" s="38"/>
      <c r="BB70" s="24"/>
      <c r="BC70" s="24"/>
      <c r="BD70" s="24"/>
    </row>
    <row r="71" spans="7:56">
      <c r="G71" s="1"/>
      <c r="H71" s="1"/>
      <c r="I71" s="1"/>
      <c r="W71" s="38"/>
      <c r="X71" s="61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65"/>
      <c r="AM71" s="37"/>
      <c r="AN71" s="37"/>
      <c r="AO71" s="37"/>
      <c r="AP71" s="37"/>
      <c r="AQ71" s="37"/>
      <c r="AR71" s="37"/>
      <c r="AS71" s="37"/>
      <c r="AT71" s="37"/>
      <c r="AU71" s="64"/>
      <c r="AV71" s="37"/>
      <c r="AW71" s="37"/>
      <c r="AX71" s="64"/>
      <c r="AY71" s="38"/>
      <c r="AZ71" s="38"/>
      <c r="BA71" s="38"/>
      <c r="BB71" s="24"/>
      <c r="BC71" s="24"/>
      <c r="BD71" s="24"/>
    </row>
    <row r="72" spans="7:56">
      <c r="G72" s="1"/>
      <c r="H72" s="1"/>
      <c r="I72" s="1"/>
      <c r="W72" s="38"/>
      <c r="X72" s="61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65"/>
      <c r="AM72" s="37"/>
      <c r="AN72" s="37"/>
      <c r="AO72" s="37"/>
      <c r="AP72" s="37"/>
      <c r="AQ72" s="37"/>
      <c r="AR72" s="37"/>
      <c r="AS72" s="37"/>
      <c r="AT72" s="37"/>
      <c r="AU72" s="64"/>
      <c r="AV72" s="37"/>
      <c r="AW72" s="37"/>
      <c r="AX72" s="64"/>
      <c r="AY72" s="38"/>
      <c r="AZ72" s="38"/>
      <c r="BA72" s="38"/>
      <c r="BB72" s="24"/>
      <c r="BC72" s="24"/>
      <c r="BD72" s="24"/>
    </row>
    <row r="73" spans="7:56">
      <c r="G73" s="1"/>
      <c r="H73" s="1"/>
      <c r="I73" s="1"/>
      <c r="W73" s="38"/>
      <c r="X73" s="61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65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8"/>
      <c r="AZ73" s="38"/>
      <c r="BA73" s="38"/>
      <c r="BB73" s="24"/>
      <c r="BC73" s="24"/>
      <c r="BD73" s="24"/>
    </row>
    <row r="74" spans="7:56">
      <c r="G74" s="1"/>
      <c r="H74" s="1"/>
      <c r="I74" s="1"/>
      <c r="W74" s="38"/>
      <c r="X74" s="61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65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8"/>
      <c r="AZ74" s="38"/>
      <c r="BA74" s="38"/>
      <c r="BB74" s="24"/>
      <c r="BC74" s="24"/>
      <c r="BD74" s="24"/>
    </row>
    <row r="75" spans="7:56">
      <c r="G75" s="1"/>
      <c r="H75" s="1"/>
      <c r="I75" s="1"/>
      <c r="W75" s="38"/>
      <c r="X75" s="61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65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8"/>
      <c r="AZ75" s="38"/>
      <c r="BA75" s="38"/>
      <c r="BB75" s="24"/>
      <c r="BC75" s="24"/>
      <c r="BD75" s="24"/>
    </row>
    <row r="76" spans="7:56">
      <c r="G76" s="1"/>
      <c r="H76" s="1"/>
      <c r="I76" s="1"/>
      <c r="W76" s="38"/>
      <c r="X76" s="61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65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8"/>
      <c r="AZ76" s="38"/>
      <c r="BA76" s="38"/>
      <c r="BB76" s="24"/>
      <c r="BC76" s="24"/>
      <c r="BD76" s="24"/>
    </row>
    <row r="77" spans="7:56">
      <c r="G77" s="1"/>
      <c r="H77" s="1"/>
      <c r="I77" s="1"/>
      <c r="W77" s="38"/>
      <c r="X77" s="61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65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24"/>
      <c r="AZ77" s="24"/>
      <c r="BA77" s="24"/>
      <c r="BB77" s="24"/>
      <c r="BC77" s="24"/>
      <c r="BD77" s="24"/>
    </row>
    <row r="78" spans="7:56">
      <c r="G78" s="1"/>
      <c r="H78" s="1"/>
      <c r="I78" s="1"/>
      <c r="W78" s="38"/>
      <c r="X78" s="61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65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24"/>
      <c r="AZ78" s="24"/>
      <c r="BA78" s="24"/>
      <c r="BB78" s="24"/>
      <c r="BC78" s="24"/>
      <c r="BD78" s="24"/>
    </row>
    <row r="79" spans="7:56">
      <c r="G79" s="1"/>
      <c r="H79" s="1"/>
      <c r="I79" s="1"/>
      <c r="W79" s="38"/>
      <c r="X79" s="61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66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24"/>
      <c r="AZ79" s="24"/>
      <c r="BA79" s="24"/>
      <c r="BB79" s="24"/>
      <c r="BC79" s="24"/>
      <c r="BD79" s="24"/>
    </row>
    <row r="80" spans="7:56">
      <c r="G80" s="1"/>
      <c r="H80" s="1"/>
      <c r="I80" s="1"/>
      <c r="W80" s="38"/>
      <c r="X80" s="61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66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24"/>
      <c r="AZ80" s="24"/>
      <c r="BA80" s="24"/>
      <c r="BB80" s="24"/>
      <c r="BC80" s="24"/>
      <c r="BD80" s="24"/>
    </row>
    <row r="81" spans="7:56">
      <c r="G81" s="1"/>
      <c r="H81" s="1"/>
      <c r="I81" s="1"/>
      <c r="W81" s="24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66"/>
      <c r="AM81" s="38"/>
      <c r="AN81" s="38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24"/>
      <c r="AZ81" s="24"/>
      <c r="BA81" s="24"/>
      <c r="BB81" s="24"/>
      <c r="BC81" s="24"/>
      <c r="BD81" s="24"/>
    </row>
    <row r="82" spans="7:56">
      <c r="G82" s="1"/>
      <c r="H82" s="1"/>
      <c r="I82" s="1"/>
      <c r="W82" s="24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66"/>
      <c r="AM82" s="38"/>
      <c r="AN82" s="38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24"/>
      <c r="AZ82" s="24"/>
      <c r="BA82" s="24"/>
      <c r="BB82" s="24"/>
      <c r="BC82" s="24"/>
      <c r="BD82" s="24"/>
    </row>
    <row r="83" spans="7:56">
      <c r="G83" s="1"/>
      <c r="H83" s="1"/>
      <c r="I83" s="1"/>
      <c r="W83" s="24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66"/>
      <c r="AM83" s="38"/>
      <c r="AN83" s="38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24"/>
      <c r="AZ83" s="24"/>
      <c r="BA83" s="24"/>
      <c r="BB83" s="24"/>
      <c r="BC83" s="24"/>
      <c r="BD83" s="24"/>
    </row>
    <row r="84" spans="7:56">
      <c r="G84" s="1"/>
      <c r="H84" s="1"/>
      <c r="I84" s="1"/>
      <c r="W84" s="45"/>
      <c r="X84" s="61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66"/>
      <c r="AM84" s="38"/>
      <c r="AN84" s="38"/>
      <c r="AO84" s="38"/>
      <c r="AP84" s="38"/>
      <c r="AQ84" s="38"/>
      <c r="AR84" s="38"/>
      <c r="AS84" s="38"/>
      <c r="AT84" s="38"/>
      <c r="AU84" s="38"/>
      <c r="AV84" s="38"/>
      <c r="AW84" s="38"/>
      <c r="AX84" s="38"/>
      <c r="AY84" s="24"/>
    </row>
    <row r="85" spans="7:56">
      <c r="G85" s="1"/>
      <c r="H85" s="1"/>
      <c r="I85" s="1"/>
      <c r="W85" s="45"/>
      <c r="X85" s="61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66"/>
      <c r="AM85" s="38"/>
      <c r="AN85" s="38"/>
      <c r="AO85" s="38"/>
      <c r="AP85" s="38"/>
      <c r="AQ85" s="38"/>
      <c r="AR85" s="38"/>
      <c r="AS85" s="38"/>
      <c r="AT85" s="38"/>
      <c r="AU85" s="38"/>
      <c r="AV85" s="38"/>
      <c r="AW85" s="38"/>
      <c r="AX85" s="38"/>
      <c r="AY85" s="24"/>
    </row>
    <row r="86" spans="7:56">
      <c r="G86" s="1"/>
      <c r="H86" s="1"/>
      <c r="I86" s="1"/>
      <c r="W86" s="45"/>
      <c r="X86" s="61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66"/>
      <c r="AM86" s="38"/>
      <c r="AN86" s="38"/>
      <c r="AO86" s="38"/>
      <c r="AP86" s="38"/>
      <c r="AQ86" s="38"/>
      <c r="AR86" s="38"/>
      <c r="AS86" s="38"/>
      <c r="AT86" s="38"/>
      <c r="AU86" s="38"/>
      <c r="AV86" s="38"/>
      <c r="AW86" s="38"/>
      <c r="AX86" s="38"/>
      <c r="AY86" s="24"/>
    </row>
    <row r="87" spans="7:56">
      <c r="G87" s="1"/>
      <c r="H87" s="1"/>
      <c r="I87" s="1"/>
      <c r="W87" s="45"/>
      <c r="X87" s="61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66"/>
      <c r="AM87" s="38"/>
      <c r="AN87" s="38"/>
      <c r="AO87" s="38"/>
      <c r="AP87" s="38"/>
      <c r="AQ87" s="38"/>
      <c r="AR87" s="38"/>
      <c r="AS87" s="38"/>
      <c r="AT87" s="38"/>
      <c r="AU87" s="38"/>
      <c r="AV87" s="38"/>
      <c r="AW87" s="38"/>
      <c r="AX87" s="38"/>
      <c r="AY87" s="24"/>
    </row>
    <row r="88" spans="7:56">
      <c r="G88" s="1"/>
      <c r="H88" s="1"/>
      <c r="I88" s="1"/>
      <c r="W88" s="45"/>
      <c r="X88" s="61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</row>
    <row r="89" spans="7:56">
      <c r="G89" s="1"/>
      <c r="H89" s="1"/>
      <c r="I89" s="1"/>
      <c r="W89" s="45"/>
      <c r="X89" s="61"/>
    </row>
    <row r="90" spans="7:56">
      <c r="G90" s="1"/>
      <c r="H90" s="1"/>
      <c r="I90" s="1"/>
      <c r="W90" s="45"/>
      <c r="X90" s="61"/>
    </row>
    <row r="91" spans="7:56">
      <c r="G91" s="1"/>
      <c r="H91" s="1"/>
      <c r="I91" s="1"/>
      <c r="W91" s="45"/>
      <c r="X91" s="61"/>
    </row>
    <row r="92" spans="7:56">
      <c r="G92" s="1"/>
      <c r="H92" s="1"/>
      <c r="I92" s="1"/>
      <c r="W92" s="45"/>
      <c r="X92" s="61"/>
    </row>
    <row r="93" spans="7:56">
      <c r="G93" s="1"/>
      <c r="H93" s="1"/>
      <c r="I93" s="1"/>
      <c r="W93" s="45"/>
      <c r="X93" s="61"/>
    </row>
    <row r="94" spans="7:56">
      <c r="G94" s="1"/>
      <c r="H94" s="1"/>
      <c r="I94" s="1"/>
      <c r="W94" s="45"/>
      <c r="X94" s="61"/>
    </row>
    <row r="95" spans="7:56">
      <c r="G95" s="1"/>
      <c r="H95" s="1"/>
      <c r="I95" s="1"/>
      <c r="W95" s="45"/>
      <c r="X95" s="61"/>
    </row>
    <row r="96" spans="7:56">
      <c r="G96" s="1"/>
      <c r="H96" s="1"/>
      <c r="I96" s="1"/>
      <c r="W96" s="45"/>
      <c r="X96" s="61"/>
    </row>
    <row r="97" spans="7:24">
      <c r="G97" s="1"/>
      <c r="H97" s="1"/>
      <c r="I97" s="1"/>
      <c r="W97" s="45"/>
      <c r="X97" s="61"/>
    </row>
    <row r="98" spans="7:24">
      <c r="G98" s="1"/>
      <c r="H98" s="1"/>
      <c r="I98" s="1"/>
      <c r="W98" s="45"/>
      <c r="X98" s="61"/>
    </row>
    <row r="99" spans="7:24">
      <c r="G99" s="1"/>
      <c r="H99" s="1"/>
      <c r="I99" s="1"/>
      <c r="W99" s="45"/>
      <c r="X99" s="61"/>
    </row>
    <row r="100" spans="7:24">
      <c r="G100" s="1"/>
      <c r="H100" s="1"/>
      <c r="I100" s="1"/>
    </row>
    <row r="101" spans="7:24">
      <c r="G101" s="1"/>
      <c r="H101" s="1"/>
      <c r="I101" s="1"/>
    </row>
    <row r="102" spans="7:24">
      <c r="G102" s="1"/>
      <c r="H102" s="1"/>
      <c r="I102" s="1"/>
    </row>
    <row r="103" spans="7:24">
      <c r="G103" s="1"/>
      <c r="H103" s="1"/>
      <c r="I103" s="1"/>
    </row>
    <row r="104" spans="7:24">
      <c r="G104" s="1"/>
      <c r="H104" s="1"/>
      <c r="I104" s="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BD188-8FCC-4597-B5E7-71F5C6E1A664}">
  <sheetPr>
    <tabColor theme="9"/>
  </sheetPr>
  <dimension ref="A1:BC104"/>
  <sheetViews>
    <sheetView topLeftCell="K1" zoomScale="85" zoomScaleNormal="85" workbookViewId="0">
      <selection activeCell="S31" sqref="S31"/>
    </sheetView>
  </sheetViews>
  <sheetFormatPr defaultRowHeight="15"/>
  <cols>
    <col min="1" max="1" width="9.125" style="1" bestFit="1" customWidth="1"/>
    <col min="2" max="2" width="12.25" style="1" customWidth="1"/>
    <col min="3" max="3" width="13.5" style="1" customWidth="1"/>
    <col min="4" max="4" width="10.625" style="1" customWidth="1"/>
    <col min="5" max="5" width="9.875" style="1" customWidth="1"/>
    <col min="6" max="6" width="9.375" style="1" customWidth="1"/>
    <col min="7" max="7" width="11.125" style="3" customWidth="1"/>
    <col min="8" max="8" width="10" style="3" customWidth="1"/>
    <col min="9" max="9" width="10.5" style="3" customWidth="1"/>
    <col min="10" max="10" width="9" style="1"/>
    <col min="11" max="11" width="12.375" style="1" customWidth="1"/>
    <col min="12" max="12" width="12.5" style="1" customWidth="1"/>
    <col min="13" max="13" width="11.625" style="1" customWidth="1"/>
    <col min="14" max="14" width="10.5" style="1" customWidth="1"/>
    <col min="15" max="15" width="11.25" style="1" customWidth="1"/>
    <col min="16" max="16" width="9" style="1"/>
    <col min="17" max="17" width="9.125" style="1" bestFit="1" customWidth="1"/>
    <col min="18" max="18" width="10.125" style="1" customWidth="1"/>
    <col min="19" max="19" width="9.875" style="1" bestFit="1" customWidth="1"/>
    <col min="20" max="20" width="10.5" style="1" customWidth="1"/>
    <col min="21" max="21" width="10.875" style="1" customWidth="1"/>
    <col min="22" max="22" width="9.375" style="1" bestFit="1" customWidth="1"/>
    <col min="23" max="23" width="1.375" style="1" customWidth="1"/>
    <col min="24" max="24" width="13" style="49" bestFit="1" customWidth="1"/>
    <col min="25" max="25" width="1.5" style="1" customWidth="1"/>
    <col min="26" max="26" width="12.625" style="1" customWidth="1"/>
    <col min="27" max="27" width="12.875" style="1" bestFit="1" customWidth="1"/>
    <col min="28" max="28" width="13.375" style="1" customWidth="1"/>
    <col min="29" max="29" width="13.75" style="1" customWidth="1"/>
    <col min="30" max="30" width="12.625" style="1" customWidth="1"/>
    <col min="31" max="31" width="13" style="1" customWidth="1"/>
    <col min="32" max="32" width="13.5" style="1" customWidth="1"/>
    <col min="33" max="33" width="15.5" style="1" customWidth="1"/>
    <col min="34" max="34" width="13" style="1" customWidth="1"/>
    <col min="35" max="35" width="14.875" style="1" customWidth="1"/>
    <col min="36" max="36" width="16.125" style="1" customWidth="1"/>
    <col min="37" max="37" width="15.875" style="1" customWidth="1"/>
    <col min="38" max="39" width="15" style="1" customWidth="1"/>
    <col min="40" max="46" width="9.125" style="1" bestFit="1" customWidth="1"/>
    <col min="47" max="16384" width="9" style="1"/>
  </cols>
  <sheetData>
    <row r="1" spans="1:55" ht="15.75" thickBot="1">
      <c r="A1" s="3" t="s">
        <v>226</v>
      </c>
      <c r="E1" s="3" t="s">
        <v>220</v>
      </c>
      <c r="Q1" s="3" t="s">
        <v>219</v>
      </c>
      <c r="Z1" s="3" t="s">
        <v>221</v>
      </c>
      <c r="AG1" s="3" t="s">
        <v>222</v>
      </c>
    </row>
    <row r="2" spans="1:55" s="2" customFormat="1" ht="51" customHeight="1">
      <c r="A2" s="4" t="s">
        <v>0</v>
      </c>
      <c r="B2" s="5" t="s">
        <v>217</v>
      </c>
      <c r="C2" s="25" t="s">
        <v>218</v>
      </c>
      <c r="E2" s="4" t="s">
        <v>198</v>
      </c>
      <c r="F2" s="5" t="s">
        <v>199</v>
      </c>
      <c r="G2" s="6" t="s">
        <v>202</v>
      </c>
      <c r="H2" s="6" t="s">
        <v>201</v>
      </c>
      <c r="I2" s="27" t="s">
        <v>200</v>
      </c>
      <c r="J2" s="30"/>
      <c r="K2" s="5" t="s">
        <v>203</v>
      </c>
      <c r="L2" s="5" t="s">
        <v>204</v>
      </c>
      <c r="M2" s="6" t="s">
        <v>207</v>
      </c>
      <c r="N2" s="6" t="s">
        <v>206</v>
      </c>
      <c r="O2" s="7" t="s">
        <v>205</v>
      </c>
      <c r="Q2" s="4" t="s">
        <v>208</v>
      </c>
      <c r="R2" s="5" t="s">
        <v>209</v>
      </c>
      <c r="S2" s="16" t="s">
        <v>1</v>
      </c>
      <c r="T2" s="5" t="s">
        <v>210</v>
      </c>
      <c r="U2" s="5" t="s">
        <v>211</v>
      </c>
      <c r="V2" s="17" t="s">
        <v>2</v>
      </c>
      <c r="W2" s="22"/>
      <c r="X2" s="48"/>
      <c r="Z2" s="4" t="s">
        <v>212</v>
      </c>
      <c r="AA2" s="5" t="s">
        <v>213</v>
      </c>
      <c r="AB2" s="16" t="s">
        <v>3</v>
      </c>
      <c r="AC2" s="5" t="s">
        <v>214</v>
      </c>
      <c r="AD2" s="5" t="s">
        <v>215</v>
      </c>
      <c r="AE2" s="17" t="s">
        <v>4</v>
      </c>
      <c r="AF2" s="1"/>
      <c r="AG2" s="32"/>
      <c r="AH2" s="5" t="s">
        <v>212</v>
      </c>
      <c r="AI2" s="5" t="s">
        <v>213</v>
      </c>
      <c r="AJ2" s="16" t="s">
        <v>3</v>
      </c>
      <c r="AK2" s="5" t="s">
        <v>214</v>
      </c>
      <c r="AL2" s="5" t="s">
        <v>215</v>
      </c>
      <c r="AM2" s="17" t="s">
        <v>4</v>
      </c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</row>
    <row r="3" spans="1:55">
      <c r="A3" s="8">
        <v>3</v>
      </c>
      <c r="B3" s="9">
        <v>13</v>
      </c>
      <c r="C3" s="11">
        <v>290</v>
      </c>
      <c r="E3" s="8">
        <v>2</v>
      </c>
      <c r="F3" s="9">
        <f>SUM(G3:I3)</f>
        <v>0</v>
      </c>
      <c r="G3" s="9"/>
      <c r="H3" s="9"/>
      <c r="I3" s="9"/>
      <c r="J3" s="26"/>
      <c r="K3" s="9">
        <v>116</v>
      </c>
      <c r="L3" s="9">
        <f>SUM(M3:O3)</f>
        <v>11</v>
      </c>
      <c r="M3" s="9">
        <v>6</v>
      </c>
      <c r="N3" s="9">
        <v>3</v>
      </c>
      <c r="O3" s="11">
        <v>2</v>
      </c>
      <c r="Q3" s="8">
        <f>E3/60000*B3</f>
        <v>4.3333333333333337E-4</v>
      </c>
      <c r="R3" s="9">
        <f>F3/60000*B3</f>
        <v>0</v>
      </c>
      <c r="S3" s="18">
        <f>R3/Q3</f>
        <v>0</v>
      </c>
      <c r="T3" s="9">
        <f>K3/60000*C3</f>
        <v>0.56066666666666665</v>
      </c>
      <c r="U3" s="9">
        <f>L3/60000*C3</f>
        <v>5.3166666666666668E-2</v>
      </c>
      <c r="V3" s="19">
        <f>U3/T3</f>
        <v>9.4827586206896561E-2</v>
      </c>
      <c r="W3" s="18"/>
      <c r="Z3" s="8">
        <f>Q3*4*PI()/3*($AT27*10^(-6)/2)^3*10^9</f>
        <v>2.1354969081459602E-13</v>
      </c>
      <c r="AA3" s="9">
        <f>R3*4*PI()/3*($AT27*10^(-6)/2)^3*10^9</f>
        <v>0</v>
      </c>
      <c r="AB3" s="18">
        <f>AA3/Z3</f>
        <v>0</v>
      </c>
      <c r="AC3" s="9">
        <f>T3*4*PI()/3*($AT46*10^(-6)/2)^3*10^9</f>
        <v>2.763004461155004E-10</v>
      </c>
      <c r="AD3" s="9">
        <f>U3*4*PI()/3*($AT46*10^(-6)/2)^3*10^9</f>
        <v>2.6200904373021591E-11</v>
      </c>
      <c r="AE3" s="19">
        <f>AD3/AC3</f>
        <v>9.4827586206896561E-2</v>
      </c>
      <c r="AG3" s="33" t="s">
        <v>5</v>
      </c>
      <c r="AH3" s="9">
        <f>SUM(Z3:Z9)</f>
        <v>1.5168809615576599E-8</v>
      </c>
      <c r="AI3" s="9">
        <f>SUM(AA3:AA9)</f>
        <v>0</v>
      </c>
      <c r="AJ3" s="18">
        <f>AI3/AH3</f>
        <v>0</v>
      </c>
      <c r="AK3" s="9">
        <f>SUM(AC3:AC9)</f>
        <v>1.8235751044485464E-6</v>
      </c>
      <c r="AL3" s="9">
        <f>SUM(AD3:AD9)</f>
        <v>5.3194490780670706E-8</v>
      </c>
      <c r="AM3" s="35">
        <f>AL3/AK3</f>
        <v>2.9170441431726417E-2</v>
      </c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</row>
    <row r="4" spans="1:55">
      <c r="A4" s="8">
        <v>6</v>
      </c>
      <c r="B4" s="9">
        <v>52</v>
      </c>
      <c r="C4" s="11">
        <v>970</v>
      </c>
      <c r="E4" s="8">
        <v>2</v>
      </c>
      <c r="F4" s="9">
        <f t="shared" ref="F4:F18" si="0">SUM(G4:I4)</f>
        <v>0</v>
      </c>
      <c r="G4" s="9"/>
      <c r="H4" s="9"/>
      <c r="I4" s="9"/>
      <c r="J4" s="26"/>
      <c r="K4" s="9">
        <v>133</v>
      </c>
      <c r="L4" s="9">
        <f t="shared" ref="L4:L18" si="1">SUM(M4:O4)</f>
        <v>4</v>
      </c>
      <c r="M4" s="9">
        <v>1</v>
      </c>
      <c r="N4" s="9">
        <v>1</v>
      </c>
      <c r="O4" s="11">
        <v>2</v>
      </c>
      <c r="Q4" s="8">
        <f t="shared" ref="Q4:Q18" si="2">E4/60000*B4</f>
        <v>1.7333333333333335E-3</v>
      </c>
      <c r="R4" s="9">
        <f t="shared" ref="R4:R18" si="3">F4/60000*B4</f>
        <v>0</v>
      </c>
      <c r="S4" s="18">
        <f t="shared" ref="S4:S18" si="4">R4/Q4</f>
        <v>0</v>
      </c>
      <c r="T4" s="9">
        <f t="shared" ref="T4:T18" si="5">K4/60000*C4</f>
        <v>2.1501666666666668</v>
      </c>
      <c r="U4" s="9">
        <f t="shared" ref="U4:U18" si="6">L4/60000*C4</f>
        <v>6.4666666666666664E-2</v>
      </c>
      <c r="V4" s="19">
        <f t="shared" ref="V4:V18" si="7">U4/T4</f>
        <v>3.007518796992481E-2</v>
      </c>
      <c r="W4" s="18"/>
      <c r="Z4" s="8">
        <f t="shared" ref="Z4:Z18" si="8">Q4*4*PI()/3*($AT28*10^(-6)/2)^3*10^9</f>
        <v>6.7295270834383552E-12</v>
      </c>
      <c r="AA4" s="9">
        <f t="shared" ref="AA4:AA18" si="9">R4*4*PI()/3*($AT28*10^(-6)/2)^3*10^9</f>
        <v>0</v>
      </c>
      <c r="AB4" s="18">
        <f t="shared" ref="AB4:AB18" si="10">AA4/Z4</f>
        <v>0</v>
      </c>
      <c r="AC4" s="9">
        <f t="shared" ref="AC4:AC18" si="11">T4*4*PI()/3*($AT47*10^(-6)/2)^3*10^9</f>
        <v>8.3478489330229058E-9</v>
      </c>
      <c r="AD4" s="9">
        <f t="shared" ref="AD4:AD18" si="12">U4*4*PI()/3*($AT47*10^(-6)/2)^3*10^9</f>
        <v>2.5106312580520017E-10</v>
      </c>
      <c r="AE4" s="19">
        <f t="shared" ref="AE4:AE18" si="13">AD4/AC4</f>
        <v>3.007518796992481E-2</v>
      </c>
      <c r="AG4" s="33" t="s">
        <v>6</v>
      </c>
      <c r="AH4" s="9">
        <f>SUM(Z10:Z11)</f>
        <v>2.8147373217939483E-8</v>
      </c>
      <c r="AI4" s="9">
        <f>SUM(AA10:AA11)</f>
        <v>0</v>
      </c>
      <c r="AJ4" s="18">
        <f t="shared" ref="AJ4:AJ6" si="14">AI4/AH4</f>
        <v>0</v>
      </c>
      <c r="AK4" s="9">
        <f>SUM(AC10:AC11)</f>
        <v>2.3100544745224926E-6</v>
      </c>
      <c r="AL4" s="9">
        <f>SUM(AD10:AD11)</f>
        <v>6.2157845384437642E-8</v>
      </c>
      <c r="AM4" s="35">
        <f t="shared" ref="AM4:AM6" si="15">AL4/AK4</f>
        <v>2.6907523640664874E-2</v>
      </c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</row>
    <row r="5" spans="1:55">
      <c r="A5" s="8">
        <v>12</v>
      </c>
      <c r="B5" s="9">
        <v>78</v>
      </c>
      <c r="C5" s="11">
        <v>1600</v>
      </c>
      <c r="E5" s="8">
        <v>3</v>
      </c>
      <c r="F5" s="9">
        <f t="shared" si="0"/>
        <v>0</v>
      </c>
      <c r="G5" s="9"/>
      <c r="H5" s="9"/>
      <c r="I5" s="9"/>
      <c r="J5" s="26"/>
      <c r="K5" s="9">
        <v>126</v>
      </c>
      <c r="L5" s="9">
        <f t="shared" si="1"/>
        <v>5</v>
      </c>
      <c r="M5" s="9">
        <v>4</v>
      </c>
      <c r="N5" s="9"/>
      <c r="O5" s="11">
        <v>1</v>
      </c>
      <c r="Q5" s="8">
        <f t="shared" si="2"/>
        <v>3.9000000000000003E-3</v>
      </c>
      <c r="R5" s="9">
        <f t="shared" si="3"/>
        <v>0</v>
      </c>
      <c r="S5" s="18">
        <f t="shared" si="4"/>
        <v>0</v>
      </c>
      <c r="T5" s="9">
        <f t="shared" si="5"/>
        <v>3.36</v>
      </c>
      <c r="U5" s="9">
        <f t="shared" si="6"/>
        <v>0.13333333333333333</v>
      </c>
      <c r="V5" s="19">
        <f t="shared" si="7"/>
        <v>3.968253968253968E-2</v>
      </c>
      <c r="W5" s="18"/>
      <c r="Z5" s="8">
        <f t="shared" si="8"/>
        <v>1.211314875018904E-10</v>
      </c>
      <c r="AA5" s="9">
        <f t="shared" si="9"/>
        <v>0</v>
      </c>
      <c r="AB5" s="18">
        <f t="shared" si="10"/>
        <v>0</v>
      </c>
      <c r="AC5" s="9">
        <f t="shared" si="11"/>
        <v>1.0435943538624402E-7</v>
      </c>
      <c r="AD5" s="9">
        <f t="shared" si="12"/>
        <v>4.141247435962065E-9</v>
      </c>
      <c r="AE5" s="19">
        <f t="shared" si="13"/>
        <v>3.9682539682539687E-2</v>
      </c>
      <c r="AG5" s="33" t="s">
        <v>7</v>
      </c>
      <c r="AH5" s="9">
        <f>SUM(Z12:Z18)</f>
        <v>0</v>
      </c>
      <c r="AI5" s="9">
        <f>SUM(AA12:AA18)</f>
        <v>0</v>
      </c>
      <c r="AJ5" s="18" t="e">
        <f t="shared" si="14"/>
        <v>#DIV/0!</v>
      </c>
      <c r="AK5" s="9">
        <f>SUM(AC12:AC18)</f>
        <v>0</v>
      </c>
      <c r="AL5" s="9">
        <f>SUM(AD12:AD18)</f>
        <v>0</v>
      </c>
      <c r="AM5" s="35" t="e">
        <f t="shared" si="15"/>
        <v>#DIV/0!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24"/>
      <c r="BB5" s="24"/>
      <c r="BC5" s="24"/>
    </row>
    <row r="6" spans="1:55" ht="15.75" thickBot="1">
      <c r="A6" s="8">
        <v>20</v>
      </c>
      <c r="B6" s="9">
        <v>40</v>
      </c>
      <c r="C6" s="11">
        <v>870</v>
      </c>
      <c r="E6" s="8">
        <v>3</v>
      </c>
      <c r="F6" s="9">
        <f t="shared" si="0"/>
        <v>0</v>
      </c>
      <c r="G6" s="9"/>
      <c r="H6" s="9"/>
      <c r="I6" s="9"/>
      <c r="J6" s="26"/>
      <c r="K6" s="9">
        <v>123</v>
      </c>
      <c r="L6" s="9">
        <f t="shared" si="1"/>
        <v>4</v>
      </c>
      <c r="M6" s="9">
        <v>4</v>
      </c>
      <c r="N6" s="9"/>
      <c r="O6" s="11"/>
      <c r="Q6" s="8">
        <f t="shared" si="2"/>
        <v>2E-3</v>
      </c>
      <c r="R6" s="9">
        <f t="shared" si="3"/>
        <v>0</v>
      </c>
      <c r="S6" s="18">
        <f t="shared" si="4"/>
        <v>0</v>
      </c>
      <c r="T6" s="9">
        <f t="shared" si="5"/>
        <v>1.7835000000000001</v>
      </c>
      <c r="U6" s="9">
        <f t="shared" si="6"/>
        <v>5.8000000000000003E-2</v>
      </c>
      <c r="V6" s="19">
        <f t="shared" si="7"/>
        <v>3.2520325203252036E-2</v>
      </c>
      <c r="W6" s="18"/>
      <c r="Z6" s="8">
        <f t="shared" si="8"/>
        <v>2.8758662749736564E-10</v>
      </c>
      <c r="AA6" s="9">
        <f t="shared" si="9"/>
        <v>0</v>
      </c>
      <c r="AB6" s="18">
        <f t="shared" si="10"/>
        <v>0</v>
      </c>
      <c r="AC6" s="9">
        <f t="shared" si="11"/>
        <v>2.5645537507077581E-7</v>
      </c>
      <c r="AD6" s="9">
        <f t="shared" si="12"/>
        <v>8.3400121974236032E-9</v>
      </c>
      <c r="AE6" s="19">
        <f t="shared" si="13"/>
        <v>3.2520325203252029E-2</v>
      </c>
      <c r="AG6" s="34" t="s">
        <v>8</v>
      </c>
      <c r="AH6" s="13">
        <f>SUM(Z3:Z18)</f>
        <v>4.3316182833516082E-8</v>
      </c>
      <c r="AI6" s="13">
        <f>SUM(AA3:AA18)</f>
        <v>0</v>
      </c>
      <c r="AJ6" s="20">
        <f t="shared" si="14"/>
        <v>0</v>
      </c>
      <c r="AK6" s="13">
        <f>SUM(AC3:AC18)</f>
        <v>4.1336295789710386E-6</v>
      </c>
      <c r="AL6" s="13">
        <f>SUM(AD3:AD18)</f>
        <v>1.1535233616510835E-7</v>
      </c>
      <c r="AM6" s="36">
        <f t="shared" si="15"/>
        <v>2.7905823190335879E-2</v>
      </c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24"/>
      <c r="BB6" s="24"/>
      <c r="BC6" s="24"/>
    </row>
    <row r="7" spans="1:55">
      <c r="A7" s="8">
        <v>28</v>
      </c>
      <c r="B7" s="9">
        <v>24</v>
      </c>
      <c r="C7" s="11">
        <v>420</v>
      </c>
      <c r="E7" s="8">
        <v>14</v>
      </c>
      <c r="F7" s="9">
        <f t="shared" si="0"/>
        <v>0</v>
      </c>
      <c r="G7" s="9"/>
      <c r="H7" s="9"/>
      <c r="I7" s="9"/>
      <c r="J7" s="26"/>
      <c r="K7" s="9">
        <v>141</v>
      </c>
      <c r="L7" s="9">
        <f t="shared" si="1"/>
        <v>3</v>
      </c>
      <c r="M7" s="9">
        <v>2</v>
      </c>
      <c r="N7" s="9"/>
      <c r="O7" s="11">
        <v>1</v>
      </c>
      <c r="Q7" s="8">
        <f t="shared" si="2"/>
        <v>5.5999999999999999E-3</v>
      </c>
      <c r="R7" s="9">
        <f t="shared" si="3"/>
        <v>0</v>
      </c>
      <c r="S7" s="18">
        <f t="shared" si="4"/>
        <v>0</v>
      </c>
      <c r="T7" s="9">
        <f t="shared" si="5"/>
        <v>0.98699999999999999</v>
      </c>
      <c r="U7" s="9">
        <f t="shared" si="6"/>
        <v>2.1000000000000001E-2</v>
      </c>
      <c r="V7" s="19">
        <f t="shared" si="7"/>
        <v>2.1276595744680854E-2</v>
      </c>
      <c r="W7" s="18"/>
      <c r="Z7" s="8">
        <f t="shared" si="8"/>
        <v>2.2095855763877591E-9</v>
      </c>
      <c r="AA7" s="9">
        <f t="shared" si="9"/>
        <v>0</v>
      </c>
      <c r="AB7" s="18">
        <f t="shared" si="10"/>
        <v>0</v>
      </c>
      <c r="AC7" s="9">
        <f t="shared" si="11"/>
        <v>3.8943945783834246E-7</v>
      </c>
      <c r="AD7" s="9">
        <f t="shared" si="12"/>
        <v>8.2859459114540972E-9</v>
      </c>
      <c r="AE7" s="19">
        <f t="shared" si="13"/>
        <v>2.1276595744680857E-2</v>
      </c>
      <c r="AG7" s="24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24"/>
      <c r="BB7" s="24"/>
      <c r="BC7" s="24"/>
    </row>
    <row r="8" spans="1:55">
      <c r="A8" s="8">
        <v>36</v>
      </c>
      <c r="B8" s="9">
        <v>12</v>
      </c>
      <c r="C8" s="11">
        <v>240</v>
      </c>
      <c r="E8" s="8">
        <v>22</v>
      </c>
      <c r="F8" s="9">
        <f t="shared" si="0"/>
        <v>0</v>
      </c>
      <c r="G8" s="9"/>
      <c r="H8" s="9"/>
      <c r="I8" s="9"/>
      <c r="J8" s="26"/>
      <c r="K8" s="9">
        <v>157</v>
      </c>
      <c r="L8" s="9">
        <f t="shared" si="1"/>
        <v>6</v>
      </c>
      <c r="M8" s="9">
        <v>5</v>
      </c>
      <c r="N8" s="9"/>
      <c r="O8" s="11">
        <v>1</v>
      </c>
      <c r="Q8" s="8">
        <f t="shared" si="2"/>
        <v>4.4000000000000003E-3</v>
      </c>
      <c r="R8" s="9">
        <f t="shared" si="3"/>
        <v>0</v>
      </c>
      <c r="S8" s="18">
        <f t="shared" si="4"/>
        <v>0</v>
      </c>
      <c r="T8" s="9">
        <f t="shared" si="5"/>
        <v>0.628</v>
      </c>
      <c r="U8" s="9">
        <f t="shared" si="6"/>
        <v>2.4E-2</v>
      </c>
      <c r="V8" s="19">
        <f t="shared" si="7"/>
        <v>3.8216560509554139E-2</v>
      </c>
      <c r="W8" s="18"/>
      <c r="Z8" s="8">
        <f t="shared" si="8"/>
        <v>3.6898514654421982E-9</v>
      </c>
      <c r="AA8" s="9">
        <f t="shared" si="9"/>
        <v>0</v>
      </c>
      <c r="AB8" s="18">
        <f t="shared" si="10"/>
        <v>0</v>
      </c>
      <c r="AC8" s="9">
        <f t="shared" si="11"/>
        <v>5.2664243643129568E-7</v>
      </c>
      <c r="AD8" s="9">
        <f t="shared" si="12"/>
        <v>2.0126462538775628E-8</v>
      </c>
      <c r="AE8" s="19">
        <f t="shared" si="13"/>
        <v>3.8216560509554132E-2</v>
      </c>
      <c r="AG8" s="24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24"/>
      <c r="BB8" s="24"/>
      <c r="BC8" s="24"/>
    </row>
    <row r="9" spans="1:55">
      <c r="A9" s="8">
        <v>45</v>
      </c>
      <c r="B9" s="9">
        <v>6</v>
      </c>
      <c r="C9" s="11">
        <v>110</v>
      </c>
      <c r="E9" s="8">
        <v>54</v>
      </c>
      <c r="F9" s="9">
        <f t="shared" si="0"/>
        <v>0</v>
      </c>
      <c r="G9" s="9"/>
      <c r="H9" s="9"/>
      <c r="I9" s="9"/>
      <c r="J9" s="26"/>
      <c r="K9" s="9">
        <v>179</v>
      </c>
      <c r="L9" s="9">
        <f t="shared" si="1"/>
        <v>4</v>
      </c>
      <c r="M9" s="9">
        <v>4</v>
      </c>
      <c r="N9" s="9"/>
      <c r="O9" s="11"/>
      <c r="Q9" s="8">
        <f t="shared" si="2"/>
        <v>5.4000000000000003E-3</v>
      </c>
      <c r="R9" s="9">
        <f t="shared" si="3"/>
        <v>0</v>
      </c>
      <c r="S9" s="18">
        <f t="shared" si="4"/>
        <v>0</v>
      </c>
      <c r="T9" s="9">
        <f t="shared" si="5"/>
        <v>0.32816666666666666</v>
      </c>
      <c r="U9" s="9">
        <f t="shared" si="6"/>
        <v>7.3333333333333341E-3</v>
      </c>
      <c r="V9" s="19">
        <f t="shared" si="7"/>
        <v>2.2346368715083803E-2</v>
      </c>
      <c r="W9" s="18"/>
      <c r="Z9" s="8">
        <f t="shared" si="8"/>
        <v>8.8537113819731339E-9</v>
      </c>
      <c r="AA9" s="9">
        <f t="shared" si="9"/>
        <v>0</v>
      </c>
      <c r="AB9" s="18">
        <f t="shared" si="10"/>
        <v>0</v>
      </c>
      <c r="AC9" s="9">
        <f t="shared" si="11"/>
        <v>5.3805425034275002E-7</v>
      </c>
      <c r="AD9" s="9">
        <f t="shared" si="12"/>
        <v>1.2023558666877097E-8</v>
      </c>
      <c r="AE9" s="19">
        <f t="shared" si="13"/>
        <v>2.23463687150838E-2</v>
      </c>
      <c r="AG9" s="24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24"/>
      <c r="BB9" s="24"/>
      <c r="BC9" s="24"/>
    </row>
    <row r="10" spans="1:55">
      <c r="A10" s="8">
        <v>62.5</v>
      </c>
      <c r="B10" s="9">
        <v>7</v>
      </c>
      <c r="C10" s="11">
        <v>140</v>
      </c>
      <c r="E10" s="8">
        <v>55</v>
      </c>
      <c r="F10" s="9">
        <f t="shared" si="0"/>
        <v>0</v>
      </c>
      <c r="G10" s="9"/>
      <c r="H10" s="9"/>
      <c r="I10" s="9"/>
      <c r="J10" s="26"/>
      <c r="K10" s="9">
        <v>164</v>
      </c>
      <c r="L10" s="9">
        <f t="shared" si="1"/>
        <v>2</v>
      </c>
      <c r="M10" s="9">
        <v>2</v>
      </c>
      <c r="N10" s="9"/>
      <c r="O10" s="11"/>
      <c r="Q10" s="8">
        <f t="shared" si="2"/>
        <v>6.4166666666666669E-3</v>
      </c>
      <c r="R10" s="9">
        <f t="shared" si="3"/>
        <v>0</v>
      </c>
      <c r="S10" s="18">
        <f t="shared" si="4"/>
        <v>0</v>
      </c>
      <c r="T10" s="9">
        <f t="shared" si="5"/>
        <v>0.38266666666666665</v>
      </c>
      <c r="U10" s="9">
        <f t="shared" si="6"/>
        <v>4.6666666666666671E-3</v>
      </c>
      <c r="V10" s="19">
        <f t="shared" si="7"/>
        <v>1.2195121951219514E-2</v>
      </c>
      <c r="W10" s="18"/>
      <c r="Z10" s="8">
        <f t="shared" si="8"/>
        <v>2.8147373217939483E-8</v>
      </c>
      <c r="AA10" s="9">
        <f t="shared" si="9"/>
        <v>0</v>
      </c>
      <c r="AB10" s="18">
        <f t="shared" si="10"/>
        <v>0</v>
      </c>
      <c r="AC10" s="9">
        <f t="shared" si="11"/>
        <v>1.7362832413163235E-6</v>
      </c>
      <c r="AD10" s="9">
        <f t="shared" si="12"/>
        <v>2.1174185869711266E-8</v>
      </c>
      <c r="AE10" s="19">
        <f t="shared" si="13"/>
        <v>1.2195121951219514E-2</v>
      </c>
      <c r="AG10" s="24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24"/>
      <c r="BB10" s="24"/>
      <c r="BC10" s="24"/>
    </row>
    <row r="11" spans="1:55">
      <c r="A11" s="8">
        <v>87.5</v>
      </c>
      <c r="B11" s="9">
        <v>5</v>
      </c>
      <c r="C11" s="11">
        <v>85</v>
      </c>
      <c r="E11" s="8">
        <v>46</v>
      </c>
      <c r="F11" s="9">
        <f t="shared" si="0"/>
        <v>0</v>
      </c>
      <c r="G11" s="9"/>
      <c r="H11" s="9"/>
      <c r="I11" s="9"/>
      <c r="J11" s="26"/>
      <c r="K11" s="9">
        <v>28</v>
      </c>
      <c r="L11" s="9">
        <f t="shared" si="1"/>
        <v>2</v>
      </c>
      <c r="M11" s="9">
        <v>1</v>
      </c>
      <c r="N11" s="9"/>
      <c r="O11" s="11">
        <v>1</v>
      </c>
      <c r="Q11" s="8">
        <f t="shared" si="2"/>
        <v>3.8333333333333336E-3</v>
      </c>
      <c r="R11" s="9">
        <f t="shared" si="3"/>
        <v>0</v>
      </c>
      <c r="S11" s="18">
        <f t="shared" si="4"/>
        <v>0</v>
      </c>
      <c r="T11" s="9">
        <f t="shared" si="5"/>
        <v>3.966666666666667E-2</v>
      </c>
      <c r="U11" s="9">
        <f t="shared" si="6"/>
        <v>2.8333333333333335E-3</v>
      </c>
      <c r="V11" s="19">
        <f t="shared" si="7"/>
        <v>7.1428571428571425E-2</v>
      </c>
      <c r="W11" s="18"/>
      <c r="Z11" s="8">
        <f t="shared" si="8"/>
        <v>0</v>
      </c>
      <c r="AA11" s="9">
        <f t="shared" si="9"/>
        <v>0</v>
      </c>
      <c r="AB11" s="18" t="e">
        <f t="shared" si="10"/>
        <v>#DIV/0!</v>
      </c>
      <c r="AC11" s="9">
        <f t="shared" si="11"/>
        <v>5.7377123320616904E-7</v>
      </c>
      <c r="AD11" s="9">
        <f t="shared" si="12"/>
        <v>4.098365951472637E-8</v>
      </c>
      <c r="AE11" s="19">
        <f t="shared" si="13"/>
        <v>7.1428571428571438E-2</v>
      </c>
      <c r="AG11" s="24"/>
      <c r="AH11" s="39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24"/>
      <c r="BB11" s="24"/>
      <c r="BC11" s="24"/>
    </row>
    <row r="12" spans="1:55">
      <c r="A12" s="8">
        <v>112.5</v>
      </c>
      <c r="B12" s="9">
        <v>4</v>
      </c>
      <c r="C12" s="11">
        <v>48</v>
      </c>
      <c r="E12" s="8"/>
      <c r="F12" s="9">
        <f t="shared" si="0"/>
        <v>0</v>
      </c>
      <c r="G12" s="9"/>
      <c r="H12" s="9"/>
      <c r="I12" s="9"/>
      <c r="J12" s="26"/>
      <c r="K12" s="9"/>
      <c r="L12" s="9">
        <f t="shared" si="1"/>
        <v>0</v>
      </c>
      <c r="M12" s="9"/>
      <c r="N12" s="9"/>
      <c r="O12" s="11"/>
      <c r="Q12" s="8">
        <f t="shared" si="2"/>
        <v>0</v>
      </c>
      <c r="R12" s="9">
        <f t="shared" si="3"/>
        <v>0</v>
      </c>
      <c r="S12" s="18" t="e">
        <f t="shared" si="4"/>
        <v>#DIV/0!</v>
      </c>
      <c r="T12" s="9">
        <f t="shared" si="5"/>
        <v>0</v>
      </c>
      <c r="U12" s="9">
        <f t="shared" si="6"/>
        <v>0</v>
      </c>
      <c r="V12" s="19" t="e">
        <f t="shared" si="7"/>
        <v>#DIV/0!</v>
      </c>
      <c r="W12" s="18"/>
      <c r="Z12" s="8">
        <f t="shared" si="8"/>
        <v>0</v>
      </c>
      <c r="AA12" s="9">
        <f t="shared" si="9"/>
        <v>0</v>
      </c>
      <c r="AB12" s="18" t="e">
        <f t="shared" si="10"/>
        <v>#DIV/0!</v>
      </c>
      <c r="AC12" s="9">
        <f t="shared" si="11"/>
        <v>0</v>
      </c>
      <c r="AD12" s="9">
        <f t="shared" si="12"/>
        <v>0</v>
      </c>
      <c r="AE12" s="19" t="e">
        <f t="shared" si="13"/>
        <v>#DIV/0!</v>
      </c>
      <c r="AG12" s="24"/>
      <c r="AH12" s="39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24"/>
      <c r="BB12" s="24"/>
      <c r="BC12" s="24"/>
    </row>
    <row r="13" spans="1:55">
      <c r="A13" s="8">
        <v>137.5</v>
      </c>
      <c r="B13" s="9">
        <v>3</v>
      </c>
      <c r="C13" s="11">
        <v>38</v>
      </c>
      <c r="E13" s="8"/>
      <c r="F13" s="9">
        <f t="shared" si="0"/>
        <v>0</v>
      </c>
      <c r="G13" s="9"/>
      <c r="H13" s="9"/>
      <c r="I13" s="9"/>
      <c r="J13" s="26"/>
      <c r="K13" s="9"/>
      <c r="L13" s="9">
        <f t="shared" si="1"/>
        <v>0</v>
      </c>
      <c r="M13" s="9"/>
      <c r="N13" s="9"/>
      <c r="O13" s="11"/>
      <c r="Q13" s="8">
        <f t="shared" si="2"/>
        <v>0</v>
      </c>
      <c r="R13" s="9">
        <f t="shared" si="3"/>
        <v>0</v>
      </c>
      <c r="S13" s="18" t="e">
        <f t="shared" si="4"/>
        <v>#DIV/0!</v>
      </c>
      <c r="T13" s="9">
        <f t="shared" si="5"/>
        <v>0</v>
      </c>
      <c r="U13" s="9">
        <f t="shared" si="6"/>
        <v>0</v>
      </c>
      <c r="V13" s="19" t="e">
        <f t="shared" si="7"/>
        <v>#DIV/0!</v>
      </c>
      <c r="W13" s="18"/>
      <c r="Z13" s="8">
        <f t="shared" si="8"/>
        <v>0</v>
      </c>
      <c r="AA13" s="9">
        <f t="shared" si="9"/>
        <v>0</v>
      </c>
      <c r="AB13" s="18" t="e">
        <f t="shared" si="10"/>
        <v>#DIV/0!</v>
      </c>
      <c r="AC13" s="9">
        <f t="shared" si="11"/>
        <v>0</v>
      </c>
      <c r="AD13" s="9">
        <f t="shared" si="12"/>
        <v>0</v>
      </c>
      <c r="AE13" s="19" t="e">
        <f t="shared" si="13"/>
        <v>#DIV/0!</v>
      </c>
      <c r="AG13" s="24"/>
      <c r="AH13" s="39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24"/>
      <c r="BB13" s="24"/>
      <c r="BC13" s="24"/>
    </row>
    <row r="14" spans="1:55">
      <c r="A14" s="8">
        <v>175</v>
      </c>
      <c r="B14" s="9">
        <v>2</v>
      </c>
      <c r="C14" s="11">
        <v>35</v>
      </c>
      <c r="E14" s="8"/>
      <c r="F14" s="9">
        <f t="shared" si="0"/>
        <v>0</v>
      </c>
      <c r="G14" s="9"/>
      <c r="H14" s="9"/>
      <c r="I14" s="9"/>
      <c r="J14" s="26"/>
      <c r="K14" s="9"/>
      <c r="L14" s="9">
        <f t="shared" si="1"/>
        <v>0</v>
      </c>
      <c r="M14" s="9"/>
      <c r="N14" s="9"/>
      <c r="O14" s="11"/>
      <c r="Q14" s="8">
        <f t="shared" si="2"/>
        <v>0</v>
      </c>
      <c r="R14" s="9">
        <f t="shared" si="3"/>
        <v>0</v>
      </c>
      <c r="S14" s="18" t="e">
        <f t="shared" si="4"/>
        <v>#DIV/0!</v>
      </c>
      <c r="T14" s="9">
        <f t="shared" si="5"/>
        <v>0</v>
      </c>
      <c r="U14" s="9">
        <f t="shared" si="6"/>
        <v>0</v>
      </c>
      <c r="V14" s="19" t="e">
        <f t="shared" si="7"/>
        <v>#DIV/0!</v>
      </c>
      <c r="W14" s="18"/>
      <c r="Z14" s="8">
        <f t="shared" si="8"/>
        <v>0</v>
      </c>
      <c r="AA14" s="9">
        <f t="shared" si="9"/>
        <v>0</v>
      </c>
      <c r="AB14" s="18" t="e">
        <f t="shared" si="10"/>
        <v>#DIV/0!</v>
      </c>
      <c r="AC14" s="9">
        <f t="shared" si="11"/>
        <v>0</v>
      </c>
      <c r="AD14" s="9">
        <f t="shared" si="12"/>
        <v>0</v>
      </c>
      <c r="AE14" s="19" t="e">
        <f t="shared" si="13"/>
        <v>#DIV/0!</v>
      </c>
      <c r="AG14" s="24"/>
      <c r="AH14" s="39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24"/>
      <c r="BB14" s="24"/>
      <c r="BC14" s="24"/>
    </row>
    <row r="15" spans="1:55">
      <c r="A15" s="8">
        <v>225</v>
      </c>
      <c r="B15" s="9">
        <v>1</v>
      </c>
      <c r="C15" s="11">
        <v>29</v>
      </c>
      <c r="E15" s="8"/>
      <c r="F15" s="9">
        <f t="shared" si="0"/>
        <v>0</v>
      </c>
      <c r="G15" s="9"/>
      <c r="H15" s="9"/>
      <c r="I15" s="9"/>
      <c r="J15" s="26"/>
      <c r="K15" s="9"/>
      <c r="L15" s="9">
        <f t="shared" si="1"/>
        <v>0</v>
      </c>
      <c r="M15" s="9"/>
      <c r="N15" s="9"/>
      <c r="O15" s="11"/>
      <c r="Q15" s="8">
        <f t="shared" si="2"/>
        <v>0</v>
      </c>
      <c r="R15" s="9">
        <f t="shared" si="3"/>
        <v>0</v>
      </c>
      <c r="S15" s="18" t="e">
        <f t="shared" si="4"/>
        <v>#DIV/0!</v>
      </c>
      <c r="T15" s="9">
        <f t="shared" si="5"/>
        <v>0</v>
      </c>
      <c r="U15" s="9">
        <f t="shared" si="6"/>
        <v>0</v>
      </c>
      <c r="V15" s="19" t="e">
        <f t="shared" si="7"/>
        <v>#DIV/0!</v>
      </c>
      <c r="W15" s="18"/>
      <c r="Z15" s="8">
        <f t="shared" si="8"/>
        <v>0</v>
      </c>
      <c r="AA15" s="9">
        <f t="shared" si="9"/>
        <v>0</v>
      </c>
      <c r="AB15" s="18" t="e">
        <f t="shared" si="10"/>
        <v>#DIV/0!</v>
      </c>
      <c r="AC15" s="9">
        <f t="shared" si="11"/>
        <v>0</v>
      </c>
      <c r="AD15" s="9">
        <f t="shared" si="12"/>
        <v>0</v>
      </c>
      <c r="AE15" s="19" t="e">
        <f t="shared" si="13"/>
        <v>#DIV/0!</v>
      </c>
      <c r="AG15" s="24"/>
      <c r="AH15" s="39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24"/>
      <c r="BB15" s="24"/>
      <c r="BC15" s="24"/>
    </row>
    <row r="16" spans="1:55">
      <c r="A16" s="8">
        <v>375</v>
      </c>
      <c r="B16" s="9">
        <v>3</v>
      </c>
      <c r="C16" s="11">
        <v>34</v>
      </c>
      <c r="E16" s="8"/>
      <c r="F16" s="9">
        <f t="shared" si="0"/>
        <v>0</v>
      </c>
      <c r="G16" s="10"/>
      <c r="H16" s="10"/>
      <c r="I16" s="28"/>
      <c r="J16" s="26"/>
      <c r="K16" s="9"/>
      <c r="L16" s="9">
        <f t="shared" si="1"/>
        <v>0</v>
      </c>
      <c r="M16" s="9"/>
      <c r="N16" s="9"/>
      <c r="O16" s="11"/>
      <c r="Q16" s="8">
        <f t="shared" si="2"/>
        <v>0</v>
      </c>
      <c r="R16" s="9">
        <f t="shared" si="3"/>
        <v>0</v>
      </c>
      <c r="S16" s="18" t="e">
        <f t="shared" si="4"/>
        <v>#DIV/0!</v>
      </c>
      <c r="T16" s="9">
        <f t="shared" si="5"/>
        <v>0</v>
      </c>
      <c r="U16" s="9">
        <f t="shared" si="6"/>
        <v>0</v>
      </c>
      <c r="V16" s="19" t="e">
        <f t="shared" si="7"/>
        <v>#DIV/0!</v>
      </c>
      <c r="W16" s="18"/>
      <c r="Z16" s="8">
        <f t="shared" si="8"/>
        <v>0</v>
      </c>
      <c r="AA16" s="9">
        <f t="shared" si="9"/>
        <v>0</v>
      </c>
      <c r="AB16" s="18" t="e">
        <f t="shared" si="10"/>
        <v>#DIV/0!</v>
      </c>
      <c r="AC16" s="9">
        <f t="shared" si="11"/>
        <v>0</v>
      </c>
      <c r="AD16" s="9">
        <f t="shared" si="12"/>
        <v>0</v>
      </c>
      <c r="AE16" s="19" t="e">
        <f t="shared" si="13"/>
        <v>#DIV/0!</v>
      </c>
      <c r="AG16" s="24"/>
      <c r="AH16" s="39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24"/>
      <c r="BB16" s="24"/>
      <c r="BC16" s="24"/>
    </row>
    <row r="17" spans="1:55">
      <c r="A17" s="8">
        <v>750</v>
      </c>
      <c r="B17" s="9">
        <v>1</v>
      </c>
      <c r="C17" s="11">
        <v>12</v>
      </c>
      <c r="E17" s="8"/>
      <c r="F17" s="9">
        <f t="shared" si="0"/>
        <v>0</v>
      </c>
      <c r="G17" s="10"/>
      <c r="H17" s="10"/>
      <c r="I17" s="28"/>
      <c r="J17" s="26"/>
      <c r="K17" s="9"/>
      <c r="L17" s="9">
        <f t="shared" si="1"/>
        <v>0</v>
      </c>
      <c r="M17" s="9"/>
      <c r="N17" s="9"/>
      <c r="O17" s="11"/>
      <c r="Q17" s="8">
        <f t="shared" si="2"/>
        <v>0</v>
      </c>
      <c r="R17" s="9">
        <f t="shared" si="3"/>
        <v>0</v>
      </c>
      <c r="S17" s="18" t="e">
        <f t="shared" si="4"/>
        <v>#DIV/0!</v>
      </c>
      <c r="T17" s="9">
        <f t="shared" si="5"/>
        <v>0</v>
      </c>
      <c r="U17" s="9">
        <f t="shared" si="6"/>
        <v>0</v>
      </c>
      <c r="V17" s="19" t="e">
        <f t="shared" si="7"/>
        <v>#DIV/0!</v>
      </c>
      <c r="W17" s="18"/>
      <c r="Z17" s="8">
        <f t="shared" si="8"/>
        <v>0</v>
      </c>
      <c r="AA17" s="9">
        <f t="shared" si="9"/>
        <v>0</v>
      </c>
      <c r="AB17" s="18" t="e">
        <f t="shared" si="10"/>
        <v>#DIV/0!</v>
      </c>
      <c r="AC17" s="9">
        <f t="shared" si="11"/>
        <v>0</v>
      </c>
      <c r="AD17" s="9">
        <f t="shared" si="12"/>
        <v>0</v>
      </c>
      <c r="AE17" s="19" t="e">
        <f t="shared" si="13"/>
        <v>#DIV/0!</v>
      </c>
      <c r="AG17" s="24"/>
      <c r="AH17" s="39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24"/>
      <c r="BB17" s="24"/>
      <c r="BC17" s="24"/>
    </row>
    <row r="18" spans="1:55" ht="15.75" thickBot="1">
      <c r="A18" s="12">
        <v>1500</v>
      </c>
      <c r="B18" s="13">
        <v>0</v>
      </c>
      <c r="C18" s="15">
        <v>2</v>
      </c>
      <c r="E18" s="12"/>
      <c r="F18" s="13">
        <f t="shared" si="0"/>
        <v>0</v>
      </c>
      <c r="G18" s="14"/>
      <c r="H18" s="14"/>
      <c r="I18" s="29"/>
      <c r="J18" s="31"/>
      <c r="K18" s="13"/>
      <c r="L18" s="13">
        <f t="shared" si="1"/>
        <v>0</v>
      </c>
      <c r="M18" s="13"/>
      <c r="N18" s="13"/>
      <c r="O18" s="15"/>
      <c r="Q18" s="12">
        <f t="shared" si="2"/>
        <v>0</v>
      </c>
      <c r="R18" s="13">
        <f t="shared" si="3"/>
        <v>0</v>
      </c>
      <c r="S18" s="20" t="e">
        <f t="shared" si="4"/>
        <v>#DIV/0!</v>
      </c>
      <c r="T18" s="13">
        <f t="shared" si="5"/>
        <v>0</v>
      </c>
      <c r="U18" s="13">
        <f t="shared" si="6"/>
        <v>0</v>
      </c>
      <c r="V18" s="21" t="e">
        <f t="shared" si="7"/>
        <v>#DIV/0!</v>
      </c>
      <c r="W18" s="18"/>
      <c r="Z18" s="12">
        <f t="shared" si="8"/>
        <v>0</v>
      </c>
      <c r="AA18" s="13">
        <f t="shared" si="9"/>
        <v>0</v>
      </c>
      <c r="AB18" s="20" t="e">
        <f t="shared" si="10"/>
        <v>#DIV/0!</v>
      </c>
      <c r="AC18" s="13">
        <f t="shared" si="11"/>
        <v>0</v>
      </c>
      <c r="AD18" s="13">
        <f t="shared" si="12"/>
        <v>0</v>
      </c>
      <c r="AE18" s="21" t="e">
        <f t="shared" si="13"/>
        <v>#DIV/0!</v>
      </c>
      <c r="AG18" s="24"/>
      <c r="AH18" s="39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24"/>
      <c r="BB18" s="24"/>
      <c r="BC18" s="24"/>
    </row>
    <row r="19" spans="1:55">
      <c r="AG19" s="24"/>
      <c r="AH19" s="39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24"/>
      <c r="BB19" s="24"/>
      <c r="BC19" s="24"/>
    </row>
    <row r="20" spans="1:55">
      <c r="A20" s="55"/>
      <c r="B20" s="52"/>
      <c r="C20" s="52"/>
      <c r="D20" s="52"/>
      <c r="E20" s="52"/>
      <c r="F20" s="52"/>
      <c r="G20" s="55"/>
      <c r="H20" s="55"/>
      <c r="I20" s="55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AE20" s="24"/>
      <c r="AF20" s="39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24"/>
      <c r="BB20" s="24"/>
      <c r="BC20" s="24"/>
    </row>
    <row r="21" spans="1:55" s="40" customForma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4"/>
    </row>
    <row r="22" spans="1:55" s="40" customForma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4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55">
      <c r="G23" s="1"/>
      <c r="H23" s="1"/>
      <c r="I23" s="1"/>
      <c r="AE23" s="42"/>
      <c r="AF23" s="43"/>
      <c r="AG23" s="42"/>
      <c r="AH23" s="42"/>
      <c r="AI23" s="42"/>
      <c r="AJ23" s="42"/>
      <c r="AK23" s="42"/>
      <c r="AL23" s="42"/>
      <c r="AM23" s="42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24"/>
      <c r="BB23" s="24"/>
      <c r="BC23" s="24"/>
    </row>
    <row r="24" spans="1:55">
      <c r="G24" s="1"/>
      <c r="H24" s="1"/>
      <c r="I24" s="1"/>
      <c r="AE24" s="37"/>
      <c r="AF24" s="37"/>
      <c r="AG24" s="37"/>
      <c r="AH24" s="37"/>
      <c r="AI24" s="37"/>
      <c r="AJ24" s="37"/>
      <c r="AK24" s="37"/>
      <c r="AL24" s="37"/>
      <c r="AM24" s="37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24"/>
      <c r="BB24" s="24"/>
      <c r="BC24" s="24"/>
    </row>
    <row r="25" spans="1:55">
      <c r="G25" s="1"/>
      <c r="H25" s="1"/>
      <c r="I25" s="1"/>
      <c r="Z25" s="1" t="s">
        <v>223</v>
      </c>
      <c r="AU25" s="38"/>
      <c r="AV25" s="38"/>
      <c r="AW25" s="38"/>
      <c r="AX25" s="38"/>
      <c r="AY25" s="38"/>
      <c r="AZ25" s="38"/>
      <c r="BA25" s="24"/>
      <c r="BB25" s="24"/>
      <c r="BC25" s="24"/>
    </row>
    <row r="26" spans="1:55">
      <c r="G26" s="1"/>
      <c r="H26" s="1"/>
      <c r="I26" s="1"/>
      <c r="Z26" s="44" t="s">
        <v>225</v>
      </c>
      <c r="AA26" s="44">
        <v>0.1</v>
      </c>
      <c r="AB26" s="44">
        <v>0.2</v>
      </c>
      <c r="AC26" s="44">
        <v>0.3</v>
      </c>
      <c r="AD26" s="44">
        <v>0.4</v>
      </c>
      <c r="AE26" s="44">
        <v>0.5</v>
      </c>
      <c r="AF26" s="44">
        <v>0.6</v>
      </c>
      <c r="AG26" s="44">
        <v>0.7</v>
      </c>
      <c r="AH26" s="44">
        <v>0.8</v>
      </c>
      <c r="AI26" s="44">
        <v>0.9</v>
      </c>
      <c r="AJ26" s="44">
        <v>1</v>
      </c>
      <c r="AK26" s="44">
        <v>1.1000000000000001</v>
      </c>
      <c r="AL26" s="44">
        <v>1.2</v>
      </c>
      <c r="AM26" s="44">
        <v>1.3</v>
      </c>
      <c r="AN26" s="44">
        <v>1.4</v>
      </c>
      <c r="AO26" s="44">
        <v>1.5</v>
      </c>
      <c r="AP26" s="44">
        <v>1.6</v>
      </c>
      <c r="AQ26" s="44">
        <v>1.7</v>
      </c>
      <c r="AR26" s="44">
        <v>1.8</v>
      </c>
      <c r="AS26" s="44">
        <v>1.9</v>
      </c>
      <c r="AT26" s="44">
        <v>2</v>
      </c>
      <c r="AU26" s="38"/>
      <c r="AV26" s="38"/>
      <c r="AW26" s="38"/>
      <c r="AX26" s="38"/>
      <c r="AY26" s="38"/>
      <c r="AZ26" s="38"/>
      <c r="BA26" s="24"/>
      <c r="BB26" s="24"/>
      <c r="BC26" s="24"/>
    </row>
    <row r="27" spans="1:55">
      <c r="G27" s="1"/>
      <c r="H27" s="1"/>
      <c r="I27" s="1"/>
      <c r="Z27" s="1" t="s">
        <v>44</v>
      </c>
      <c r="AA27" s="1">
        <v>1.73</v>
      </c>
      <c r="AB27" s="1">
        <v>0.98</v>
      </c>
      <c r="AC27" s="1">
        <v>0.98</v>
      </c>
      <c r="AD27" s="1">
        <v>0.98</v>
      </c>
      <c r="AE27" s="1">
        <v>0.98</v>
      </c>
      <c r="AF27" s="1">
        <v>0.98</v>
      </c>
      <c r="AG27" s="1">
        <v>0.98</v>
      </c>
      <c r="AH27" s="1">
        <v>0.98</v>
      </c>
      <c r="AI27" s="1">
        <v>0.98</v>
      </c>
      <c r="AJ27" s="1">
        <v>0.98</v>
      </c>
      <c r="AK27" s="1">
        <v>0.98</v>
      </c>
      <c r="AL27" s="1">
        <v>0.98</v>
      </c>
      <c r="AM27" s="1">
        <v>0.98</v>
      </c>
      <c r="AN27" s="1">
        <v>0.98</v>
      </c>
      <c r="AO27" s="1">
        <v>0.98</v>
      </c>
      <c r="AP27" s="1">
        <v>0.98</v>
      </c>
      <c r="AQ27" s="1">
        <v>0.98</v>
      </c>
      <c r="AR27" s="1">
        <v>0.98</v>
      </c>
      <c r="AS27" s="1">
        <v>0.98</v>
      </c>
      <c r="AT27" s="1">
        <v>0.98</v>
      </c>
      <c r="AU27" s="38"/>
      <c r="AV27" s="38"/>
      <c r="AW27" s="38"/>
      <c r="AX27" s="38"/>
      <c r="AY27" s="38"/>
      <c r="AZ27" s="38"/>
      <c r="BA27" s="24"/>
      <c r="BB27" s="24"/>
      <c r="BC27" s="24"/>
    </row>
    <row r="28" spans="1:55">
      <c r="G28" s="1"/>
      <c r="H28" s="1"/>
      <c r="I28" s="1"/>
      <c r="Z28" s="1" t="s">
        <v>45</v>
      </c>
      <c r="AA28" s="1">
        <v>5.6999999999999993</v>
      </c>
      <c r="AB28" s="1">
        <v>2.0300000000000002</v>
      </c>
      <c r="AC28" s="1">
        <v>1.95</v>
      </c>
      <c r="AD28" s="1">
        <v>1.95</v>
      </c>
      <c r="AE28" s="1">
        <v>1.95</v>
      </c>
      <c r="AF28" s="1">
        <v>1.95</v>
      </c>
      <c r="AG28" s="1">
        <v>1.95</v>
      </c>
      <c r="AH28" s="1">
        <v>1.95</v>
      </c>
      <c r="AI28" s="1">
        <v>1.95</v>
      </c>
      <c r="AJ28" s="1">
        <v>1.95</v>
      </c>
      <c r="AK28" s="1">
        <v>1.95</v>
      </c>
      <c r="AL28" s="1">
        <v>1.95</v>
      </c>
      <c r="AM28" s="1">
        <v>1.95</v>
      </c>
      <c r="AN28" s="1">
        <v>1.95</v>
      </c>
      <c r="AO28" s="1">
        <v>1.95</v>
      </c>
      <c r="AP28" s="1">
        <v>1.95</v>
      </c>
      <c r="AQ28" s="1">
        <v>1.95</v>
      </c>
      <c r="AR28" s="1">
        <v>1.95</v>
      </c>
      <c r="AS28" s="1">
        <v>1.95</v>
      </c>
      <c r="AT28" s="1">
        <v>1.95</v>
      </c>
      <c r="AU28" s="38"/>
      <c r="AV28" s="38"/>
      <c r="AW28" s="38"/>
      <c r="AX28" s="38"/>
      <c r="AY28" s="38"/>
      <c r="AZ28" s="38"/>
      <c r="BA28" s="24"/>
      <c r="BB28" s="24"/>
      <c r="BC28" s="24"/>
    </row>
    <row r="29" spans="1:55" ht="15.75">
      <c r="G29" s="1"/>
      <c r="H29" s="1"/>
      <c r="I29" s="1"/>
      <c r="Z29" s="46" t="s">
        <v>46</v>
      </c>
      <c r="AA29" s="1">
        <v>11.84</v>
      </c>
      <c r="AB29" s="1">
        <v>7.01</v>
      </c>
      <c r="AC29" s="1">
        <v>4.4000000000000004</v>
      </c>
      <c r="AD29" s="1">
        <v>3.9</v>
      </c>
      <c r="AE29" s="1">
        <v>3.9</v>
      </c>
      <c r="AF29" s="1">
        <v>3.9</v>
      </c>
      <c r="AG29" s="1">
        <v>3.9</v>
      </c>
      <c r="AH29" s="1">
        <v>3.9</v>
      </c>
      <c r="AI29" s="1">
        <v>3.9</v>
      </c>
      <c r="AJ29" s="1">
        <v>3.9</v>
      </c>
      <c r="AK29" s="1">
        <v>3.9</v>
      </c>
      <c r="AL29" s="1">
        <v>3.9</v>
      </c>
      <c r="AM29" s="1">
        <v>3.9</v>
      </c>
      <c r="AN29" s="1">
        <v>3.9</v>
      </c>
      <c r="AO29" s="1">
        <v>3.9</v>
      </c>
      <c r="AP29" s="1">
        <v>3.9</v>
      </c>
      <c r="AQ29" s="1">
        <v>3.9</v>
      </c>
      <c r="AR29" s="1">
        <v>3.9</v>
      </c>
      <c r="AS29" s="1">
        <v>3.9</v>
      </c>
      <c r="AT29" s="1">
        <v>3.9</v>
      </c>
      <c r="AU29" s="38"/>
      <c r="AV29" s="38"/>
      <c r="AW29" s="38"/>
      <c r="AX29" s="38"/>
      <c r="AY29" s="38"/>
      <c r="AZ29" s="38"/>
      <c r="BA29" s="24"/>
      <c r="BB29" s="24"/>
      <c r="BC29" s="24"/>
    </row>
    <row r="30" spans="1:55" ht="15.75">
      <c r="G30" s="1"/>
      <c r="H30" s="1"/>
      <c r="I30" s="1"/>
      <c r="Z30" s="46" t="s">
        <v>47</v>
      </c>
      <c r="AA30" s="1">
        <v>19.88</v>
      </c>
      <c r="AB30" s="1">
        <v>18.18</v>
      </c>
      <c r="AC30" s="1">
        <v>11.06</v>
      </c>
      <c r="AD30" s="1">
        <v>8.16</v>
      </c>
      <c r="AE30" s="1">
        <v>6.69</v>
      </c>
      <c r="AF30" s="1">
        <v>6.5</v>
      </c>
      <c r="AG30" s="1">
        <v>6.5</v>
      </c>
      <c r="AH30" s="1">
        <v>6.5</v>
      </c>
      <c r="AI30" s="1">
        <v>6.5</v>
      </c>
      <c r="AJ30" s="1">
        <v>6.5</v>
      </c>
      <c r="AK30" s="1">
        <v>6.5</v>
      </c>
      <c r="AL30" s="1">
        <v>6.5</v>
      </c>
      <c r="AM30" s="1">
        <v>6.5</v>
      </c>
      <c r="AN30" s="1">
        <v>6.5</v>
      </c>
      <c r="AO30" s="1">
        <v>6.5</v>
      </c>
      <c r="AP30" s="1">
        <v>6.5</v>
      </c>
      <c r="AQ30" s="1">
        <v>6.5</v>
      </c>
      <c r="AR30" s="1">
        <v>6.5</v>
      </c>
      <c r="AS30" s="1">
        <v>6.5</v>
      </c>
      <c r="AT30" s="1">
        <v>6.5</v>
      </c>
      <c r="AU30" s="38"/>
      <c r="AV30" s="38"/>
      <c r="AW30" s="38"/>
      <c r="AX30" s="38"/>
      <c r="AY30" s="38"/>
      <c r="AZ30" s="38"/>
      <c r="BA30" s="24"/>
      <c r="BB30" s="24"/>
      <c r="BC30" s="24"/>
    </row>
    <row r="31" spans="1:55" ht="15.75">
      <c r="G31" s="1"/>
      <c r="H31" s="1"/>
      <c r="I31" s="1"/>
      <c r="Z31" s="47">
        <v>28</v>
      </c>
      <c r="AA31" s="1">
        <v>27.89</v>
      </c>
      <c r="AB31" s="1">
        <v>27.1</v>
      </c>
      <c r="AC31" s="1">
        <v>23.86</v>
      </c>
      <c r="AD31" s="1">
        <v>19.009999999999998</v>
      </c>
      <c r="AE31" s="1">
        <v>10.56</v>
      </c>
      <c r="AF31" s="1">
        <v>9.61</v>
      </c>
      <c r="AG31" s="1">
        <v>9.2099999999999991</v>
      </c>
      <c r="AH31" s="1">
        <v>9.11</v>
      </c>
      <c r="AI31" s="1">
        <v>9.1</v>
      </c>
      <c r="AJ31" s="1">
        <v>9.1</v>
      </c>
      <c r="AK31" s="1">
        <v>9.1</v>
      </c>
      <c r="AL31" s="1">
        <v>9.1</v>
      </c>
      <c r="AM31" s="1">
        <v>9.1</v>
      </c>
      <c r="AN31" s="1">
        <v>9.1</v>
      </c>
      <c r="AO31" s="1">
        <v>9.1</v>
      </c>
      <c r="AP31" s="1">
        <v>9.1</v>
      </c>
      <c r="AQ31" s="1">
        <v>9.1</v>
      </c>
      <c r="AR31" s="1">
        <v>9.1</v>
      </c>
      <c r="AS31" s="1">
        <v>9.1</v>
      </c>
      <c r="AT31" s="1">
        <v>9.1</v>
      </c>
      <c r="AU31" s="38"/>
      <c r="AV31" s="38"/>
      <c r="AW31" s="38"/>
      <c r="AX31" s="38"/>
      <c r="AY31" s="38"/>
      <c r="AZ31" s="38"/>
      <c r="BA31" s="24"/>
      <c r="BB31" s="24"/>
      <c r="BC31" s="24"/>
    </row>
    <row r="32" spans="1:55" ht="15.75">
      <c r="G32" s="1"/>
      <c r="H32" s="1"/>
      <c r="I32" s="1"/>
      <c r="Z32" s="47">
        <v>36</v>
      </c>
      <c r="AA32" s="1">
        <v>35.9</v>
      </c>
      <c r="AB32" s="1">
        <v>35.35</v>
      </c>
      <c r="AC32" s="1">
        <v>33.57</v>
      </c>
      <c r="AD32" s="1">
        <v>15.94</v>
      </c>
      <c r="AE32" s="1">
        <v>15.71</v>
      </c>
      <c r="AF32" s="1">
        <v>15</v>
      </c>
      <c r="AG32" s="1">
        <v>14.35</v>
      </c>
      <c r="AH32" s="1">
        <v>11.97</v>
      </c>
      <c r="AI32" s="1">
        <v>11.74</v>
      </c>
      <c r="AJ32" s="1">
        <v>11.719999999999999</v>
      </c>
      <c r="AK32" s="1">
        <v>11.7</v>
      </c>
      <c r="AL32" s="1">
        <v>11.7</v>
      </c>
      <c r="AM32" s="1">
        <v>11.7</v>
      </c>
      <c r="AN32" s="1">
        <v>11.7</v>
      </c>
      <c r="AO32" s="1">
        <v>11.7</v>
      </c>
      <c r="AP32" s="1">
        <v>11.7</v>
      </c>
      <c r="AQ32" s="1">
        <v>11.7</v>
      </c>
      <c r="AR32" s="1">
        <v>11.7</v>
      </c>
      <c r="AS32" s="1">
        <v>11.7</v>
      </c>
      <c r="AT32" s="1">
        <v>11.7</v>
      </c>
      <c r="AU32" s="38"/>
      <c r="AV32" s="38"/>
      <c r="AW32" s="38"/>
      <c r="AX32" s="38"/>
      <c r="AY32" s="38"/>
      <c r="AZ32" s="38"/>
      <c r="BA32" s="24"/>
      <c r="BB32" s="24"/>
      <c r="BC32" s="24"/>
    </row>
    <row r="33" spans="7:55" ht="15.75">
      <c r="G33" s="1"/>
      <c r="H33" s="1"/>
      <c r="I33" s="1"/>
      <c r="Z33" s="47">
        <v>45</v>
      </c>
      <c r="AA33" s="1">
        <v>44.9</v>
      </c>
      <c r="AB33" s="1">
        <v>44.440000000000005</v>
      </c>
      <c r="AC33" s="1">
        <v>36.19</v>
      </c>
      <c r="AD33" s="1">
        <v>23.779999999999998</v>
      </c>
      <c r="AE33" s="1">
        <v>22</v>
      </c>
      <c r="AF33" s="1">
        <v>18.059999999999999</v>
      </c>
      <c r="AG33" s="1">
        <v>17.8</v>
      </c>
      <c r="AH33" s="1">
        <v>17.25</v>
      </c>
      <c r="AI33" s="1">
        <v>15.06</v>
      </c>
      <c r="AJ33" s="1">
        <v>14.97</v>
      </c>
      <c r="AK33" s="1">
        <v>14.66</v>
      </c>
      <c r="AL33" s="1">
        <v>14.620000000000001</v>
      </c>
      <c r="AM33" s="1">
        <v>14.620000000000001</v>
      </c>
      <c r="AN33" s="1">
        <v>14.620000000000001</v>
      </c>
      <c r="AO33" s="1">
        <v>14.63</v>
      </c>
      <c r="AP33" s="1">
        <v>14.63</v>
      </c>
      <c r="AQ33" s="1">
        <v>14.63</v>
      </c>
      <c r="AR33" s="1">
        <v>14.63</v>
      </c>
      <c r="AS33" s="1">
        <v>14.63</v>
      </c>
      <c r="AT33" s="1">
        <v>14.63</v>
      </c>
      <c r="AU33" s="38"/>
      <c r="AV33" s="38"/>
      <c r="AW33" s="38"/>
      <c r="AX33" s="38"/>
      <c r="AY33" s="38"/>
      <c r="AZ33" s="38"/>
      <c r="BA33" s="24"/>
      <c r="BB33" s="24"/>
      <c r="BC33" s="24"/>
    </row>
    <row r="34" spans="7:55" ht="15.75">
      <c r="G34" s="1"/>
      <c r="H34" s="1"/>
      <c r="I34" s="1"/>
      <c r="Z34" s="47">
        <v>62.5</v>
      </c>
      <c r="AA34" s="1">
        <v>62.41</v>
      </c>
      <c r="AB34" s="1">
        <v>62.050000000000004</v>
      </c>
      <c r="AC34" s="1">
        <v>57.59</v>
      </c>
      <c r="AD34" s="1">
        <v>20.89</v>
      </c>
      <c r="AE34" s="1">
        <v>21.4</v>
      </c>
      <c r="AF34" s="1">
        <v>21.12</v>
      </c>
      <c r="AG34" s="1">
        <v>21.24</v>
      </c>
      <c r="AH34" s="1">
        <v>22.36</v>
      </c>
      <c r="AI34" s="1">
        <v>20.95</v>
      </c>
      <c r="AJ34" s="1">
        <v>21.080000000000002</v>
      </c>
      <c r="AK34" s="1">
        <v>20.380000000000003</v>
      </c>
      <c r="AL34" s="1">
        <v>20.37</v>
      </c>
      <c r="AM34" s="1">
        <v>20.380000000000003</v>
      </c>
      <c r="AN34" s="1">
        <v>20.34</v>
      </c>
      <c r="AO34" s="1">
        <v>20.34</v>
      </c>
      <c r="AP34" s="1">
        <v>20.309999999999999</v>
      </c>
      <c r="AQ34" s="1">
        <v>20.309999999999999</v>
      </c>
      <c r="AR34" s="1">
        <v>20.309999999999999</v>
      </c>
      <c r="AS34" s="1">
        <v>20.309999999999999</v>
      </c>
      <c r="AT34" s="1">
        <v>20.309999999999999</v>
      </c>
      <c r="AU34" s="38"/>
      <c r="AV34" s="38"/>
      <c r="AW34" s="38"/>
      <c r="AX34" s="38"/>
      <c r="AY34" s="38"/>
      <c r="AZ34" s="38"/>
      <c r="BA34" s="24"/>
      <c r="BB34" s="24"/>
      <c r="BC34" s="24"/>
    </row>
    <row r="35" spans="7:55" ht="15.75">
      <c r="G35" s="1"/>
      <c r="H35" s="1"/>
      <c r="I35" s="1"/>
      <c r="Z35" s="47">
        <v>87.5</v>
      </c>
      <c r="AA35" s="1">
        <v>87.410000000000011</v>
      </c>
      <c r="AB35" s="1">
        <v>87.06</v>
      </c>
      <c r="AC35" s="1">
        <v>86.46</v>
      </c>
      <c r="AD35" s="1">
        <v>30.66</v>
      </c>
      <c r="AE35" s="1">
        <v>29.63</v>
      </c>
      <c r="AF35" s="1">
        <v>28.540000000000003</v>
      </c>
      <c r="AG35" s="1">
        <v>29.790000000000003</v>
      </c>
      <c r="AH35" s="1">
        <v>28.62</v>
      </c>
      <c r="AI35" s="1">
        <v>28.439999999999998</v>
      </c>
      <c r="AU35" s="38"/>
      <c r="AV35" s="38"/>
      <c r="AW35" s="38"/>
      <c r="AX35" s="38"/>
      <c r="AY35" s="38"/>
      <c r="AZ35" s="38"/>
      <c r="BA35" s="24"/>
      <c r="BB35" s="24"/>
      <c r="BC35" s="24"/>
    </row>
    <row r="36" spans="7:55" ht="15.75">
      <c r="G36" s="1"/>
      <c r="H36" s="1"/>
      <c r="I36" s="1"/>
      <c r="Z36" s="47">
        <v>112.5</v>
      </c>
      <c r="AA36" s="1">
        <v>112.43</v>
      </c>
      <c r="AB36" s="1">
        <v>112.05</v>
      </c>
      <c r="AC36" s="1">
        <v>111.63</v>
      </c>
      <c r="AD36" s="1">
        <v>56.89</v>
      </c>
      <c r="AE36" s="1">
        <v>43.11</v>
      </c>
      <c r="AF36" s="1">
        <v>53.1</v>
      </c>
      <c r="AU36" s="38"/>
      <c r="AV36" s="38"/>
      <c r="AW36" s="38"/>
      <c r="AX36" s="38"/>
      <c r="AY36" s="38"/>
      <c r="AZ36" s="38"/>
      <c r="BA36" s="24"/>
      <c r="BB36" s="24"/>
      <c r="BC36" s="24"/>
    </row>
    <row r="37" spans="7:55" ht="15.75">
      <c r="G37" s="1"/>
      <c r="H37" s="1"/>
      <c r="I37" s="1"/>
      <c r="Z37" s="47">
        <v>137.5</v>
      </c>
      <c r="AA37" s="1">
        <v>137.42999999999998</v>
      </c>
      <c r="AB37" s="1">
        <v>137.05000000000001</v>
      </c>
      <c r="AC37" s="1">
        <v>136.63</v>
      </c>
      <c r="AD37" s="1">
        <v>126.88000000000001</v>
      </c>
      <c r="AE37" s="1">
        <v>126.71000000000001</v>
      </c>
      <c r="AU37" s="38"/>
      <c r="AV37" s="38"/>
      <c r="AW37" s="38"/>
      <c r="AX37" s="38"/>
      <c r="AY37" s="38"/>
      <c r="AZ37" s="38"/>
      <c r="BA37" s="24"/>
      <c r="BB37" s="24"/>
      <c r="BC37" s="24"/>
    </row>
    <row r="38" spans="7:55" ht="15.75">
      <c r="G38" s="1"/>
      <c r="H38" s="1"/>
      <c r="I38" s="1"/>
      <c r="Z38" s="47">
        <v>175</v>
      </c>
      <c r="AA38" s="1">
        <v>174.94</v>
      </c>
      <c r="AB38" s="1">
        <v>174.57</v>
      </c>
      <c r="AC38" s="1">
        <v>174.14000000000001</v>
      </c>
      <c r="AD38" s="1">
        <v>173.59</v>
      </c>
      <c r="AE38" s="1">
        <v>165.06</v>
      </c>
      <c r="AU38" s="38"/>
      <c r="AV38" s="38"/>
      <c r="AW38" s="38"/>
      <c r="AX38" s="38"/>
      <c r="AY38" s="38"/>
      <c r="AZ38" s="38"/>
      <c r="BA38" s="24"/>
      <c r="BB38" s="24"/>
      <c r="BC38" s="24"/>
    </row>
    <row r="39" spans="7:55" ht="15.75">
      <c r="G39" s="1"/>
      <c r="H39" s="1"/>
      <c r="I39" s="1"/>
      <c r="Z39" s="47">
        <v>225</v>
      </c>
      <c r="AA39" s="1">
        <v>224.95</v>
      </c>
      <c r="AB39" s="1">
        <v>224.60000000000002</v>
      </c>
      <c r="AC39" s="1">
        <v>224.16</v>
      </c>
      <c r="AD39" s="1">
        <v>223.67000000000002</v>
      </c>
      <c r="AE39" s="1">
        <v>222.82000000000002</v>
      </c>
      <c r="AU39" s="24"/>
      <c r="AV39" s="24"/>
      <c r="AW39" s="24"/>
      <c r="AX39" s="24"/>
      <c r="AY39" s="24"/>
      <c r="AZ39" s="24"/>
      <c r="BA39" s="24"/>
      <c r="BB39" s="24"/>
      <c r="BC39" s="24"/>
    </row>
    <row r="40" spans="7:55" ht="15.75">
      <c r="G40" s="1"/>
      <c r="H40" s="1"/>
      <c r="I40" s="1"/>
      <c r="Z40" s="47">
        <v>375</v>
      </c>
      <c r="AA40" s="1">
        <v>374.96</v>
      </c>
      <c r="AB40" s="1">
        <v>374.69</v>
      </c>
      <c r="AC40" s="1">
        <v>374.29</v>
      </c>
      <c r="AD40" s="1">
        <v>373.85</v>
      </c>
      <c r="AE40" s="1">
        <v>373.36</v>
      </c>
      <c r="AF40" s="1">
        <v>372.83</v>
      </c>
      <c r="AG40" s="1">
        <v>372.18</v>
      </c>
      <c r="AH40" s="1">
        <v>369.23</v>
      </c>
      <c r="AU40" s="24"/>
      <c r="AV40" s="24"/>
      <c r="AW40" s="24"/>
      <c r="AX40" s="24"/>
      <c r="AY40" s="24"/>
      <c r="AZ40" s="24"/>
      <c r="BA40" s="24"/>
      <c r="BB40" s="24"/>
      <c r="BC40" s="24"/>
    </row>
    <row r="41" spans="7:55" ht="15.75">
      <c r="G41" s="1"/>
      <c r="H41" s="1"/>
      <c r="I41" s="1"/>
      <c r="Z41" s="47">
        <v>750</v>
      </c>
      <c r="AA41" s="1">
        <v>749.98</v>
      </c>
      <c r="AB41" s="1">
        <v>749.79</v>
      </c>
      <c r="AC41" s="1">
        <v>749.5</v>
      </c>
      <c r="AD41" s="1">
        <v>749.16</v>
      </c>
      <c r="AE41" s="1">
        <v>748.77</v>
      </c>
      <c r="AF41" s="1">
        <v>748.39</v>
      </c>
      <c r="AG41" s="1">
        <v>747.97</v>
      </c>
      <c r="AH41" s="1">
        <v>747.55000000000007</v>
      </c>
      <c r="AI41" s="1">
        <v>747.13</v>
      </c>
      <c r="AJ41" s="1">
        <v>746.67</v>
      </c>
      <c r="AK41" s="1">
        <v>746.2</v>
      </c>
      <c r="AL41" s="1">
        <v>745.67000000000007</v>
      </c>
      <c r="AM41" s="1">
        <v>745</v>
      </c>
      <c r="AN41" s="1">
        <v>744.09</v>
      </c>
      <c r="AU41" s="24"/>
      <c r="AV41" s="24"/>
      <c r="AW41" s="24"/>
      <c r="AX41" s="24"/>
      <c r="AY41" s="24"/>
      <c r="AZ41" s="24"/>
      <c r="BA41" s="24"/>
      <c r="BB41" s="24"/>
      <c r="BC41" s="24"/>
    </row>
    <row r="42" spans="7:55" ht="15.75">
      <c r="G42" s="1"/>
      <c r="H42" s="1"/>
      <c r="I42" s="1"/>
      <c r="Z42" s="47">
        <v>1500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38"/>
      <c r="AV42" s="38"/>
      <c r="AW42" s="38"/>
      <c r="AX42" s="38"/>
      <c r="AY42" s="38"/>
      <c r="AZ42" s="38"/>
      <c r="BA42" s="24"/>
      <c r="BB42" s="24"/>
      <c r="BC42" s="24"/>
    </row>
    <row r="43" spans="7:55">
      <c r="G43" s="1"/>
      <c r="H43" s="1"/>
      <c r="I43" s="1"/>
      <c r="AF43" s="37"/>
      <c r="AG43" s="37"/>
      <c r="AH43" s="37"/>
      <c r="AI43" s="37"/>
      <c r="AJ43" s="37"/>
      <c r="AK43" s="37"/>
      <c r="AL43" s="37"/>
      <c r="AM43" s="37"/>
      <c r="AN43" s="37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24"/>
      <c r="BB43" s="24"/>
      <c r="BC43" s="24"/>
    </row>
    <row r="44" spans="7:55">
      <c r="G44" s="1"/>
      <c r="H44" s="1"/>
      <c r="I44" s="1"/>
      <c r="Z44" s="1" t="s">
        <v>224</v>
      </c>
      <c r="AF44" s="24"/>
      <c r="AG44" s="39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4"/>
      <c r="BB44" s="24"/>
      <c r="BC44" s="24"/>
    </row>
    <row r="45" spans="7:55">
      <c r="G45" s="1"/>
      <c r="H45" s="1"/>
      <c r="I45" s="1"/>
      <c r="Z45" s="44" t="s">
        <v>225</v>
      </c>
      <c r="AA45" s="44">
        <v>0.1</v>
      </c>
      <c r="AB45" s="44">
        <v>0.2</v>
      </c>
      <c r="AC45" s="44">
        <v>0.3</v>
      </c>
      <c r="AD45" s="44">
        <v>0.4</v>
      </c>
      <c r="AE45" s="44">
        <v>0.5</v>
      </c>
      <c r="AF45" s="44">
        <v>0.6</v>
      </c>
      <c r="AG45" s="44">
        <v>0.7</v>
      </c>
      <c r="AH45" s="44">
        <v>0.8</v>
      </c>
      <c r="AI45" s="44">
        <v>0.9</v>
      </c>
      <c r="AJ45" s="44">
        <v>1</v>
      </c>
      <c r="AK45" s="44">
        <v>1.1000000000000001</v>
      </c>
      <c r="AL45" s="44">
        <v>1.2</v>
      </c>
      <c r="AM45" s="44">
        <v>1.3</v>
      </c>
      <c r="AN45" s="44">
        <v>1.4</v>
      </c>
      <c r="AO45" s="44">
        <v>1.5</v>
      </c>
      <c r="AP45" s="44">
        <v>1.6</v>
      </c>
      <c r="AQ45" s="44">
        <v>1.7</v>
      </c>
      <c r="AR45" s="44">
        <v>1.8</v>
      </c>
      <c r="AS45" s="44">
        <v>1.9</v>
      </c>
      <c r="AT45" s="44">
        <v>2</v>
      </c>
      <c r="AU45" s="38"/>
      <c r="AV45" s="38"/>
      <c r="AW45" s="38"/>
      <c r="AX45" s="38"/>
      <c r="AY45" s="38"/>
      <c r="AZ45" s="38"/>
      <c r="BA45" s="24"/>
      <c r="BB45" s="24"/>
      <c r="BC45" s="24"/>
    </row>
    <row r="46" spans="7:55">
      <c r="G46" s="1"/>
      <c r="H46" s="1"/>
      <c r="I46" s="1"/>
      <c r="Z46" s="1" t="s">
        <v>44</v>
      </c>
      <c r="AA46" s="1">
        <v>2.92</v>
      </c>
      <c r="AB46" s="1">
        <v>1.25</v>
      </c>
      <c r="AC46" s="1">
        <v>0.98</v>
      </c>
      <c r="AD46" s="1">
        <v>0.98</v>
      </c>
      <c r="AE46" s="1">
        <v>0.98</v>
      </c>
      <c r="AF46" s="1">
        <v>0.98</v>
      </c>
      <c r="AG46" s="1">
        <v>0.98</v>
      </c>
      <c r="AH46" s="1">
        <v>0.98</v>
      </c>
      <c r="AI46" s="1">
        <v>0.98</v>
      </c>
      <c r="AJ46" s="1">
        <v>0.98</v>
      </c>
      <c r="AK46" s="1">
        <v>0.98</v>
      </c>
      <c r="AL46" s="1">
        <v>0.98</v>
      </c>
      <c r="AM46" s="1">
        <v>0.98</v>
      </c>
      <c r="AN46" s="1">
        <v>0.98</v>
      </c>
      <c r="AO46" s="1">
        <v>0.98</v>
      </c>
      <c r="AP46" s="1">
        <v>0.98</v>
      </c>
      <c r="AQ46" s="1">
        <v>0.98</v>
      </c>
      <c r="AR46" s="1">
        <v>0.98</v>
      </c>
      <c r="AS46" s="1">
        <v>0.98</v>
      </c>
      <c r="AT46" s="1">
        <v>0.98</v>
      </c>
      <c r="AU46" s="38"/>
      <c r="AV46" s="38"/>
      <c r="AW46" s="38"/>
      <c r="AX46" s="38"/>
      <c r="AY46" s="38"/>
      <c r="AZ46" s="38"/>
      <c r="BA46" s="24"/>
      <c r="BB46" s="24"/>
      <c r="BC46" s="24"/>
    </row>
    <row r="47" spans="7:55">
      <c r="G47" s="1"/>
      <c r="H47" s="1"/>
      <c r="I47" s="1"/>
      <c r="Z47" s="1" t="s">
        <v>45</v>
      </c>
      <c r="AA47" s="1">
        <v>5.95</v>
      </c>
      <c r="AB47" s="1">
        <v>4.1099999999999994</v>
      </c>
      <c r="AC47" s="1">
        <v>2.39</v>
      </c>
      <c r="AD47" s="1">
        <v>1.95</v>
      </c>
      <c r="AE47" s="1">
        <v>1.95</v>
      </c>
      <c r="AF47" s="1">
        <v>1.95</v>
      </c>
      <c r="AG47" s="1">
        <v>1.95</v>
      </c>
      <c r="AH47" s="1">
        <v>1.95</v>
      </c>
      <c r="AI47" s="1">
        <v>1.95</v>
      </c>
      <c r="AJ47" s="1">
        <v>1.95</v>
      </c>
      <c r="AK47" s="1">
        <v>1.95</v>
      </c>
      <c r="AL47" s="1">
        <v>1.95</v>
      </c>
      <c r="AM47" s="1">
        <v>1.95</v>
      </c>
      <c r="AN47" s="1">
        <v>1.95</v>
      </c>
      <c r="AO47" s="1">
        <v>1.95</v>
      </c>
      <c r="AP47" s="1">
        <v>1.95</v>
      </c>
      <c r="AQ47" s="1">
        <v>1.95</v>
      </c>
      <c r="AR47" s="1">
        <v>1.95</v>
      </c>
      <c r="AS47" s="1">
        <v>1.95</v>
      </c>
      <c r="AT47" s="1">
        <v>1.95</v>
      </c>
      <c r="AU47" s="38"/>
      <c r="AV47" s="38"/>
      <c r="AW47" s="38"/>
      <c r="AX47" s="38"/>
      <c r="AY47" s="38"/>
      <c r="AZ47" s="38"/>
      <c r="BA47" s="24"/>
      <c r="BB47" s="24"/>
      <c r="BC47" s="24"/>
    </row>
    <row r="48" spans="7:55" ht="15.75">
      <c r="G48" s="1"/>
      <c r="H48" s="1"/>
      <c r="I48" s="1"/>
      <c r="Z48" s="46" t="s">
        <v>46</v>
      </c>
      <c r="AA48" s="1">
        <v>11.96</v>
      </c>
      <c r="AB48" s="1">
        <v>11.620000000000001</v>
      </c>
      <c r="AC48" s="1">
        <v>6.05</v>
      </c>
      <c r="AD48" s="1">
        <v>5.96</v>
      </c>
      <c r="AE48" s="1">
        <v>4.3499999999999996</v>
      </c>
      <c r="AF48" s="1">
        <v>4.12</v>
      </c>
      <c r="AG48" s="1">
        <v>3.9</v>
      </c>
      <c r="AH48" s="1">
        <v>3.9</v>
      </c>
      <c r="AI48" s="1">
        <v>3.9</v>
      </c>
      <c r="AJ48" s="1">
        <v>3.9</v>
      </c>
      <c r="AK48" s="1">
        <v>3.9</v>
      </c>
      <c r="AL48" s="1">
        <v>3.9</v>
      </c>
      <c r="AM48" s="1">
        <v>3.9</v>
      </c>
      <c r="AN48" s="1">
        <v>3.9</v>
      </c>
      <c r="AO48" s="1">
        <v>3.9</v>
      </c>
      <c r="AP48" s="1">
        <v>3.9</v>
      </c>
      <c r="AQ48" s="1">
        <v>3.9</v>
      </c>
      <c r="AR48" s="1">
        <v>3.9</v>
      </c>
      <c r="AS48" s="1">
        <v>3.9</v>
      </c>
      <c r="AT48" s="1">
        <v>3.9</v>
      </c>
      <c r="AU48" s="38"/>
      <c r="AV48" s="38"/>
      <c r="AW48" s="38"/>
      <c r="AX48" s="38"/>
      <c r="AY48" s="38"/>
      <c r="AZ48" s="38"/>
      <c r="BA48" s="24"/>
      <c r="BB48" s="24"/>
      <c r="BC48" s="24"/>
    </row>
    <row r="49" spans="7:55" ht="15.75">
      <c r="G49" s="1"/>
      <c r="H49" s="1"/>
      <c r="I49" s="1"/>
      <c r="Z49" s="46" t="s">
        <v>47</v>
      </c>
      <c r="AA49" s="1">
        <v>19.959999999999997</v>
      </c>
      <c r="AB49" s="1">
        <v>19.75</v>
      </c>
      <c r="AC49" s="1">
        <v>19.190000000000001</v>
      </c>
      <c r="AD49" s="1">
        <v>17.68</v>
      </c>
      <c r="AE49" s="1">
        <v>12.91</v>
      </c>
      <c r="AF49" s="1">
        <v>10.69</v>
      </c>
      <c r="AG49" s="1">
        <v>9.08</v>
      </c>
      <c r="AH49" s="1">
        <v>7.2200000000000006</v>
      </c>
      <c r="AI49" s="1">
        <v>6.69</v>
      </c>
      <c r="AJ49" s="1">
        <v>6.54</v>
      </c>
      <c r="AK49" s="1">
        <v>6.5</v>
      </c>
      <c r="AL49" s="1">
        <v>6.5</v>
      </c>
      <c r="AM49" s="1">
        <v>6.5</v>
      </c>
      <c r="AN49" s="1">
        <v>6.5</v>
      </c>
      <c r="AO49" s="1">
        <v>6.5</v>
      </c>
      <c r="AP49" s="1">
        <v>6.5</v>
      </c>
      <c r="AQ49" s="1">
        <v>6.5</v>
      </c>
      <c r="AR49" s="1">
        <v>6.5</v>
      </c>
      <c r="AS49" s="1">
        <v>6.5</v>
      </c>
      <c r="AT49" s="1">
        <v>6.5</v>
      </c>
      <c r="AU49" s="38"/>
      <c r="AV49" s="38"/>
      <c r="AW49" s="38"/>
      <c r="AX49" s="38"/>
      <c r="AY49" s="38"/>
      <c r="AZ49" s="38"/>
      <c r="BA49" s="24"/>
      <c r="BB49" s="24"/>
      <c r="BC49" s="24"/>
    </row>
    <row r="50" spans="7:55" ht="15.75">
      <c r="G50" s="1"/>
      <c r="H50" s="1"/>
      <c r="I50" s="1"/>
      <c r="Z50" s="47">
        <v>28</v>
      </c>
      <c r="AA50" s="1">
        <v>27.96</v>
      </c>
      <c r="AB50" s="1">
        <v>27.79</v>
      </c>
      <c r="AC50" s="1">
        <v>27.48</v>
      </c>
      <c r="AD50" s="1">
        <v>26.88</v>
      </c>
      <c r="AE50" s="1">
        <v>25.380000000000003</v>
      </c>
      <c r="AF50" s="1">
        <v>22.07</v>
      </c>
      <c r="AG50" s="1">
        <v>14.36</v>
      </c>
      <c r="AH50" s="1">
        <v>11.950000000000001</v>
      </c>
      <c r="AI50" s="1">
        <v>10.71</v>
      </c>
      <c r="AJ50" s="1">
        <v>10.85</v>
      </c>
      <c r="AK50" s="1">
        <v>9.65</v>
      </c>
      <c r="AL50" s="1">
        <v>9.24</v>
      </c>
      <c r="AM50" s="1">
        <v>9.11</v>
      </c>
      <c r="AN50" s="1">
        <v>9.1</v>
      </c>
      <c r="AO50" s="1">
        <v>9.1</v>
      </c>
      <c r="AP50" s="1">
        <v>9.1</v>
      </c>
      <c r="AQ50" s="1">
        <v>9.1</v>
      </c>
      <c r="AR50" s="1">
        <v>9.1</v>
      </c>
      <c r="AS50" s="1">
        <v>9.1</v>
      </c>
      <c r="AT50" s="1">
        <v>9.1</v>
      </c>
      <c r="AU50" s="38"/>
      <c r="AV50" s="38"/>
      <c r="AW50" s="38"/>
      <c r="AX50" s="38"/>
      <c r="AY50" s="38"/>
      <c r="AZ50" s="38"/>
      <c r="BA50" s="24"/>
      <c r="BB50" s="24"/>
      <c r="BC50" s="24"/>
    </row>
    <row r="51" spans="7:55" ht="15.75">
      <c r="G51" s="1"/>
      <c r="H51" s="1"/>
      <c r="I51" s="1"/>
      <c r="Z51" s="47">
        <v>36</v>
      </c>
      <c r="AA51" s="1">
        <v>35.96</v>
      </c>
      <c r="AB51" s="1">
        <v>35.800000000000004</v>
      </c>
      <c r="AC51" s="1">
        <v>35.549999999999997</v>
      </c>
      <c r="AD51" s="1">
        <v>35.120000000000005</v>
      </c>
      <c r="AE51" s="1">
        <v>35.120000000000005</v>
      </c>
      <c r="AF51" s="1">
        <v>23.72</v>
      </c>
      <c r="AG51" s="1">
        <v>21.4</v>
      </c>
      <c r="AH51" s="1">
        <v>19.64</v>
      </c>
      <c r="AI51" s="1">
        <v>17.159999999999997</v>
      </c>
      <c r="AJ51" s="1">
        <v>14.229999999999999</v>
      </c>
      <c r="AK51" s="1">
        <v>13.69</v>
      </c>
      <c r="AL51" s="1">
        <v>13.33</v>
      </c>
      <c r="AM51" s="1">
        <v>12.45</v>
      </c>
      <c r="AN51" s="1">
        <v>11.87</v>
      </c>
      <c r="AO51" s="1">
        <v>11.790000000000001</v>
      </c>
      <c r="AP51" s="1">
        <v>11.729999999999999</v>
      </c>
      <c r="AQ51" s="1">
        <v>11.7</v>
      </c>
      <c r="AR51" s="1">
        <v>11.7</v>
      </c>
      <c r="AS51" s="1">
        <v>11.7</v>
      </c>
      <c r="AT51" s="1">
        <v>11.7</v>
      </c>
      <c r="AU51" s="38"/>
      <c r="AV51" s="38"/>
      <c r="AW51" s="38"/>
      <c r="AX51" s="38"/>
      <c r="AY51" s="38"/>
      <c r="AZ51" s="38"/>
      <c r="BA51" s="24"/>
      <c r="BB51" s="24"/>
      <c r="BC51" s="24"/>
    </row>
    <row r="52" spans="7:55" ht="15.75">
      <c r="G52" s="1"/>
      <c r="H52" s="1"/>
      <c r="I52" s="1"/>
      <c r="Z52" s="47">
        <v>45</v>
      </c>
      <c r="AA52" s="1">
        <v>44.97</v>
      </c>
      <c r="AB52" s="1">
        <v>44.790000000000006</v>
      </c>
      <c r="AC52" s="1">
        <v>44.58</v>
      </c>
      <c r="AD52" s="1">
        <v>44.24</v>
      </c>
      <c r="AE52" s="1">
        <v>43.61</v>
      </c>
      <c r="AF52" s="1">
        <v>42.31</v>
      </c>
      <c r="AG52" s="1">
        <v>37.61</v>
      </c>
      <c r="AH52" s="1">
        <v>27.06</v>
      </c>
      <c r="AI52" s="1">
        <v>26.86</v>
      </c>
      <c r="AJ52" s="1">
        <v>27.01</v>
      </c>
      <c r="AK52" s="1">
        <v>27.72</v>
      </c>
      <c r="AL52" s="1">
        <v>17.86</v>
      </c>
      <c r="AM52" s="1">
        <v>17.61</v>
      </c>
      <c r="AN52" s="1">
        <v>18.52</v>
      </c>
      <c r="AO52" s="1">
        <v>17.159999999999997</v>
      </c>
      <c r="AP52" s="1">
        <v>15.639999999999999</v>
      </c>
      <c r="AQ52" s="1">
        <v>15.08</v>
      </c>
      <c r="AR52" s="1">
        <v>14.83</v>
      </c>
      <c r="AS52" s="1">
        <v>15.11</v>
      </c>
      <c r="AT52" s="1">
        <v>14.63</v>
      </c>
      <c r="AU52" s="38"/>
      <c r="AV52" s="38"/>
      <c r="AW52" s="38"/>
      <c r="AX52" s="38"/>
      <c r="AY52" s="38"/>
      <c r="AZ52" s="38"/>
      <c r="BA52" s="24"/>
      <c r="BB52" s="24"/>
      <c r="BC52" s="24"/>
    </row>
    <row r="53" spans="7:55" ht="15.75">
      <c r="G53" s="1"/>
      <c r="H53" s="1"/>
      <c r="I53" s="1"/>
      <c r="Z53" s="47">
        <v>62.5</v>
      </c>
      <c r="AA53" s="1">
        <v>62.470000000000006</v>
      </c>
      <c r="AB53" s="1">
        <v>62.279999999999994</v>
      </c>
      <c r="AC53" s="1">
        <v>62.080000000000005</v>
      </c>
      <c r="AD53" s="1">
        <v>61.85</v>
      </c>
      <c r="AE53" s="1">
        <v>61.53</v>
      </c>
      <c r="AF53" s="1">
        <v>60.940000000000005</v>
      </c>
      <c r="AG53" s="1">
        <v>33.75</v>
      </c>
      <c r="AH53" s="1">
        <v>45.42</v>
      </c>
      <c r="AI53" s="1">
        <v>41.04</v>
      </c>
      <c r="AJ53" s="1">
        <v>42.19</v>
      </c>
      <c r="AK53" s="1">
        <v>34.74</v>
      </c>
      <c r="AL53" s="1">
        <v>27.56</v>
      </c>
      <c r="AM53" s="1">
        <v>30.17</v>
      </c>
      <c r="AN53" s="1">
        <v>24.48</v>
      </c>
      <c r="AO53" s="1">
        <v>26.990000000000002</v>
      </c>
      <c r="AP53" s="1">
        <v>23.84</v>
      </c>
      <c r="AQ53" s="1">
        <v>24.46</v>
      </c>
      <c r="AR53" s="1">
        <v>21.27</v>
      </c>
      <c r="AS53" s="1">
        <v>21.02</v>
      </c>
      <c r="AT53" s="1">
        <v>20.54</v>
      </c>
      <c r="AU53" s="38"/>
      <c r="AV53" s="38"/>
      <c r="AW53" s="38"/>
      <c r="AX53" s="38"/>
      <c r="AY53" s="38"/>
      <c r="AZ53" s="38"/>
      <c r="BA53" s="24"/>
      <c r="BB53" s="24"/>
      <c r="BC53" s="24"/>
    </row>
    <row r="54" spans="7:55" ht="15.75">
      <c r="G54" s="1"/>
      <c r="H54" s="1"/>
      <c r="I54" s="1"/>
      <c r="Z54" s="47">
        <v>87.5</v>
      </c>
      <c r="AA54" s="1">
        <v>87.47999999999999</v>
      </c>
      <c r="AB54" s="1">
        <v>87.28</v>
      </c>
      <c r="AC54" s="1">
        <v>87.070000000000007</v>
      </c>
      <c r="AD54" s="1">
        <v>86.87</v>
      </c>
      <c r="AE54" s="1">
        <v>86.63</v>
      </c>
      <c r="AF54" s="1">
        <v>86.279999999999987</v>
      </c>
      <c r="AG54" s="1">
        <v>83.65</v>
      </c>
      <c r="AH54" s="1">
        <v>34.11</v>
      </c>
      <c r="AI54" s="1">
        <v>31.03</v>
      </c>
      <c r="AJ54" s="1">
        <v>28.75</v>
      </c>
      <c r="AK54" s="1">
        <v>35.909999999999997</v>
      </c>
      <c r="AL54" s="1">
        <v>29.830000000000002</v>
      </c>
      <c r="AM54" s="1">
        <v>28.69</v>
      </c>
      <c r="AN54" s="1">
        <v>28.580000000000002</v>
      </c>
      <c r="AO54" s="1">
        <v>28.66</v>
      </c>
      <c r="AP54" s="1">
        <v>29.68</v>
      </c>
      <c r="AQ54" s="1">
        <v>29.6</v>
      </c>
      <c r="AR54" s="1">
        <v>29</v>
      </c>
      <c r="AS54" s="1">
        <v>28.72</v>
      </c>
      <c r="AT54" s="1">
        <v>30.23</v>
      </c>
      <c r="AU54" s="38"/>
      <c r="AV54" s="38"/>
      <c r="AW54" s="38"/>
      <c r="AX54" s="38"/>
      <c r="AY54" s="38"/>
      <c r="AZ54" s="38"/>
      <c r="BA54" s="24"/>
      <c r="BB54" s="24"/>
      <c r="BC54" s="24"/>
    </row>
    <row r="55" spans="7:55" ht="15.75">
      <c r="G55" s="1"/>
      <c r="H55" s="1"/>
      <c r="I55" s="1"/>
      <c r="Z55" s="47">
        <v>112.5</v>
      </c>
      <c r="AA55" s="1">
        <v>112.47999999999999</v>
      </c>
      <c r="AB55" s="1">
        <v>112.28999999999999</v>
      </c>
      <c r="AC55" s="1">
        <v>112.05999999999999</v>
      </c>
      <c r="AD55" s="1">
        <v>111.85</v>
      </c>
      <c r="AE55" s="1">
        <v>111.64</v>
      </c>
      <c r="AF55" s="1">
        <v>111.39999999999999</v>
      </c>
      <c r="AG55" s="1">
        <v>111.12</v>
      </c>
      <c r="AH55" s="1">
        <v>110.68</v>
      </c>
      <c r="AI55" s="1">
        <v>55.71</v>
      </c>
      <c r="AJ55" s="1">
        <v>50.699999999999996</v>
      </c>
      <c r="AK55" s="1">
        <v>101</v>
      </c>
      <c r="AL55" s="1">
        <v>46.04</v>
      </c>
      <c r="AM55" s="1">
        <v>48.12</v>
      </c>
      <c r="AN55" s="1">
        <v>106.92</v>
      </c>
      <c r="AO55" s="1">
        <v>37.979999999999997</v>
      </c>
      <c r="AP55" s="1">
        <v>37.04</v>
      </c>
      <c r="AQ55" s="1">
        <v>101.71</v>
      </c>
      <c r="AR55" s="1">
        <v>38.25</v>
      </c>
      <c r="AU55" s="38"/>
      <c r="AV55" s="38"/>
      <c r="AW55" s="38"/>
      <c r="AX55" s="38"/>
      <c r="AY55" s="38"/>
      <c r="AZ55" s="38"/>
      <c r="BA55" s="24"/>
      <c r="BB55" s="24"/>
      <c r="BC55" s="24"/>
    </row>
    <row r="56" spans="7:55" ht="15.75">
      <c r="G56" s="1"/>
      <c r="H56" s="1"/>
      <c r="I56" s="1"/>
      <c r="Z56" s="47">
        <v>137.5</v>
      </c>
      <c r="AA56" s="1">
        <v>137.47999999999999</v>
      </c>
      <c r="AB56" s="1">
        <v>137.30000000000001</v>
      </c>
      <c r="AC56" s="1">
        <v>137.07</v>
      </c>
      <c r="AD56" s="1">
        <v>136.84</v>
      </c>
      <c r="AE56" s="1">
        <v>136.63999999999999</v>
      </c>
      <c r="AF56" s="1">
        <v>136.41</v>
      </c>
      <c r="AG56" s="1">
        <v>136.16999999999999</v>
      </c>
      <c r="AH56" s="1">
        <v>135.84</v>
      </c>
      <c r="AI56" s="1">
        <v>135.37</v>
      </c>
      <c r="AJ56" s="1">
        <v>121.77</v>
      </c>
      <c r="AK56" s="1">
        <v>122.31000000000002</v>
      </c>
      <c r="AL56" s="1">
        <v>117.97</v>
      </c>
      <c r="AM56" s="1">
        <v>132.01</v>
      </c>
      <c r="AN56" s="1">
        <v>131.81</v>
      </c>
      <c r="AO56" s="1">
        <v>130.08000000000001</v>
      </c>
      <c r="AU56" s="38"/>
      <c r="AV56" s="38"/>
      <c r="AW56" s="38"/>
      <c r="AX56" s="38"/>
      <c r="AY56" s="38"/>
      <c r="AZ56" s="38"/>
      <c r="BA56" s="24"/>
      <c r="BB56" s="24"/>
      <c r="BC56" s="24"/>
    </row>
    <row r="57" spans="7:55" ht="15.75">
      <c r="G57" s="1"/>
      <c r="H57" s="1"/>
      <c r="I57" s="1"/>
      <c r="Z57" s="47">
        <v>175</v>
      </c>
      <c r="AA57" s="1">
        <v>174.99</v>
      </c>
      <c r="AB57" s="1">
        <v>174.82000000000002</v>
      </c>
      <c r="AC57" s="1">
        <v>174.6</v>
      </c>
      <c r="AD57" s="1">
        <v>174.35000000000002</v>
      </c>
      <c r="AE57" s="1">
        <v>174.14000000000001</v>
      </c>
      <c r="AF57" s="1">
        <v>173.91</v>
      </c>
      <c r="AG57" s="1">
        <v>173.7</v>
      </c>
      <c r="AH57" s="1">
        <v>173.45</v>
      </c>
      <c r="AI57" s="1">
        <v>173.13</v>
      </c>
      <c r="AJ57" s="1">
        <v>171.59</v>
      </c>
      <c r="AK57" s="1">
        <v>167.72</v>
      </c>
      <c r="AL57" s="1">
        <v>166.61</v>
      </c>
      <c r="AU57" s="38"/>
      <c r="AV57" s="38"/>
      <c r="AW57" s="38"/>
      <c r="AX57" s="38"/>
      <c r="AY57" s="38"/>
      <c r="AZ57" s="38"/>
      <c r="BA57" s="24"/>
      <c r="BB57" s="24"/>
      <c r="BC57" s="24"/>
    </row>
    <row r="58" spans="7:55" ht="15.75">
      <c r="G58" s="1"/>
      <c r="H58" s="1"/>
      <c r="I58" s="1"/>
      <c r="Z58" s="47">
        <v>225</v>
      </c>
      <c r="AA58" s="1">
        <v>224.99</v>
      </c>
      <c r="AB58" s="1">
        <v>224.84</v>
      </c>
      <c r="AC58" s="1">
        <v>224.63</v>
      </c>
      <c r="AD58" s="1">
        <v>224.38</v>
      </c>
      <c r="AE58" s="1">
        <v>224.16</v>
      </c>
      <c r="AF58" s="1">
        <v>223.93</v>
      </c>
      <c r="AG58" s="1">
        <v>223.71</v>
      </c>
      <c r="AH58" s="1">
        <v>223.48</v>
      </c>
      <c r="AI58" s="1">
        <v>223.24</v>
      </c>
      <c r="AJ58" s="1">
        <v>222.97</v>
      </c>
      <c r="AK58" s="1">
        <v>222.58</v>
      </c>
      <c r="AL58" s="1">
        <v>218.74</v>
      </c>
      <c r="AM58" s="1">
        <v>217.86</v>
      </c>
      <c r="AU58" s="24"/>
      <c r="AV58" s="24"/>
      <c r="AW58" s="24"/>
      <c r="AX58" s="24"/>
      <c r="AY58" s="24"/>
      <c r="AZ58" s="24"/>
      <c r="BA58" s="24"/>
      <c r="BB58" s="24"/>
      <c r="BC58" s="24"/>
    </row>
    <row r="59" spans="7:55" ht="15.75">
      <c r="G59" s="1"/>
      <c r="H59" s="1"/>
      <c r="I59" s="1"/>
      <c r="Z59" s="47">
        <v>375</v>
      </c>
      <c r="AA59" s="1">
        <v>374.99</v>
      </c>
      <c r="AB59" s="1">
        <v>374.88</v>
      </c>
      <c r="AC59" s="1">
        <v>374.7</v>
      </c>
      <c r="AD59" s="1">
        <v>374.49</v>
      </c>
      <c r="AE59" s="1">
        <v>374.27</v>
      </c>
      <c r="AF59" s="1">
        <v>374.05</v>
      </c>
      <c r="AG59" s="1">
        <v>373.83000000000004</v>
      </c>
      <c r="AH59" s="1">
        <v>373.59999999999997</v>
      </c>
      <c r="AI59" s="1">
        <v>373.38</v>
      </c>
      <c r="AJ59" s="1">
        <v>373.15999999999997</v>
      </c>
      <c r="AK59" s="1">
        <v>372.94</v>
      </c>
      <c r="AL59" s="1">
        <v>372.71</v>
      </c>
      <c r="AM59" s="1">
        <v>372.47</v>
      </c>
      <c r="AN59" s="1">
        <v>372.21</v>
      </c>
      <c r="AO59" s="1">
        <v>371.90999999999997</v>
      </c>
      <c r="AP59" s="1">
        <v>371.5</v>
      </c>
      <c r="AQ59" s="1">
        <v>370.07</v>
      </c>
      <c r="AR59" s="1">
        <v>368.57</v>
      </c>
      <c r="AU59" s="24"/>
      <c r="AV59" s="24"/>
      <c r="AW59" s="24"/>
      <c r="AX59" s="24"/>
      <c r="AY59" s="24"/>
      <c r="AZ59" s="24"/>
      <c r="BA59" s="24"/>
      <c r="BB59" s="24"/>
      <c r="BC59" s="24"/>
    </row>
    <row r="60" spans="7:55" ht="15.75">
      <c r="G60" s="1"/>
      <c r="H60" s="1"/>
      <c r="I60" s="1"/>
      <c r="Z60" s="47">
        <v>750</v>
      </c>
      <c r="AA60" s="1">
        <v>750</v>
      </c>
      <c r="AB60" s="1">
        <v>749.92</v>
      </c>
      <c r="AC60" s="1">
        <v>749.79</v>
      </c>
      <c r="AD60" s="1">
        <v>749.64</v>
      </c>
      <c r="AE60" s="1">
        <v>749.47</v>
      </c>
      <c r="AF60" s="1">
        <v>749.30000000000007</v>
      </c>
      <c r="AG60" s="1">
        <v>749.12</v>
      </c>
      <c r="AH60" s="1">
        <v>748.93</v>
      </c>
      <c r="AI60" s="1">
        <v>748.74</v>
      </c>
      <c r="AJ60" s="1">
        <v>748.55</v>
      </c>
      <c r="AK60" s="1">
        <v>748.34999999999991</v>
      </c>
      <c r="AL60" s="1">
        <v>748.16</v>
      </c>
      <c r="AM60" s="1">
        <v>747.97</v>
      </c>
      <c r="AN60" s="1">
        <v>747.78</v>
      </c>
      <c r="AO60" s="1">
        <v>747.57999999999993</v>
      </c>
      <c r="AP60" s="1">
        <v>747.39</v>
      </c>
      <c r="AQ60" s="1">
        <v>747.19999999999993</v>
      </c>
      <c r="AR60" s="1">
        <v>747.0200000000001</v>
      </c>
      <c r="AS60" s="1">
        <v>746.82999999999993</v>
      </c>
      <c r="AT60" s="1">
        <v>746.63</v>
      </c>
      <c r="AU60" s="24"/>
      <c r="AV60" s="24"/>
      <c r="AW60" s="24"/>
      <c r="AX60" s="24"/>
      <c r="AY60" s="24"/>
      <c r="AZ60" s="24"/>
      <c r="BA60" s="24"/>
      <c r="BB60" s="24"/>
      <c r="BC60" s="24"/>
    </row>
    <row r="61" spans="7:55" ht="15.75">
      <c r="G61" s="1"/>
      <c r="H61" s="1"/>
      <c r="I61" s="1"/>
      <c r="Z61" s="47">
        <v>1500</v>
      </c>
      <c r="AA61" s="1">
        <v>1500</v>
      </c>
      <c r="AB61" s="1">
        <v>1499.93</v>
      </c>
      <c r="AC61" s="1">
        <v>1499.8999999999999</v>
      </c>
      <c r="AD61" s="1">
        <v>1499.74</v>
      </c>
      <c r="AE61" s="1">
        <v>1499.6</v>
      </c>
      <c r="AF61" s="1">
        <v>1499.5</v>
      </c>
      <c r="AG61" s="1">
        <v>1499.3999999999999</v>
      </c>
      <c r="AH61" s="1">
        <v>1499.2199999999998</v>
      </c>
      <c r="AI61" s="1">
        <v>1499.1</v>
      </c>
      <c r="AJ61" s="1">
        <v>1498.98</v>
      </c>
      <c r="AK61" s="1">
        <v>1498.8</v>
      </c>
      <c r="AL61" s="1">
        <v>1498.7</v>
      </c>
      <c r="AM61" s="1">
        <v>1498.5</v>
      </c>
      <c r="AN61" s="1">
        <v>1498.4</v>
      </c>
      <c r="AO61" s="1">
        <v>1498.2</v>
      </c>
      <c r="AP61" s="1">
        <v>1498.1000000000001</v>
      </c>
      <c r="AQ61" s="1">
        <v>1497.8999999999999</v>
      </c>
      <c r="AR61" s="1">
        <v>1497.8000000000002</v>
      </c>
      <c r="AS61" s="1">
        <v>1497.6</v>
      </c>
      <c r="AT61" s="1">
        <v>1497.5</v>
      </c>
      <c r="AU61" s="38"/>
      <c r="AV61" s="38"/>
      <c r="AW61" s="38"/>
      <c r="AX61" s="38"/>
      <c r="AY61" s="38"/>
      <c r="AZ61" s="38"/>
      <c r="BA61" s="24"/>
      <c r="BB61" s="24"/>
      <c r="BC61" s="24"/>
    </row>
    <row r="62" spans="7:55">
      <c r="G62" s="1"/>
      <c r="H62" s="1"/>
      <c r="I62" s="1"/>
      <c r="AE62" s="24"/>
      <c r="AF62" s="39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24"/>
      <c r="BB62" s="24"/>
      <c r="BC62" s="24"/>
    </row>
    <row r="63" spans="7:55">
      <c r="G63" s="1"/>
      <c r="H63" s="1"/>
      <c r="I63" s="1"/>
      <c r="AE63" s="24"/>
      <c r="AF63" s="39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24"/>
      <c r="BB63" s="24"/>
      <c r="BC63" s="24"/>
    </row>
    <row r="64" spans="7:55">
      <c r="G64" s="1"/>
      <c r="H64" s="1"/>
      <c r="I64" s="1"/>
      <c r="X64" s="56"/>
      <c r="Y64" s="56"/>
      <c r="Z64" s="56"/>
      <c r="AA64" s="56"/>
      <c r="AB64" s="56"/>
      <c r="AC64" s="56"/>
      <c r="AD64" s="56"/>
      <c r="AE64" s="56"/>
      <c r="AF64" s="67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24"/>
      <c r="BB64" s="24"/>
      <c r="BC64" s="24"/>
    </row>
    <row r="65" spans="7:55">
      <c r="G65" s="1"/>
      <c r="H65" s="1"/>
      <c r="I65" s="1"/>
      <c r="X65" s="56"/>
      <c r="Y65" s="56"/>
      <c r="Z65" s="56"/>
      <c r="AA65" s="56"/>
      <c r="AB65" s="56"/>
      <c r="AC65" s="56"/>
      <c r="AD65" s="56"/>
      <c r="AE65" s="56"/>
      <c r="AF65" s="67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24"/>
      <c r="BB65" s="24"/>
      <c r="BC65" s="24"/>
    </row>
    <row r="66" spans="7:55">
      <c r="G66" s="1"/>
      <c r="H66" s="1"/>
      <c r="I66" s="1"/>
      <c r="AE66" s="24"/>
      <c r="AF66" s="39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24"/>
      <c r="BB66" s="24"/>
      <c r="BC66" s="24"/>
    </row>
    <row r="67" spans="7:55">
      <c r="G67" s="1"/>
      <c r="H67" s="1"/>
      <c r="I67" s="1"/>
      <c r="AE67" s="24"/>
      <c r="AF67" s="39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24"/>
      <c r="BB67" s="24"/>
      <c r="BC67" s="24"/>
    </row>
    <row r="68" spans="7:55">
      <c r="G68" s="1"/>
      <c r="H68" s="1"/>
      <c r="I68" s="1"/>
      <c r="AE68" s="24"/>
      <c r="AF68" s="39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24"/>
      <c r="BB68" s="24"/>
      <c r="BC68" s="24"/>
    </row>
    <row r="69" spans="7:55">
      <c r="G69" s="1"/>
      <c r="H69" s="1"/>
      <c r="I69" s="1"/>
      <c r="AE69" s="24"/>
      <c r="AF69" s="39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24"/>
      <c r="BB69" s="24"/>
      <c r="BC69" s="24"/>
    </row>
    <row r="70" spans="7:55">
      <c r="G70" s="1"/>
      <c r="H70" s="1"/>
      <c r="I70" s="1"/>
      <c r="AE70" s="24"/>
      <c r="AF70" s="39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24"/>
      <c r="BB70" s="24"/>
      <c r="BC70" s="24"/>
    </row>
    <row r="71" spans="7:55">
      <c r="G71" s="1"/>
      <c r="H71" s="1"/>
      <c r="I71" s="1"/>
      <c r="AE71" s="24"/>
      <c r="AF71" s="39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24"/>
      <c r="BB71" s="24"/>
      <c r="BC71" s="24"/>
    </row>
    <row r="72" spans="7:55">
      <c r="G72" s="1"/>
      <c r="H72" s="1"/>
      <c r="I72" s="1"/>
      <c r="AE72" s="24"/>
      <c r="AF72" s="39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24"/>
      <c r="BB72" s="24"/>
      <c r="BC72" s="24"/>
    </row>
    <row r="73" spans="7:55">
      <c r="G73" s="1"/>
      <c r="H73" s="1"/>
      <c r="I73" s="1"/>
      <c r="AE73" s="24"/>
      <c r="AF73" s="39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24"/>
      <c r="BB73" s="24"/>
      <c r="BC73" s="24"/>
    </row>
    <row r="74" spans="7:55">
      <c r="G74" s="1"/>
      <c r="H74" s="1"/>
      <c r="I74" s="1"/>
      <c r="AE74" s="24"/>
      <c r="AF74" s="39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24"/>
      <c r="BB74" s="24"/>
      <c r="BC74" s="24"/>
    </row>
    <row r="75" spans="7:55">
      <c r="G75" s="1"/>
      <c r="H75" s="1"/>
      <c r="I75" s="1"/>
      <c r="AE75" s="24"/>
      <c r="AF75" s="39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24"/>
      <c r="BB75" s="24"/>
      <c r="BC75" s="24"/>
    </row>
    <row r="76" spans="7:55">
      <c r="G76" s="1"/>
      <c r="H76" s="1"/>
      <c r="I76" s="1"/>
      <c r="AE76" s="24"/>
      <c r="AF76" s="39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24"/>
      <c r="BB76" s="24"/>
      <c r="BC76" s="24"/>
    </row>
    <row r="77" spans="7:55">
      <c r="G77" s="1"/>
      <c r="H77" s="1"/>
      <c r="I77" s="1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</row>
    <row r="78" spans="7:55">
      <c r="G78" s="1"/>
      <c r="H78" s="1"/>
      <c r="I78" s="1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</row>
    <row r="79" spans="7:55">
      <c r="G79" s="1"/>
      <c r="H79" s="1"/>
      <c r="I79" s="1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</row>
    <row r="80" spans="7:55">
      <c r="G80" s="1"/>
      <c r="H80" s="1"/>
      <c r="I80" s="1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</row>
    <row r="81" spans="7:55">
      <c r="G81" s="1"/>
      <c r="H81" s="1"/>
      <c r="I81" s="1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</row>
    <row r="82" spans="7:55">
      <c r="G82" s="1"/>
      <c r="H82" s="1"/>
      <c r="I82" s="1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</row>
    <row r="83" spans="7:55">
      <c r="G83" s="1"/>
      <c r="H83" s="1"/>
      <c r="I83" s="1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</row>
    <row r="84" spans="7:55">
      <c r="G84" s="1"/>
      <c r="H84" s="1"/>
      <c r="I84" s="1"/>
    </row>
    <row r="85" spans="7:55">
      <c r="G85" s="1"/>
      <c r="H85" s="1"/>
      <c r="I85" s="1"/>
    </row>
    <row r="86" spans="7:55">
      <c r="G86" s="1"/>
      <c r="H86" s="1"/>
      <c r="I86" s="1"/>
    </row>
    <row r="87" spans="7:55">
      <c r="G87" s="1"/>
      <c r="H87" s="1"/>
      <c r="I87" s="1"/>
    </row>
    <row r="88" spans="7:55">
      <c r="G88" s="1"/>
      <c r="H88" s="1"/>
      <c r="I88" s="1"/>
    </row>
    <row r="89" spans="7:55">
      <c r="G89" s="1"/>
      <c r="H89" s="1"/>
      <c r="I89" s="1"/>
    </row>
    <row r="90" spans="7:55">
      <c r="G90" s="1"/>
      <c r="H90" s="1"/>
      <c r="I90" s="1"/>
    </row>
    <row r="91" spans="7:55">
      <c r="G91" s="1"/>
      <c r="H91" s="1"/>
      <c r="I91" s="1"/>
    </row>
    <row r="92" spans="7:55">
      <c r="G92" s="1"/>
      <c r="H92" s="1"/>
      <c r="I92" s="1"/>
    </row>
    <row r="93" spans="7:55">
      <c r="G93" s="1"/>
      <c r="H93" s="1"/>
      <c r="I93" s="1"/>
    </row>
    <row r="94" spans="7:55">
      <c r="G94" s="1"/>
      <c r="H94" s="1"/>
      <c r="I94" s="1"/>
    </row>
    <row r="95" spans="7:55">
      <c r="G95" s="1"/>
      <c r="H95" s="1"/>
      <c r="I95" s="1"/>
    </row>
    <row r="96" spans="7:55">
      <c r="G96" s="1"/>
      <c r="H96" s="1"/>
      <c r="I96" s="1"/>
    </row>
    <row r="97" spans="7:9">
      <c r="G97" s="1"/>
      <c r="H97" s="1"/>
      <c r="I97" s="1"/>
    </row>
    <row r="98" spans="7:9">
      <c r="G98" s="1"/>
      <c r="H98" s="1"/>
      <c r="I98" s="1"/>
    </row>
    <row r="99" spans="7:9">
      <c r="G99" s="1"/>
      <c r="H99" s="1"/>
      <c r="I99" s="1"/>
    </row>
    <row r="100" spans="7:9">
      <c r="G100" s="1"/>
      <c r="H100" s="1"/>
      <c r="I100" s="1"/>
    </row>
    <row r="101" spans="7:9">
      <c r="G101" s="1"/>
      <c r="H101" s="1"/>
      <c r="I101" s="1"/>
    </row>
    <row r="102" spans="7:9">
      <c r="G102" s="1"/>
      <c r="H102" s="1"/>
      <c r="I102" s="1"/>
    </row>
    <row r="103" spans="7:9">
      <c r="G103" s="1"/>
      <c r="H103" s="1"/>
      <c r="I103" s="1"/>
    </row>
    <row r="104" spans="7:9">
      <c r="G104" s="1"/>
      <c r="H104" s="1"/>
      <c r="I104" s="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2644F-F3B3-4F56-8674-62C8B9E66D62}">
  <dimension ref="A1:Z15"/>
  <sheetViews>
    <sheetView tabSelected="1" zoomScaleNormal="100" workbookViewId="0">
      <selection activeCell="G11" sqref="G11"/>
    </sheetView>
  </sheetViews>
  <sheetFormatPr defaultRowHeight="12.75"/>
  <cols>
    <col min="1" max="1" width="9" style="69"/>
    <col min="2" max="2" width="13" style="69" customWidth="1"/>
    <col min="3" max="3" width="11.75" style="69" customWidth="1"/>
    <col min="4" max="4" width="11.5" style="69" customWidth="1"/>
    <col min="5" max="5" width="13.5" style="69" customWidth="1"/>
    <col min="6" max="6" width="12.75" style="69" customWidth="1"/>
    <col min="7" max="7" width="13.25" style="69" customWidth="1"/>
    <col min="8" max="8" width="15.125" style="69" customWidth="1"/>
    <col min="9" max="11" width="9" style="69"/>
    <col min="12" max="13" width="13" style="69" bestFit="1" customWidth="1"/>
    <col min="14" max="14" width="9" style="69"/>
    <col min="15" max="16" width="13" style="69" bestFit="1" customWidth="1"/>
    <col min="17" max="17" width="9" style="69"/>
    <col min="18" max="19" width="13" style="69" bestFit="1" customWidth="1"/>
    <col min="20" max="21" width="9" style="69"/>
    <col min="22" max="22" width="13" style="69" bestFit="1" customWidth="1"/>
    <col min="23" max="23" width="9" style="69"/>
    <col min="24" max="25" width="13" style="69" bestFit="1" customWidth="1"/>
    <col min="26" max="16384" width="9" style="69"/>
  </cols>
  <sheetData>
    <row r="1" spans="1:26" s="69" customFormat="1">
      <c r="A1" s="68" t="s">
        <v>228</v>
      </c>
    </row>
    <row r="3" spans="1:26" s="69" customFormat="1">
      <c r="B3" s="70" t="s">
        <v>227</v>
      </c>
      <c r="C3" s="71" t="s">
        <v>48</v>
      </c>
      <c r="D3" s="71" t="s">
        <v>49</v>
      </c>
      <c r="E3" s="71" t="s">
        <v>50</v>
      </c>
      <c r="F3" s="71" t="s">
        <v>51</v>
      </c>
      <c r="G3" s="71" t="s">
        <v>52</v>
      </c>
      <c r="H3" s="71" t="s">
        <v>53</v>
      </c>
      <c r="I3" s="71" t="s">
        <v>54</v>
      </c>
      <c r="J3" s="71" t="s">
        <v>55</v>
      </c>
      <c r="K3" s="71" t="s">
        <v>56</v>
      </c>
      <c r="L3" s="71" t="s">
        <v>57</v>
      </c>
      <c r="M3" s="71" t="s">
        <v>58</v>
      </c>
      <c r="N3" s="71" t="s">
        <v>59</v>
      </c>
      <c r="O3" s="71" t="s">
        <v>60</v>
      </c>
      <c r="P3" s="71" t="s">
        <v>61</v>
      </c>
      <c r="Q3" s="71" t="s">
        <v>62</v>
      </c>
      <c r="R3" s="71" t="s">
        <v>63</v>
      </c>
      <c r="S3" s="71" t="s">
        <v>64</v>
      </c>
      <c r="T3" s="71" t="s">
        <v>65</v>
      </c>
      <c r="U3" s="71" t="s">
        <v>66</v>
      </c>
      <c r="V3" s="71" t="s">
        <v>67</v>
      </c>
      <c r="W3" s="71" t="s">
        <v>68</v>
      </c>
      <c r="X3" s="71" t="s">
        <v>69</v>
      </c>
      <c r="Y3" s="71" t="s">
        <v>70</v>
      </c>
      <c r="Z3" s="71" t="s">
        <v>71</v>
      </c>
    </row>
    <row r="4" spans="1:26" s="69" customFormat="1">
      <c r="B4" s="72">
        <v>0.2</v>
      </c>
      <c r="C4" s="73">
        <f>'0.2m'!AH3</f>
        <v>1.0920746790040555E-4</v>
      </c>
      <c r="D4" s="73">
        <f>'0.2m'!AI3</f>
        <v>4.7979988586151697E-5</v>
      </c>
      <c r="E4" s="72">
        <f>D4/C4</f>
        <v>0.43934713906111467</v>
      </c>
      <c r="F4" s="73">
        <f>'0.2m'!AH4</f>
        <v>5.7635465823179812E-4</v>
      </c>
      <c r="G4" s="73">
        <f>'0.2m'!AI4</f>
        <v>4.5093021537705348E-4</v>
      </c>
      <c r="H4" s="72">
        <f>G4/F4</f>
        <v>0.78238322348337563</v>
      </c>
      <c r="I4" s="73">
        <f>'0.2m'!AH5</f>
        <v>1.0981072344178661E-3</v>
      </c>
      <c r="J4" s="73">
        <f>'0.2m'!AI5</f>
        <v>9.2996297575098793E-4</v>
      </c>
      <c r="K4" s="74">
        <f>J4/I4</f>
        <v>0.84687810680346209</v>
      </c>
      <c r="L4" s="75">
        <f>'0.2m'!AH6</f>
        <v>1.7836693605500695E-3</v>
      </c>
      <c r="M4" s="75">
        <f>'0.2m'!AI6</f>
        <v>1.428873179714193E-3</v>
      </c>
      <c r="N4" s="74">
        <f>M4/L4</f>
        <v>0.80108635115733551</v>
      </c>
      <c r="O4" s="76">
        <f>'0.2m'!AK3</f>
        <v>6.4233120695820836E-3</v>
      </c>
      <c r="P4" s="76">
        <f>'0.2m'!AL3</f>
        <v>6.1866790742071999E-3</v>
      </c>
      <c r="Q4" s="72">
        <f>P4/O4</f>
        <v>0.96316028354040728</v>
      </c>
      <c r="R4" s="76">
        <f>'0.2m'!AK4</f>
        <v>3.0379795261034143E-2</v>
      </c>
      <c r="S4" s="76">
        <f>'0.2m'!AL4</f>
        <v>3.0152378210700381E-2</v>
      </c>
      <c r="T4" s="72">
        <f>S4/R4</f>
        <v>0.9925142006922788</v>
      </c>
      <c r="U4" s="76">
        <f>'0.2m'!AK5</f>
        <v>6.2496303335156842</v>
      </c>
      <c r="V4" s="76">
        <f>'0.2m'!AL5</f>
        <v>6.2498961076456627</v>
      </c>
      <c r="W4" s="72">
        <f>V4/U4</f>
        <v>1.0000425263760888</v>
      </c>
      <c r="X4" s="77">
        <f>'0.2m'!AK6</f>
        <v>6.2864334408463005</v>
      </c>
      <c r="Y4" s="77">
        <f>'0.2m'!AL6</f>
        <v>6.2862351649305701</v>
      </c>
      <c r="Z4" s="72">
        <f>Y4/X4</f>
        <v>0.99996845971287274</v>
      </c>
    </row>
    <row r="5" spans="1:26" s="69" customFormat="1">
      <c r="B5" s="72">
        <v>0.4</v>
      </c>
      <c r="C5" s="73">
        <f>'0.4m'!AH3</f>
        <v>2.1329213055014702E-6</v>
      </c>
      <c r="D5" s="73">
        <f>'0.4m'!AI3</f>
        <v>1.3490645755440164E-7</v>
      </c>
      <c r="E5" s="72">
        <f t="shared" ref="E5:E13" si="0">D5/C5</f>
        <v>6.324961788624632E-2</v>
      </c>
      <c r="F5" s="73">
        <f>'0.4m'!AH4</f>
        <v>2.0863076908088364E-6</v>
      </c>
      <c r="G5" s="73">
        <f>'0.4m'!AI4</f>
        <v>1.2233605194662829E-7</v>
      </c>
      <c r="H5" s="72">
        <f t="shared" ref="H5:H13" si="1">G5/F5</f>
        <v>5.8637588542464737E-2</v>
      </c>
      <c r="I5" s="73">
        <f>'0.4m'!AH5</f>
        <v>4.2547412517617299E-6</v>
      </c>
      <c r="J5" s="73">
        <f>'0.4m'!AI5</f>
        <v>8.9979422242695199E-8</v>
      </c>
      <c r="K5" s="74">
        <f t="shared" ref="K5:K13" si="2">J5/I5</f>
        <v>2.1148036253776436E-2</v>
      </c>
      <c r="L5" s="75">
        <f>'0.4m'!AH6</f>
        <v>8.4739702480720369E-6</v>
      </c>
      <c r="M5" s="75">
        <f>'0.4m'!AI6</f>
        <v>3.4722193174372513E-7</v>
      </c>
      <c r="N5" s="74">
        <f t="shared" ref="N5:N13" si="3">M5/L5</f>
        <v>4.0975118106264731E-2</v>
      </c>
      <c r="O5" s="76">
        <f>'0.4m'!AK3</f>
        <v>1.3408745360227554E-3</v>
      </c>
      <c r="P5" s="76">
        <f>'0.4m'!AL3</f>
        <v>1.1914841642528891E-3</v>
      </c>
      <c r="Q5" s="72">
        <f t="shared" ref="Q5:Q13" si="4">P5/O5</f>
        <v>0.88858736014707118</v>
      </c>
      <c r="R5" s="76">
        <f>'0.4m'!AK4</f>
        <v>1.2526476645473867E-2</v>
      </c>
      <c r="S5" s="76">
        <f>'0.4m'!AL4</f>
        <v>1.2120030598073319E-2</v>
      </c>
      <c r="T5" s="72">
        <f t="shared" ref="T5:T13" si="5">S5/R5</f>
        <v>0.96755304313384827</v>
      </c>
      <c r="U5" s="76">
        <f>'0.4m'!AK5</f>
        <v>2.676059781998422</v>
      </c>
      <c r="V5" s="76">
        <f>'0.4m'!AL5</f>
        <v>2.6854542740638037</v>
      </c>
      <c r="W5" s="72">
        <f t="shared" ref="W5:W13" si="6">V5/U5</f>
        <v>1.0035105688327957</v>
      </c>
      <c r="X5" s="77">
        <f>'0.4m'!AK6</f>
        <v>2.6899271331799186</v>
      </c>
      <c r="Y5" s="77">
        <f>'0.4m'!AL6</f>
        <v>2.6987657888261296</v>
      </c>
      <c r="Z5" s="72">
        <f t="shared" ref="Z5:Z13" si="7">Y5/X5</f>
        <v>1.0032858346001969</v>
      </c>
    </row>
    <row r="6" spans="1:26" s="69" customFormat="1">
      <c r="B6" s="72">
        <v>0.6</v>
      </c>
      <c r="C6" s="73">
        <f>'0.6m'!AH3</f>
        <v>2.1934838017223256E-8</v>
      </c>
      <c r="D6" s="73">
        <f>'0.6m'!AI3</f>
        <v>3.0842662405814816E-10</v>
      </c>
      <c r="E6" s="72">
        <f t="shared" si="0"/>
        <v>1.4061039512394451E-2</v>
      </c>
      <c r="F6" s="73">
        <f>'0.6m'!AH4</f>
        <v>2.7189412700631809E-7</v>
      </c>
      <c r="G6" s="73">
        <f>'0.6m'!AI4</f>
        <v>5.7547591686873621E-10</v>
      </c>
      <c r="H6" s="72">
        <f t="shared" si="1"/>
        <v>2.1165441240125192E-3</v>
      </c>
      <c r="I6" s="73">
        <f>'0.6m'!AH5</f>
        <v>1.2281708594946797E-6</v>
      </c>
      <c r="J6" s="73">
        <f>'0.6m'!AI5</f>
        <v>0</v>
      </c>
      <c r="K6" s="74">
        <f t="shared" si="2"/>
        <v>0</v>
      </c>
      <c r="L6" s="75">
        <f>'0.6m'!AH6</f>
        <v>1.5219998245182211E-6</v>
      </c>
      <c r="M6" s="75">
        <f>'0.6m'!AI6</f>
        <v>8.8390254092688437E-10</v>
      </c>
      <c r="N6" s="74">
        <f t="shared" si="3"/>
        <v>5.8075075087914531E-4</v>
      </c>
      <c r="O6" s="76">
        <f>'0.6m'!AK3</f>
        <v>2.9559256606297699E-4</v>
      </c>
      <c r="P6" s="76">
        <f>'0.6m'!AL3</f>
        <v>2.0876155248844775E-4</v>
      </c>
      <c r="Q6" s="72">
        <f t="shared" si="4"/>
        <v>0.70624764103157589</v>
      </c>
      <c r="R6" s="76">
        <f>'0.6m'!AK4</f>
        <v>3.275587214784337E-3</v>
      </c>
      <c r="S6" s="76">
        <f>'0.6m'!AL4</f>
        <v>3.2758972173096939E-3</v>
      </c>
      <c r="T6" s="72">
        <f t="shared" si="5"/>
        <v>1.0000946402904365</v>
      </c>
      <c r="U6" s="76">
        <f>'0.6m'!AK5</f>
        <v>0.14290705501498793</v>
      </c>
      <c r="V6" s="76">
        <f>'0.6m'!AL5</f>
        <v>0.13553662953812384</v>
      </c>
      <c r="W6" s="72">
        <f t="shared" si="6"/>
        <v>0.94842504118434823</v>
      </c>
      <c r="X6" s="77">
        <f>'0.6m'!AK6</f>
        <v>0.14647823479583524</v>
      </c>
      <c r="Y6" s="77">
        <f>'0.6m'!AL6</f>
        <v>0.13902128830792199</v>
      </c>
      <c r="Z6" s="72">
        <f t="shared" si="7"/>
        <v>0.94909177804943567</v>
      </c>
    </row>
    <row r="7" spans="1:26" s="69" customFormat="1">
      <c r="B7" s="72">
        <v>0.8</v>
      </c>
      <c r="C7" s="73">
        <f>'0.8m'!AH3</f>
        <v>2.3975354923521837E-8</v>
      </c>
      <c r="D7" s="73">
        <f>'0.8m'!AI3</f>
        <v>9.5862209165788535E-11</v>
      </c>
      <c r="E7" s="72">
        <f t="shared" si="0"/>
        <v>3.9983645485781594E-3</v>
      </c>
      <c r="F7" s="73">
        <f>'0.8m'!AH4</f>
        <v>2.5619955713890436E-7</v>
      </c>
      <c r="G7" s="73">
        <f>'0.8m'!AI4</f>
        <v>0</v>
      </c>
      <c r="H7" s="72">
        <f t="shared" si="1"/>
        <v>0</v>
      </c>
      <c r="I7" s="73">
        <f>'0.8m'!AH5</f>
        <v>0</v>
      </c>
      <c r="J7" s="73">
        <f>'0.8m'!AI5</f>
        <v>0</v>
      </c>
      <c r="K7" s="74" t="e">
        <f t="shared" si="2"/>
        <v>#DIV/0!</v>
      </c>
      <c r="L7" s="75">
        <f>'0.8m'!AH6</f>
        <v>2.8017491206242625E-7</v>
      </c>
      <c r="M7" s="75">
        <f>'0.8m'!AI6</f>
        <v>9.5862209165788535E-11</v>
      </c>
      <c r="N7" s="74">
        <f t="shared" si="3"/>
        <v>3.4215129563217034E-4</v>
      </c>
      <c r="O7" s="76">
        <f>'0.8m'!AK3</f>
        <v>2.9648399936167549E-5</v>
      </c>
      <c r="P7" s="76">
        <f>'0.8m'!AL3</f>
        <v>1.4028981622653081E-5</v>
      </c>
      <c r="Q7" s="72">
        <f t="shared" si="4"/>
        <v>0.47317837228508847</v>
      </c>
      <c r="R7" s="76">
        <f>'0.8m'!AK4</f>
        <v>1.1815080217318591E-4</v>
      </c>
      <c r="S7" s="76">
        <f>'0.8m'!AL4</f>
        <v>1.1631917625674999E-4</v>
      </c>
      <c r="T7" s="72">
        <f t="shared" si="5"/>
        <v>0.98449755835130848</v>
      </c>
      <c r="U7" s="76">
        <f>'0.8m'!AK5</f>
        <v>2.2691629996417567E-4</v>
      </c>
      <c r="V7" s="76">
        <f>'0.8m'!AL5</f>
        <v>2.0551249205024376E-4</v>
      </c>
      <c r="W7" s="72">
        <f t="shared" si="6"/>
        <v>0.90567531765099718</v>
      </c>
      <c r="X7" s="77">
        <f>'0.8m'!AK6</f>
        <v>3.7471550207352915E-4</v>
      </c>
      <c r="Y7" s="77">
        <f>'0.8m'!AL6</f>
        <v>3.3586064992964688E-4</v>
      </c>
      <c r="Z7" s="72">
        <f t="shared" si="7"/>
        <v>0.89630839415803543</v>
      </c>
    </row>
    <row r="8" spans="1:26" s="69" customFormat="1">
      <c r="B8" s="72">
        <v>1</v>
      </c>
      <c r="C8" s="73">
        <f>'1.0m'!AH3</f>
        <v>2.5382422358106476E-8</v>
      </c>
      <c r="D8" s="73">
        <f>'1.0m'!AI3</f>
        <v>0</v>
      </c>
      <c r="E8" s="72">
        <f t="shared" si="0"/>
        <v>0</v>
      </c>
      <c r="F8" s="73">
        <f>'1.0m'!AH4</f>
        <v>9.784831289976461E-8</v>
      </c>
      <c r="G8" s="73">
        <f>'1.0m'!AI4</f>
        <v>0</v>
      </c>
      <c r="H8" s="72">
        <f t="shared" si="1"/>
        <v>0</v>
      </c>
      <c r="I8" s="73">
        <f>'1.0m'!AH5</f>
        <v>0</v>
      </c>
      <c r="J8" s="73">
        <f>'1.0m'!AI5</f>
        <v>0</v>
      </c>
      <c r="K8" s="74" t="e">
        <f t="shared" si="2"/>
        <v>#DIV/0!</v>
      </c>
      <c r="L8" s="75">
        <f>'1.0m'!AH6</f>
        <v>1.2323073525787107E-7</v>
      </c>
      <c r="M8" s="75">
        <f>'1.0m'!AI6</f>
        <v>0</v>
      </c>
      <c r="N8" s="74">
        <f t="shared" si="3"/>
        <v>0</v>
      </c>
      <c r="O8" s="76">
        <f>'1.0m'!AK3</f>
        <v>1.519837532276317E-5</v>
      </c>
      <c r="P8" s="76">
        <f>'1.0m'!AL3</f>
        <v>3.1345306207169773E-6</v>
      </c>
      <c r="Q8" s="72">
        <f t="shared" si="4"/>
        <v>0.20624116421327446</v>
      </c>
      <c r="R8" s="76">
        <f>'1.0m'!AK4</f>
        <v>4.9545770369989636E-5</v>
      </c>
      <c r="S8" s="76">
        <f>'1.0m'!AL4</f>
        <v>3.514965101668955E-5</v>
      </c>
      <c r="T8" s="72">
        <f t="shared" si="5"/>
        <v>0.70943797531464037</v>
      </c>
      <c r="U8" s="76">
        <f>'1.0m'!AK5</f>
        <v>2.1835969480340771E-6</v>
      </c>
      <c r="V8" s="76">
        <f>'1.0m'!AL5</f>
        <v>5.6704304970233535E-6</v>
      </c>
      <c r="W8" s="72">
        <f t="shared" si="6"/>
        <v>2.5968301989652995</v>
      </c>
      <c r="X8" s="77">
        <f>'1.0m'!AK6</f>
        <v>6.6927742640786884E-5</v>
      </c>
      <c r="Y8" s="77">
        <f>'1.0m'!AL6</f>
        <v>4.3954612134429875E-5</v>
      </c>
      <c r="Z8" s="72">
        <f t="shared" si="7"/>
        <v>0.65674726802519112</v>
      </c>
    </row>
    <row r="9" spans="1:26" s="69" customFormat="1">
      <c r="B9" s="72">
        <v>1.2</v>
      </c>
      <c r="C9" s="73">
        <f>'1.2m'!AH3</f>
        <v>3.953294203931403E-8</v>
      </c>
      <c r="D9" s="73">
        <f>'1.2m'!AI3</f>
        <v>0</v>
      </c>
      <c r="E9" s="72">
        <f t="shared" si="0"/>
        <v>0</v>
      </c>
      <c r="F9" s="73">
        <f>'1.2m'!AH4</f>
        <v>9.3970142822328688E-8</v>
      </c>
      <c r="G9" s="73">
        <f>'1.2m'!AI4</f>
        <v>0</v>
      </c>
      <c r="H9" s="72">
        <f t="shared" si="1"/>
        <v>0</v>
      </c>
      <c r="I9" s="73">
        <f>'1.2m'!AH5</f>
        <v>0</v>
      </c>
      <c r="J9" s="73">
        <f>'1.2m'!AI5</f>
        <v>0</v>
      </c>
      <c r="K9" s="74" t="e">
        <f t="shared" si="2"/>
        <v>#DIV/0!</v>
      </c>
      <c r="L9" s="75">
        <f>'1.2m'!AH6</f>
        <v>1.3350308486164272E-7</v>
      </c>
      <c r="M9" s="75">
        <f>'1.2m'!AI6</f>
        <v>0</v>
      </c>
      <c r="N9" s="74">
        <f t="shared" si="3"/>
        <v>0</v>
      </c>
      <c r="O9" s="76">
        <f>'1.2m'!AK3</f>
        <v>6.161707876074544E-6</v>
      </c>
      <c r="P9" s="76">
        <f>'1.2m'!AL3</f>
        <v>3.6334391670256644E-7</v>
      </c>
      <c r="Q9" s="72">
        <f t="shared" si="4"/>
        <v>5.8968053015529022E-2</v>
      </c>
      <c r="R9" s="76">
        <f>'1.2m'!AK4</f>
        <v>1.2989285758170368E-5</v>
      </c>
      <c r="S9" s="76">
        <f>'1.2m'!AL4</f>
        <v>5.2916091148859127E-6</v>
      </c>
      <c r="T9" s="72">
        <f t="shared" si="5"/>
        <v>0.40738260851313141</v>
      </c>
      <c r="U9" s="76">
        <f>'1.2m'!AK5</f>
        <v>3.2702770090787782E-7</v>
      </c>
      <c r="V9" s="76">
        <f>'1.2m'!AL5</f>
        <v>2.8614923829439312E-7</v>
      </c>
      <c r="W9" s="72">
        <f t="shared" si="6"/>
        <v>0.87500000000000011</v>
      </c>
      <c r="X9" s="77">
        <f>'1.2m'!AK6</f>
        <v>1.947802133515279E-5</v>
      </c>
      <c r="Y9" s="77">
        <f>'1.2m'!AL6</f>
        <v>5.9411022698828729E-6</v>
      </c>
      <c r="Z9" s="72">
        <f t="shared" si="7"/>
        <v>0.30501569782967225</v>
      </c>
    </row>
    <row r="10" spans="1:26" s="69" customFormat="1">
      <c r="B10" s="72">
        <v>1.4</v>
      </c>
      <c r="C10" s="73">
        <f>'1.4m'!AH3</f>
        <v>3.4075062179758264E-8</v>
      </c>
      <c r="D10" s="73">
        <f>'1.4m'!AI3</f>
        <v>0</v>
      </c>
      <c r="E10" s="72">
        <f t="shared" si="0"/>
        <v>0</v>
      </c>
      <c r="F10" s="73">
        <f>'1.4m'!AH4</f>
        <v>9.561173561925577E-8</v>
      </c>
      <c r="G10" s="73">
        <f>'1.4m'!AI4</f>
        <v>0</v>
      </c>
      <c r="H10" s="72">
        <f t="shared" si="1"/>
        <v>0</v>
      </c>
      <c r="I10" s="73">
        <f>'1.4m'!AH5</f>
        <v>0</v>
      </c>
      <c r="J10" s="73">
        <f>'1.4m'!AI5</f>
        <v>0</v>
      </c>
      <c r="K10" s="74" t="e">
        <f t="shared" si="2"/>
        <v>#DIV/0!</v>
      </c>
      <c r="L10" s="75">
        <f>'1.4m'!AH6</f>
        <v>1.2968679779901403E-7</v>
      </c>
      <c r="M10" s="75">
        <f>'1.4m'!AI6</f>
        <v>0</v>
      </c>
      <c r="N10" s="74">
        <f t="shared" si="3"/>
        <v>0</v>
      </c>
      <c r="O10" s="76">
        <f>'1.4m'!AK3</f>
        <v>4.6673652199597871E-6</v>
      </c>
      <c r="P10" s="76">
        <f>'1.4m'!AL3</f>
        <v>1.0668885688812841E-7</v>
      </c>
      <c r="Q10" s="72">
        <f t="shared" si="4"/>
        <v>2.2858476219490623E-2</v>
      </c>
      <c r="R10" s="76">
        <f>'1.4m'!AK4</f>
        <v>5.5054294923977121E-6</v>
      </c>
      <c r="S10" s="76">
        <f>'1.4m'!AL4</f>
        <v>1.6814449105017033E-6</v>
      </c>
      <c r="T10" s="72">
        <f t="shared" si="5"/>
        <v>0.30541575599570603</v>
      </c>
      <c r="U10" s="76">
        <f>'1.4m'!AK5</f>
        <v>2.5599734659874835E-6</v>
      </c>
      <c r="V10" s="76">
        <f>'1.4m'!AL5</f>
        <v>1.5359840795924902E-6</v>
      </c>
      <c r="W10" s="72">
        <f t="shared" si="6"/>
        <v>0.6</v>
      </c>
      <c r="X10" s="77">
        <f>'1.4m'!AK6</f>
        <v>1.2732768178344983E-5</v>
      </c>
      <c r="Y10" s="77">
        <f>'1.4m'!AL6</f>
        <v>3.3241178469823217E-6</v>
      </c>
      <c r="Z10" s="72">
        <f t="shared" si="7"/>
        <v>0.26106796263170429</v>
      </c>
    </row>
    <row r="11" spans="1:26" s="69" customFormat="1">
      <c r="B11" s="72">
        <v>1.6</v>
      </c>
      <c r="C11" s="78">
        <f>'1.6m'!AH3</f>
        <v>2.9114106154208435E-8</v>
      </c>
      <c r="D11" s="78">
        <f>'1.6m'!AI3</f>
        <v>1.6395761818468764E-10</v>
      </c>
      <c r="E11" s="72">
        <f t="shared" si="0"/>
        <v>5.6315525304556748E-3</v>
      </c>
      <c r="F11" s="78">
        <f>'1.6m'!AH4</f>
        <v>7.318317036664264E-8</v>
      </c>
      <c r="G11" s="78">
        <f>'1.6m'!AI4</f>
        <v>0</v>
      </c>
      <c r="H11" s="72">
        <f t="shared" si="1"/>
        <v>0</v>
      </c>
      <c r="I11" s="78">
        <f>'1.6m'!AH5</f>
        <v>0</v>
      </c>
      <c r="J11" s="78">
        <f>'1.6m'!AI5</f>
        <v>0</v>
      </c>
      <c r="K11" s="74" t="e">
        <f t="shared" si="2"/>
        <v>#DIV/0!</v>
      </c>
      <c r="L11" s="79">
        <f>'1.6m'!AH6</f>
        <v>1.0229727652085107E-7</v>
      </c>
      <c r="M11" s="79">
        <f>'1.6m'!AI6</f>
        <v>1.6395761818468764E-10</v>
      </c>
      <c r="N11" s="74">
        <f t="shared" si="3"/>
        <v>1.6027564345886419E-3</v>
      </c>
      <c r="O11" s="80">
        <f>'1.6m'!AK3</f>
        <v>3.525528585320282E-6</v>
      </c>
      <c r="P11" s="80">
        <f>'1.6m'!AL3</f>
        <v>1.1735295633973789E-7</v>
      </c>
      <c r="Q11" s="72">
        <f t="shared" si="4"/>
        <v>3.3286627380749709E-2</v>
      </c>
      <c r="R11" s="80">
        <f>'1.6m'!AK4</f>
        <v>6.2976050287070909E-6</v>
      </c>
      <c r="S11" s="80">
        <f>'1.6m'!AL4</f>
        <v>7.9319347978472271E-7</v>
      </c>
      <c r="T11" s="72">
        <f t="shared" si="5"/>
        <v>0.12595160797938557</v>
      </c>
      <c r="U11" s="80">
        <f>'1.6m'!AK5</f>
        <v>0</v>
      </c>
      <c r="V11" s="80">
        <f>'1.6m'!AL5</f>
        <v>4.2572733779022056E-8</v>
      </c>
      <c r="W11" s="72" t="e">
        <f t="shared" si="6"/>
        <v>#DIV/0!</v>
      </c>
      <c r="X11" s="81">
        <f>'1.6m'!AK6</f>
        <v>9.8231336140273729E-6</v>
      </c>
      <c r="Y11" s="81">
        <f>'1.6m'!AL6</f>
        <v>9.5311916990348261E-7</v>
      </c>
      <c r="Z11" s="72">
        <f t="shared" si="7"/>
        <v>9.7028016451128629E-2</v>
      </c>
    </row>
    <row r="12" spans="1:26" s="69" customFormat="1">
      <c r="B12" s="72">
        <v>1.8</v>
      </c>
      <c r="C12" s="78">
        <f>'1.8m'!AH3</f>
        <v>3.9331339405801338E-8</v>
      </c>
      <c r="D12" s="78">
        <f>'1.8m'!AI3</f>
        <v>0</v>
      </c>
      <c r="E12" s="72">
        <f t="shared" si="0"/>
        <v>0</v>
      </c>
      <c r="F12" s="78">
        <f>'1.8m'!AH4</f>
        <v>5.8341828124456383E-8</v>
      </c>
      <c r="G12" s="78">
        <f>'1.8m'!AI4</f>
        <v>0</v>
      </c>
      <c r="H12" s="72">
        <f t="shared" si="1"/>
        <v>0</v>
      </c>
      <c r="I12" s="78">
        <f>'1.8m'!AH5</f>
        <v>0</v>
      </c>
      <c r="J12" s="78">
        <f>'1.8m'!AI5</f>
        <v>0</v>
      </c>
      <c r="K12" s="74" t="e">
        <f t="shared" si="2"/>
        <v>#DIV/0!</v>
      </c>
      <c r="L12" s="79">
        <f>'1.8m'!AH6</f>
        <v>9.7673167530257714E-8</v>
      </c>
      <c r="M12" s="79">
        <f>'1.8m'!AI6</f>
        <v>0</v>
      </c>
      <c r="N12" s="74">
        <f t="shared" si="3"/>
        <v>0</v>
      </c>
      <c r="O12" s="80">
        <f>'1.8m'!AK3</f>
        <v>2.3443292875566982E-6</v>
      </c>
      <c r="P12" s="80">
        <f>'1.8m'!AL3</f>
        <v>3.5787357632630134E-8</v>
      </c>
      <c r="Q12" s="72">
        <f t="shared" si="4"/>
        <v>1.5265499527981565E-2</v>
      </c>
      <c r="R12" s="80">
        <f>'1.8m'!AK4</f>
        <v>3.9233312996070451E-6</v>
      </c>
      <c r="S12" s="80">
        <f>'1.8m'!AL4</f>
        <v>6.5116886425956031E-8</v>
      </c>
      <c r="T12" s="72">
        <f t="shared" si="5"/>
        <v>1.6597345840377548E-2</v>
      </c>
      <c r="U12" s="80">
        <f>'1.8m'!AK5</f>
        <v>0</v>
      </c>
      <c r="V12" s="80">
        <f>'1.8m'!AL5</f>
        <v>0</v>
      </c>
      <c r="W12" s="72" t="e">
        <f t="shared" si="6"/>
        <v>#DIV/0!</v>
      </c>
      <c r="X12" s="81">
        <f>'1.8m'!AK6</f>
        <v>6.2676605871637438E-6</v>
      </c>
      <c r="Y12" s="81">
        <f>'1.8m'!AL6</f>
        <v>1.0090424405858616E-7</v>
      </c>
      <c r="Z12" s="72">
        <f t="shared" si="7"/>
        <v>1.6099187672229644E-2</v>
      </c>
    </row>
    <row r="13" spans="1:26" s="69" customFormat="1">
      <c r="B13" s="72">
        <v>2</v>
      </c>
      <c r="C13" s="78">
        <f>'2.0m'!AH3</f>
        <v>1.5168809615576599E-8</v>
      </c>
      <c r="D13" s="78">
        <f>'2.0m'!AI3</f>
        <v>0</v>
      </c>
      <c r="E13" s="72">
        <f t="shared" si="0"/>
        <v>0</v>
      </c>
      <c r="F13" s="78">
        <f>'2.0m'!AH4</f>
        <v>2.8147373217939483E-8</v>
      </c>
      <c r="G13" s="78">
        <f>'2.0m'!AI4</f>
        <v>0</v>
      </c>
      <c r="H13" s="72">
        <f t="shared" si="1"/>
        <v>0</v>
      </c>
      <c r="I13" s="78">
        <f>'2.0m'!AH5</f>
        <v>0</v>
      </c>
      <c r="J13" s="78">
        <f>'2.0m'!AI5</f>
        <v>0</v>
      </c>
      <c r="K13" s="74" t="e">
        <f t="shared" si="2"/>
        <v>#DIV/0!</v>
      </c>
      <c r="L13" s="79">
        <f>'2.0m'!AH6</f>
        <v>4.3316182833516082E-8</v>
      </c>
      <c r="M13" s="79">
        <f>'2.0m'!AI6</f>
        <v>0</v>
      </c>
      <c r="N13" s="74">
        <f t="shared" si="3"/>
        <v>0</v>
      </c>
      <c r="O13" s="80">
        <f>'2.0m'!AK3</f>
        <v>1.8235751044485464E-6</v>
      </c>
      <c r="P13" s="80">
        <f>'2.0m'!AL3</f>
        <v>5.3194490780670706E-8</v>
      </c>
      <c r="Q13" s="72">
        <f t="shared" si="4"/>
        <v>2.9170441431726417E-2</v>
      </c>
      <c r="R13" s="80">
        <f>'2.0m'!AK4</f>
        <v>2.3100544745224926E-6</v>
      </c>
      <c r="S13" s="80">
        <f>'2.0m'!AL4</f>
        <v>6.2157845384437642E-8</v>
      </c>
      <c r="T13" s="72">
        <f t="shared" si="5"/>
        <v>2.6907523640664874E-2</v>
      </c>
      <c r="U13" s="80">
        <f>'2.0m'!AK5</f>
        <v>0</v>
      </c>
      <c r="V13" s="80">
        <f>'2.0m'!AL5</f>
        <v>0</v>
      </c>
      <c r="W13" s="72" t="e">
        <f t="shared" si="6"/>
        <v>#DIV/0!</v>
      </c>
      <c r="X13" s="81">
        <f>'2.0m'!AK6</f>
        <v>4.1336295789710386E-6</v>
      </c>
      <c r="Y13" s="81">
        <f>'2.0m'!AL6</f>
        <v>1.1535233616510835E-7</v>
      </c>
      <c r="Z13" s="72">
        <f t="shared" si="7"/>
        <v>2.7905823190335879E-2</v>
      </c>
    </row>
    <row r="15" spans="1:26" s="82" customFormat="1"/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F76B2-F2E1-4C98-98A5-1DA2DEC1F1E7}">
  <sheetPr>
    <tabColor theme="9"/>
  </sheetPr>
  <dimension ref="A1:BC103"/>
  <sheetViews>
    <sheetView zoomScaleNormal="100" workbookViewId="0">
      <selection activeCell="T23" sqref="T23"/>
    </sheetView>
  </sheetViews>
  <sheetFormatPr defaultRowHeight="15"/>
  <cols>
    <col min="1" max="1" width="9.125" style="1" bestFit="1" customWidth="1"/>
    <col min="2" max="2" width="12.25" style="1" customWidth="1"/>
    <col min="3" max="3" width="13.5" style="1" customWidth="1"/>
    <col min="4" max="4" width="10.625" style="1" customWidth="1"/>
    <col min="5" max="5" width="9.875" style="1" customWidth="1"/>
    <col min="6" max="6" width="9.375" style="1" customWidth="1"/>
    <col min="7" max="7" width="11.125" style="3" customWidth="1"/>
    <col min="8" max="8" width="10" style="3" customWidth="1"/>
    <col min="9" max="9" width="10.5" style="3" customWidth="1"/>
    <col min="10" max="10" width="9" style="1"/>
    <col min="11" max="11" width="12.375" style="1" customWidth="1"/>
    <col min="12" max="12" width="12.5" style="1" customWidth="1"/>
    <col min="13" max="13" width="11.125" style="1" customWidth="1"/>
    <col min="14" max="14" width="10.5" style="1" customWidth="1"/>
    <col min="15" max="15" width="11.25" style="1" customWidth="1"/>
    <col min="16" max="16" width="9" style="1"/>
    <col min="17" max="17" width="9.125" style="1" bestFit="1" customWidth="1"/>
    <col min="18" max="18" width="10.125" style="1" customWidth="1"/>
    <col min="19" max="19" width="9.375" style="1" bestFit="1" customWidth="1"/>
    <col min="20" max="20" width="10.5" style="1" customWidth="1"/>
    <col min="21" max="21" width="10.875" style="1" customWidth="1"/>
    <col min="22" max="22" width="9.875" style="1" bestFit="1" customWidth="1"/>
    <col min="23" max="23" width="1.375" style="1" customWidth="1"/>
    <col min="24" max="24" width="13" style="49" bestFit="1" customWidth="1"/>
    <col min="25" max="25" width="1.5" style="1" customWidth="1"/>
    <col min="26" max="26" width="12.625" style="1" customWidth="1"/>
    <col min="27" max="27" width="12.875" style="1" bestFit="1" customWidth="1"/>
    <col min="28" max="28" width="13.375" style="1" customWidth="1"/>
    <col min="29" max="29" width="13.75" style="1" customWidth="1"/>
    <col min="30" max="30" width="12.625" style="1" customWidth="1"/>
    <col min="31" max="31" width="13" style="1" customWidth="1"/>
    <col min="32" max="32" width="13.5" style="1" customWidth="1"/>
    <col min="33" max="33" width="15.5" style="1" customWidth="1"/>
    <col min="34" max="34" width="13" style="1" customWidth="1"/>
    <col min="35" max="35" width="14.875" style="1" customWidth="1"/>
    <col min="36" max="36" width="16.125" style="1" customWidth="1"/>
    <col min="37" max="37" width="15.875" style="1" customWidth="1"/>
    <col min="38" max="39" width="15" style="1" customWidth="1"/>
    <col min="40" max="46" width="9.125" style="1" bestFit="1" customWidth="1"/>
    <col min="47" max="16384" width="9" style="1"/>
  </cols>
  <sheetData>
    <row r="1" spans="1:55" ht="15.75" thickBot="1">
      <c r="A1" s="3" t="s">
        <v>226</v>
      </c>
      <c r="E1" s="3" t="s">
        <v>220</v>
      </c>
      <c r="Q1" s="3" t="s">
        <v>219</v>
      </c>
      <c r="Z1" s="3" t="s">
        <v>221</v>
      </c>
      <c r="AG1" s="3" t="s">
        <v>222</v>
      </c>
    </row>
    <row r="2" spans="1:55" s="2" customFormat="1" ht="51" customHeight="1">
      <c r="A2" s="4" t="s">
        <v>0</v>
      </c>
      <c r="B2" s="5" t="s">
        <v>217</v>
      </c>
      <c r="C2" s="25" t="s">
        <v>218</v>
      </c>
      <c r="E2" s="4" t="s">
        <v>26</v>
      </c>
      <c r="F2" s="5" t="s">
        <v>27</v>
      </c>
      <c r="G2" s="6" t="s">
        <v>28</v>
      </c>
      <c r="H2" s="6" t="s">
        <v>29</v>
      </c>
      <c r="I2" s="27" t="s">
        <v>30</v>
      </c>
      <c r="J2" s="30"/>
      <c r="K2" s="5" t="s">
        <v>31</v>
      </c>
      <c r="L2" s="5" t="s">
        <v>32</v>
      </c>
      <c r="M2" s="6" t="s">
        <v>33</v>
      </c>
      <c r="N2" s="6" t="s">
        <v>34</v>
      </c>
      <c r="O2" s="7" t="s">
        <v>35</v>
      </c>
      <c r="Q2" s="4" t="s">
        <v>36</v>
      </c>
      <c r="R2" s="5" t="s">
        <v>37</v>
      </c>
      <c r="S2" s="16" t="s">
        <v>1</v>
      </c>
      <c r="T2" s="5" t="s">
        <v>38</v>
      </c>
      <c r="U2" s="5" t="s">
        <v>39</v>
      </c>
      <c r="V2" s="17" t="s">
        <v>2</v>
      </c>
      <c r="W2" s="22"/>
      <c r="X2" s="48"/>
      <c r="Z2" s="4" t="s">
        <v>40</v>
      </c>
      <c r="AA2" s="5" t="s">
        <v>41</v>
      </c>
      <c r="AB2" s="16" t="s">
        <v>3</v>
      </c>
      <c r="AC2" s="5" t="s">
        <v>42</v>
      </c>
      <c r="AD2" s="5" t="s">
        <v>43</v>
      </c>
      <c r="AE2" s="17" t="s">
        <v>4</v>
      </c>
      <c r="AF2" s="1"/>
      <c r="AG2" s="32"/>
      <c r="AH2" s="5" t="s">
        <v>40</v>
      </c>
      <c r="AI2" s="5" t="s">
        <v>41</v>
      </c>
      <c r="AJ2" s="16" t="s">
        <v>3</v>
      </c>
      <c r="AK2" s="5" t="s">
        <v>42</v>
      </c>
      <c r="AL2" s="5" t="s">
        <v>43</v>
      </c>
      <c r="AM2" s="17" t="s">
        <v>4</v>
      </c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</row>
    <row r="3" spans="1:55">
      <c r="A3" s="8">
        <v>3</v>
      </c>
      <c r="B3" s="9">
        <v>13</v>
      </c>
      <c r="C3" s="11">
        <v>290</v>
      </c>
      <c r="E3" s="8">
        <v>191</v>
      </c>
      <c r="F3" s="9">
        <f>SUM(G3:I3)</f>
        <v>66</v>
      </c>
      <c r="G3" s="9">
        <v>66</v>
      </c>
      <c r="H3" s="9"/>
      <c r="I3" s="9"/>
      <c r="J3" s="26"/>
      <c r="K3" s="9">
        <v>780</v>
      </c>
      <c r="L3" s="9">
        <f>SUM(M3:O3)</f>
        <v>199</v>
      </c>
      <c r="M3" s="9">
        <v>81</v>
      </c>
      <c r="N3" s="9">
        <v>53</v>
      </c>
      <c r="O3" s="11">
        <v>65</v>
      </c>
      <c r="Q3" s="8">
        <f>E3/30000*B3</f>
        <v>8.2766666666666655E-2</v>
      </c>
      <c r="R3" s="9">
        <f>F3/30000*B3</f>
        <v>2.86E-2</v>
      </c>
      <c r="S3" s="18">
        <f>R3/Q3</f>
        <v>0.34554973821989532</v>
      </c>
      <c r="T3" s="9">
        <f>K3/30000*C3</f>
        <v>7.54</v>
      </c>
      <c r="U3" s="9">
        <f>L3/30000*C3</f>
        <v>1.9236666666666666</v>
      </c>
      <c r="V3" s="19">
        <f>U3/T3</f>
        <v>0.25512820512820511</v>
      </c>
      <c r="W3" s="18"/>
      <c r="Z3" s="8">
        <f>Q3*4*PI()/3*($AD27*10^(-6)/2)^3*10^9</f>
        <v>4.0787990945587839E-11</v>
      </c>
      <c r="AA3" s="9">
        <f>R3*4*PI()/3*($AD27*10^(-6)/2)^3*10^9</f>
        <v>1.4094279593763338E-11</v>
      </c>
      <c r="AB3" s="18">
        <f>AA3/Z3</f>
        <v>0.34554973821989532</v>
      </c>
      <c r="AC3" s="9">
        <f>T3*4*PI()/3*($AD46*10^(-6)/2)^3*10^9</f>
        <v>3.7157646201739713E-9</v>
      </c>
      <c r="AD3" s="9">
        <f>U3*4*PI()/3*($AD46*10^(-6)/2)^3*10^9</f>
        <v>9.4799635822387216E-10</v>
      </c>
      <c r="AE3" s="19">
        <f>AD3/AC3</f>
        <v>0.25512820512820511</v>
      </c>
      <c r="AG3" s="33" t="s">
        <v>5</v>
      </c>
      <c r="AH3" s="9">
        <f>SUM(Z3:Z9)</f>
        <v>2.1329213055014702E-6</v>
      </c>
      <c r="AI3" s="9">
        <f>SUM(AA3:AA9)</f>
        <v>1.3490645755440164E-7</v>
      </c>
      <c r="AJ3" s="18">
        <f>AI3/AH3</f>
        <v>6.324961788624632E-2</v>
      </c>
      <c r="AK3" s="9">
        <f>SUM(AC3:AC9)</f>
        <v>1.3408745360227554E-3</v>
      </c>
      <c r="AL3" s="9">
        <f>SUM(AD3:AD9)</f>
        <v>1.1914841642528891E-3</v>
      </c>
      <c r="AM3" s="35">
        <f>AL3/AK3</f>
        <v>0.88858736014707118</v>
      </c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</row>
    <row r="4" spans="1:55">
      <c r="A4" s="8">
        <v>6</v>
      </c>
      <c r="B4" s="9">
        <v>52</v>
      </c>
      <c r="C4" s="11">
        <v>970</v>
      </c>
      <c r="E4" s="8">
        <v>202</v>
      </c>
      <c r="F4" s="9">
        <f t="shared" ref="F4:F18" si="0">SUM(G4:I4)</f>
        <v>22</v>
      </c>
      <c r="G4" s="9">
        <v>22</v>
      </c>
      <c r="H4" s="9"/>
      <c r="I4" s="9"/>
      <c r="J4" s="26"/>
      <c r="K4" s="9">
        <v>836</v>
      </c>
      <c r="L4" s="9">
        <f t="shared" ref="L4:L17" si="1">SUM(M4:O4)</f>
        <v>162</v>
      </c>
      <c r="M4" s="9">
        <v>75</v>
      </c>
      <c r="N4" s="9">
        <v>41</v>
      </c>
      <c r="O4" s="11">
        <v>46</v>
      </c>
      <c r="Q4" s="8">
        <f t="shared" ref="Q4:Q18" si="2">E4/30000*B4</f>
        <v>0.35013333333333335</v>
      </c>
      <c r="R4" s="9">
        <f t="shared" ref="R4:R18" si="3">F4/30000*B4</f>
        <v>3.8133333333333332E-2</v>
      </c>
      <c r="S4" s="18">
        <f t="shared" ref="S4:S18" si="4">R4/Q4</f>
        <v>0.1089108910891089</v>
      </c>
      <c r="T4" s="9">
        <f t="shared" ref="T4:T18" si="5">K4/30000*C4</f>
        <v>27.030666666666669</v>
      </c>
      <c r="U4" s="9">
        <f t="shared" ref="U4:U18" si="6">L4/30000*C4</f>
        <v>5.2380000000000004</v>
      </c>
      <c r="V4" s="19">
        <f t="shared" ref="V4:V18" si="7">U4/T4</f>
        <v>0.19377990430622011</v>
      </c>
      <c r="W4" s="18"/>
      <c r="Z4" s="8">
        <f t="shared" ref="Z4:Z18" si="8">Q4*4*PI()/3*($AD28*10^(-6)/2)^3*10^9</f>
        <v>1.3593644708545477E-9</v>
      </c>
      <c r="AA4" s="9">
        <f t="shared" ref="AA4:AA18" si="9">R4*4*PI()/3*($AD28*10^(-6)/2)^3*10^9</f>
        <v>1.4804959583564381E-10</v>
      </c>
      <c r="AB4" s="18">
        <f t="shared" ref="AB4:AB18" si="10">AA4/Z4</f>
        <v>0.10891089108910891</v>
      </c>
      <c r="AC4" s="9">
        <f t="shared" ref="AC4:AC18" si="11">T4*4*PI()/3*($AD47*10^(-6)/2)^3*10^9</f>
        <v>1.0494438658657369E-7</v>
      </c>
      <c r="AD4" s="9">
        <f t="shared" ref="AD4:AD18" si="12">U4*4*PI()/3*($AD47*10^(-6)/2)^3*10^9</f>
        <v>2.0336113190221214E-8</v>
      </c>
      <c r="AE4" s="19">
        <f t="shared" ref="AE4:AE18" si="13">AD4/AC4</f>
        <v>0.19377990430622005</v>
      </c>
      <c r="AG4" s="33" t="s">
        <v>6</v>
      </c>
      <c r="AH4" s="9">
        <f>SUM(Z10:Z11)</f>
        <v>2.0863076908088364E-6</v>
      </c>
      <c r="AI4" s="9">
        <f>SUM(AA10:AA11)</f>
        <v>1.2233605194662829E-7</v>
      </c>
      <c r="AJ4" s="18">
        <f t="shared" ref="AJ4:AJ6" si="14">AI4/AH4</f>
        <v>5.8637588542464737E-2</v>
      </c>
      <c r="AK4" s="9">
        <f>SUM(AC10:AC11)</f>
        <v>1.2526476645473867E-2</v>
      </c>
      <c r="AL4" s="9">
        <f>SUM(AD10:AD11)</f>
        <v>1.2120030598073319E-2</v>
      </c>
      <c r="AM4" s="35">
        <f t="shared" ref="AM4:AM6" si="15">AL4/AK4</f>
        <v>0.96755304313384827</v>
      </c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</row>
    <row r="5" spans="1:55">
      <c r="A5" s="8">
        <v>12</v>
      </c>
      <c r="B5" s="9">
        <v>78</v>
      </c>
      <c r="C5" s="11">
        <v>1600</v>
      </c>
      <c r="E5" s="8">
        <v>134</v>
      </c>
      <c r="F5" s="9">
        <f t="shared" si="0"/>
        <v>1</v>
      </c>
      <c r="G5" s="9">
        <v>1</v>
      </c>
      <c r="H5" s="9"/>
      <c r="I5" s="9"/>
      <c r="J5" s="26"/>
      <c r="K5" s="9">
        <v>1052</v>
      </c>
      <c r="L5" s="9">
        <f t="shared" si="1"/>
        <v>207</v>
      </c>
      <c r="M5" s="9">
        <v>125</v>
      </c>
      <c r="N5" s="9">
        <v>33</v>
      </c>
      <c r="O5" s="11">
        <v>49</v>
      </c>
      <c r="Q5" s="8">
        <f t="shared" si="2"/>
        <v>0.34839999999999999</v>
      </c>
      <c r="R5" s="9">
        <f t="shared" si="3"/>
        <v>2.6000000000000003E-3</v>
      </c>
      <c r="S5" s="18">
        <f t="shared" si="4"/>
        <v>7.4626865671641807E-3</v>
      </c>
      <c r="T5" s="9">
        <f t="shared" si="5"/>
        <v>56.106666666666669</v>
      </c>
      <c r="U5" s="9">
        <f t="shared" si="6"/>
        <v>11.04</v>
      </c>
      <c r="V5" s="19">
        <f t="shared" si="7"/>
        <v>0.19676806083650189</v>
      </c>
      <c r="W5" s="18"/>
      <c r="Z5" s="8">
        <f t="shared" si="8"/>
        <v>1.0821079550168875E-8</v>
      </c>
      <c r="AA5" s="9">
        <f t="shared" si="9"/>
        <v>8.0754325001260263E-11</v>
      </c>
      <c r="AB5" s="18">
        <f t="shared" si="10"/>
        <v>7.462686567164179E-3</v>
      </c>
      <c r="AC5" s="9">
        <f t="shared" si="11"/>
        <v>6.2194484037665492E-6</v>
      </c>
      <c r="AD5" s="9">
        <f t="shared" si="12"/>
        <v>1.2237888018818208E-6</v>
      </c>
      <c r="AE5" s="19">
        <f t="shared" si="13"/>
        <v>0.19676806083650186</v>
      </c>
      <c r="AG5" s="33" t="s">
        <v>7</v>
      </c>
      <c r="AH5" s="9">
        <f>SUM(Z12:Z18)</f>
        <v>4.2547412517617299E-6</v>
      </c>
      <c r="AI5" s="9">
        <f>SUM(AA12:AA18)</f>
        <v>8.9979422242695199E-8</v>
      </c>
      <c r="AJ5" s="18">
        <f t="shared" si="14"/>
        <v>2.1148036253776436E-2</v>
      </c>
      <c r="AK5" s="9">
        <f>SUM(AC12:AC18)</f>
        <v>2.676059781998422</v>
      </c>
      <c r="AL5" s="9">
        <f>SUM(AD12:AD18)</f>
        <v>2.6854542740638037</v>
      </c>
      <c r="AM5" s="35">
        <f t="shared" si="15"/>
        <v>1.0035105688327957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24"/>
      <c r="BB5" s="24"/>
      <c r="BC5" s="24"/>
    </row>
    <row r="6" spans="1:55" ht="15.75" thickBot="1">
      <c r="A6" s="8">
        <v>20</v>
      </c>
      <c r="B6" s="9">
        <v>40</v>
      </c>
      <c r="C6" s="11">
        <v>870</v>
      </c>
      <c r="E6" s="8">
        <v>214</v>
      </c>
      <c r="F6" s="9">
        <f t="shared" si="0"/>
        <v>1</v>
      </c>
      <c r="G6" s="9">
        <v>1</v>
      </c>
      <c r="H6" s="9"/>
      <c r="I6" s="9"/>
      <c r="J6" s="26"/>
      <c r="K6" s="9">
        <v>1325</v>
      </c>
      <c r="L6" s="9">
        <f t="shared" si="1"/>
        <v>480</v>
      </c>
      <c r="M6" s="9">
        <v>223</v>
      </c>
      <c r="N6" s="9">
        <v>71</v>
      </c>
      <c r="O6" s="11">
        <v>186</v>
      </c>
      <c r="Q6" s="8">
        <f t="shared" si="2"/>
        <v>0.28533333333333333</v>
      </c>
      <c r="R6" s="9">
        <f t="shared" si="3"/>
        <v>1.3333333333333335E-3</v>
      </c>
      <c r="S6" s="18">
        <f t="shared" si="4"/>
        <v>4.6728971962616828E-3</v>
      </c>
      <c r="T6" s="9">
        <f t="shared" si="5"/>
        <v>38.424999999999997</v>
      </c>
      <c r="U6" s="9">
        <f t="shared" si="6"/>
        <v>13.92</v>
      </c>
      <c r="V6" s="19">
        <f t="shared" si="7"/>
        <v>0.36226415094339626</v>
      </c>
      <c r="W6" s="18"/>
      <c r="Z6" s="8">
        <f t="shared" si="8"/>
        <v>8.1174871260771381E-8</v>
      </c>
      <c r="AA6" s="9">
        <f t="shared" si="9"/>
        <v>3.7932182832136162E-10</v>
      </c>
      <c r="AB6" s="18">
        <f t="shared" si="10"/>
        <v>4.6728971962616828E-3</v>
      </c>
      <c r="AC6" s="9">
        <f t="shared" si="11"/>
        <v>1.1118834872703665E-4</v>
      </c>
      <c r="AD6" s="9">
        <f t="shared" si="12"/>
        <v>4.0279552746398184E-5</v>
      </c>
      <c r="AE6" s="19">
        <f t="shared" si="13"/>
        <v>0.36226415094339626</v>
      </c>
      <c r="AG6" s="34" t="s">
        <v>8</v>
      </c>
      <c r="AH6" s="13">
        <f>SUM(Z3:Z18)</f>
        <v>8.4739702480720369E-6</v>
      </c>
      <c r="AI6" s="13">
        <f>SUM(AA3:AA18)</f>
        <v>3.4722193174372513E-7</v>
      </c>
      <c r="AJ6" s="20">
        <f t="shared" si="14"/>
        <v>4.0975118106264731E-2</v>
      </c>
      <c r="AK6" s="13">
        <f>SUM(AC3:AC18)</f>
        <v>2.6899271331799186</v>
      </c>
      <c r="AL6" s="13">
        <f>SUM(AD3:AD18)</f>
        <v>2.6987657888261296</v>
      </c>
      <c r="AM6" s="36">
        <f t="shared" si="15"/>
        <v>1.0032858346001969</v>
      </c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24"/>
      <c r="BB6" s="24"/>
      <c r="BC6" s="24"/>
    </row>
    <row r="7" spans="1:55">
      <c r="A7" s="8">
        <v>28</v>
      </c>
      <c r="B7" s="9">
        <v>24</v>
      </c>
      <c r="C7" s="11">
        <v>420</v>
      </c>
      <c r="E7" s="8">
        <v>278</v>
      </c>
      <c r="F7" s="9">
        <f t="shared" si="0"/>
        <v>3</v>
      </c>
      <c r="G7" s="9">
        <v>3</v>
      </c>
      <c r="H7" s="9"/>
      <c r="I7" s="9"/>
      <c r="J7" s="26"/>
      <c r="K7" s="9">
        <v>1654</v>
      </c>
      <c r="L7" s="9">
        <f t="shared" si="1"/>
        <v>1380</v>
      </c>
      <c r="M7" s="9">
        <v>398</v>
      </c>
      <c r="N7" s="9">
        <v>261</v>
      </c>
      <c r="O7" s="11">
        <v>721</v>
      </c>
      <c r="Q7" s="8">
        <f t="shared" si="2"/>
        <v>0.22239999999999999</v>
      </c>
      <c r="R7" s="9">
        <f t="shared" si="3"/>
        <v>2.4000000000000002E-3</v>
      </c>
      <c r="S7" s="18">
        <f t="shared" si="4"/>
        <v>1.0791366906474822E-2</v>
      </c>
      <c r="T7" s="9">
        <f t="shared" si="5"/>
        <v>23.155999999999999</v>
      </c>
      <c r="U7" s="9">
        <f t="shared" si="6"/>
        <v>19.32</v>
      </c>
      <c r="V7" s="19">
        <f t="shared" si="7"/>
        <v>0.83434099153567121</v>
      </c>
      <c r="W7" s="18"/>
      <c r="Z7" s="8">
        <f t="shared" si="8"/>
        <v>7.9998115370096942E-7</v>
      </c>
      <c r="AA7" s="9">
        <f t="shared" si="9"/>
        <v>8.63289014785219E-9</v>
      </c>
      <c r="AB7" s="18">
        <f t="shared" si="10"/>
        <v>1.0791366906474822E-2</v>
      </c>
      <c r="AC7" s="9">
        <f t="shared" si="11"/>
        <v>2.3547779277641837E-4</v>
      </c>
      <c r="AD7" s="9">
        <f t="shared" si="12"/>
        <v>1.9646877510970818E-4</v>
      </c>
      <c r="AE7" s="19">
        <f t="shared" si="13"/>
        <v>0.83434099153567098</v>
      </c>
      <c r="AG7" s="24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24"/>
      <c r="BB7" s="24"/>
      <c r="BC7" s="24"/>
    </row>
    <row r="8" spans="1:55">
      <c r="A8" s="8">
        <v>36</v>
      </c>
      <c r="B8" s="9">
        <v>12</v>
      </c>
      <c r="C8" s="11">
        <v>240</v>
      </c>
      <c r="E8" s="8">
        <v>437</v>
      </c>
      <c r="F8" s="9">
        <f t="shared" si="0"/>
        <v>12</v>
      </c>
      <c r="G8" s="9">
        <v>12</v>
      </c>
      <c r="H8" s="9"/>
      <c r="I8" s="9"/>
      <c r="J8" s="26"/>
      <c r="K8" s="9">
        <v>2401</v>
      </c>
      <c r="L8" s="9">
        <f t="shared" si="1"/>
        <v>2162</v>
      </c>
      <c r="M8" s="9">
        <v>265</v>
      </c>
      <c r="N8" s="9">
        <v>492</v>
      </c>
      <c r="O8" s="11">
        <v>1405</v>
      </c>
      <c r="Q8" s="8">
        <f t="shared" si="2"/>
        <v>0.17480000000000001</v>
      </c>
      <c r="R8" s="9">
        <f t="shared" si="3"/>
        <v>4.8000000000000004E-3</v>
      </c>
      <c r="S8" s="18">
        <f t="shared" si="4"/>
        <v>2.7459954233409613E-2</v>
      </c>
      <c r="T8" s="9">
        <f t="shared" si="5"/>
        <v>19.207999999999998</v>
      </c>
      <c r="U8" s="9">
        <f t="shared" si="6"/>
        <v>17.295999999999999</v>
      </c>
      <c r="V8" s="19">
        <f t="shared" si="7"/>
        <v>0.90045814244064981</v>
      </c>
      <c r="W8" s="18"/>
      <c r="Z8" s="8">
        <f t="shared" si="8"/>
        <v>3.7068499095376786E-7</v>
      </c>
      <c r="AA8" s="9">
        <f t="shared" si="9"/>
        <v>1.0178992886602322E-8</v>
      </c>
      <c r="AB8" s="18">
        <f t="shared" si="10"/>
        <v>2.7459954233409613E-2</v>
      </c>
      <c r="AC8" s="9">
        <f t="shared" si="11"/>
        <v>4.3565659325611099E-4</v>
      </c>
      <c r="AD8" s="9">
        <f t="shared" si="12"/>
        <v>3.922905267054194E-4</v>
      </c>
      <c r="AE8" s="19">
        <f t="shared" si="13"/>
        <v>0.90045814244064981</v>
      </c>
      <c r="AG8" s="24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24"/>
      <c r="BB8" s="24"/>
      <c r="BC8" s="24"/>
    </row>
    <row r="9" spans="1:55">
      <c r="A9" s="8">
        <v>45</v>
      </c>
      <c r="B9" s="9">
        <v>6</v>
      </c>
      <c r="C9" s="11">
        <v>110</v>
      </c>
      <c r="E9" s="8">
        <v>617</v>
      </c>
      <c r="F9" s="9">
        <f t="shared" si="0"/>
        <v>82</v>
      </c>
      <c r="G9" s="9">
        <v>82</v>
      </c>
      <c r="H9" s="9"/>
      <c r="I9" s="9"/>
      <c r="J9" s="26"/>
      <c r="K9" s="9">
        <v>3322</v>
      </c>
      <c r="L9" s="9">
        <f t="shared" si="1"/>
        <v>3376</v>
      </c>
      <c r="M9" s="9">
        <v>91</v>
      </c>
      <c r="N9" s="9">
        <v>665</v>
      </c>
      <c r="O9" s="11">
        <v>2620</v>
      </c>
      <c r="Q9" s="8">
        <f t="shared" si="2"/>
        <v>0.12340000000000001</v>
      </c>
      <c r="R9" s="9">
        <f t="shared" si="3"/>
        <v>1.6399999999999998E-2</v>
      </c>
      <c r="S9" s="18">
        <f t="shared" si="4"/>
        <v>0.13290113452188004</v>
      </c>
      <c r="T9" s="9">
        <f t="shared" si="5"/>
        <v>12.180666666666667</v>
      </c>
      <c r="U9" s="9">
        <f t="shared" si="6"/>
        <v>12.378666666666666</v>
      </c>
      <c r="V9" s="19">
        <f t="shared" si="7"/>
        <v>1.0162552679108969</v>
      </c>
      <c r="W9" s="18"/>
      <c r="Z9" s="8">
        <f t="shared" si="8"/>
        <v>8.688590575739926E-7</v>
      </c>
      <c r="AA9" s="9">
        <f t="shared" si="9"/>
        <v>1.154723544911951E-7</v>
      </c>
      <c r="AB9" s="18">
        <f t="shared" si="10"/>
        <v>0.13290113452188004</v>
      </c>
      <c r="AC9" s="9">
        <f t="shared" si="11"/>
        <v>5.5222369270821622E-4</v>
      </c>
      <c r="AD9" s="9">
        <f t="shared" si="12"/>
        <v>5.612002367799331E-4</v>
      </c>
      <c r="AE9" s="19">
        <f t="shared" si="13"/>
        <v>1.0162552679108969</v>
      </c>
      <c r="AG9" s="24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24"/>
      <c r="BB9" s="24"/>
      <c r="BC9" s="24"/>
    </row>
    <row r="10" spans="1:55">
      <c r="A10" s="8">
        <v>62.5</v>
      </c>
      <c r="B10" s="9">
        <v>7</v>
      </c>
      <c r="C10" s="11">
        <v>140</v>
      </c>
      <c r="E10" s="8">
        <v>857</v>
      </c>
      <c r="F10" s="9">
        <f t="shared" si="0"/>
        <v>85</v>
      </c>
      <c r="G10" s="9">
        <v>85</v>
      </c>
      <c r="H10" s="9"/>
      <c r="I10" s="9"/>
      <c r="J10" s="26"/>
      <c r="K10" s="9">
        <v>5984</v>
      </c>
      <c r="L10" s="9">
        <f t="shared" si="1"/>
        <v>5826</v>
      </c>
      <c r="M10" s="9">
        <v>1</v>
      </c>
      <c r="N10" s="9">
        <v>535</v>
      </c>
      <c r="O10" s="11">
        <v>5290</v>
      </c>
      <c r="Q10" s="8">
        <f t="shared" si="2"/>
        <v>0.19996666666666668</v>
      </c>
      <c r="R10" s="9">
        <f t="shared" si="3"/>
        <v>1.9833333333333335E-2</v>
      </c>
      <c r="S10" s="18">
        <f t="shared" si="4"/>
        <v>9.9183197199533252E-2</v>
      </c>
      <c r="T10" s="9">
        <f t="shared" si="5"/>
        <v>27.925333333333331</v>
      </c>
      <c r="U10" s="9">
        <f t="shared" si="6"/>
        <v>27.188000000000002</v>
      </c>
      <c r="V10" s="19">
        <f t="shared" si="7"/>
        <v>0.97359625668449212</v>
      </c>
      <c r="W10" s="18"/>
      <c r="Z10" s="8">
        <f t="shared" si="8"/>
        <v>9.5449036644215726E-7</v>
      </c>
      <c r="AA10" s="9">
        <f t="shared" si="9"/>
        <v>9.4669406239887237E-8</v>
      </c>
      <c r="AB10" s="18">
        <f t="shared" si="10"/>
        <v>9.9183197199533252E-2</v>
      </c>
      <c r="AC10" s="9">
        <f t="shared" si="11"/>
        <v>3.4595220261363475E-3</v>
      </c>
      <c r="AD10" s="9">
        <f t="shared" si="12"/>
        <v>3.3681776945638981E-3</v>
      </c>
      <c r="AE10" s="19">
        <f t="shared" si="13"/>
        <v>0.97359625668449223</v>
      </c>
      <c r="AG10" s="24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24"/>
      <c r="BB10" s="24"/>
      <c r="BC10" s="24"/>
    </row>
    <row r="11" spans="1:55">
      <c r="A11" s="8">
        <v>87.5</v>
      </c>
      <c r="B11" s="9">
        <v>5</v>
      </c>
      <c r="C11" s="11">
        <v>85</v>
      </c>
      <c r="E11" s="8">
        <v>450</v>
      </c>
      <c r="F11" s="9">
        <f t="shared" si="0"/>
        <v>11</v>
      </c>
      <c r="G11" s="9">
        <v>11</v>
      </c>
      <c r="H11" s="9"/>
      <c r="I11" s="9"/>
      <c r="J11" s="26"/>
      <c r="K11" s="9">
        <v>9323</v>
      </c>
      <c r="L11" s="9">
        <f t="shared" si="1"/>
        <v>8999</v>
      </c>
      <c r="M11" s="9"/>
      <c r="N11" s="9">
        <v>57</v>
      </c>
      <c r="O11" s="11">
        <v>8942</v>
      </c>
      <c r="Q11" s="8">
        <f t="shared" si="2"/>
        <v>7.4999999999999997E-2</v>
      </c>
      <c r="R11" s="9">
        <f t="shared" si="3"/>
        <v>1.8333333333333333E-3</v>
      </c>
      <c r="S11" s="18">
        <f t="shared" si="4"/>
        <v>2.4444444444444446E-2</v>
      </c>
      <c r="T11" s="9">
        <f t="shared" si="5"/>
        <v>26.415166666666668</v>
      </c>
      <c r="U11" s="9">
        <f t="shared" si="6"/>
        <v>25.497166666666665</v>
      </c>
      <c r="V11" s="19">
        <f t="shared" si="7"/>
        <v>0.96524723801351486</v>
      </c>
      <c r="W11" s="18"/>
      <c r="Z11" s="8">
        <f t="shared" si="8"/>
        <v>1.1318173243666789E-6</v>
      </c>
      <c r="AA11" s="9">
        <f t="shared" si="9"/>
        <v>2.7666645706741042E-8</v>
      </c>
      <c r="AB11" s="18">
        <f t="shared" si="10"/>
        <v>2.4444444444444446E-2</v>
      </c>
      <c r="AC11" s="9">
        <f t="shared" si="11"/>
        <v>9.0669546193375191E-3</v>
      </c>
      <c r="AD11" s="9">
        <f t="shared" si="12"/>
        <v>8.751852903509421E-3</v>
      </c>
      <c r="AE11" s="19">
        <f t="shared" si="13"/>
        <v>0.96524723801351497</v>
      </c>
      <c r="AG11" s="24"/>
      <c r="AH11" s="39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24"/>
      <c r="BB11" s="24"/>
      <c r="BC11" s="24"/>
    </row>
    <row r="12" spans="1:55">
      <c r="A12" s="8">
        <v>112.5</v>
      </c>
      <c r="B12" s="9">
        <v>4</v>
      </c>
      <c r="C12" s="11">
        <v>48</v>
      </c>
      <c r="E12" s="8">
        <v>331</v>
      </c>
      <c r="F12" s="9">
        <f t="shared" si="0"/>
        <v>7</v>
      </c>
      <c r="G12" s="9">
        <v>7</v>
      </c>
      <c r="H12" s="9"/>
      <c r="I12" s="9"/>
      <c r="J12" s="26"/>
      <c r="K12" s="9">
        <v>11141</v>
      </c>
      <c r="L12" s="9">
        <f t="shared" si="1"/>
        <v>11093</v>
      </c>
      <c r="M12" s="9"/>
      <c r="N12" s="9">
        <v>2</v>
      </c>
      <c r="O12" s="11">
        <v>11091</v>
      </c>
      <c r="Q12" s="8">
        <f t="shared" si="2"/>
        <v>4.413333333333333E-2</v>
      </c>
      <c r="R12" s="9">
        <f t="shared" si="3"/>
        <v>9.3333333333333332E-4</v>
      </c>
      <c r="S12" s="18">
        <f t="shared" si="4"/>
        <v>2.1148036253776436E-2</v>
      </c>
      <c r="T12" s="9">
        <f t="shared" si="5"/>
        <v>17.825600000000001</v>
      </c>
      <c r="U12" s="9">
        <f t="shared" si="6"/>
        <v>17.748800000000003</v>
      </c>
      <c r="V12" s="19">
        <f t="shared" si="7"/>
        <v>0.9956915896239118</v>
      </c>
      <c r="W12" s="18"/>
      <c r="Z12" s="8">
        <f t="shared" si="8"/>
        <v>4.2547412517617299E-6</v>
      </c>
      <c r="AA12" s="9">
        <f t="shared" si="9"/>
        <v>8.9979422242695199E-8</v>
      </c>
      <c r="AB12" s="18">
        <f t="shared" si="10"/>
        <v>2.1148036253776436E-2</v>
      </c>
      <c r="AC12" s="9">
        <f t="shared" si="11"/>
        <v>1.3060227571700634E-2</v>
      </c>
      <c r="AD12" s="9">
        <f t="shared" si="12"/>
        <v>1.3003958751716643E-2</v>
      </c>
      <c r="AE12" s="19">
        <f t="shared" si="13"/>
        <v>0.99569158962391169</v>
      </c>
      <c r="AG12" s="24"/>
      <c r="AH12" s="39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24"/>
      <c r="BB12" s="24"/>
      <c r="BC12" s="24"/>
    </row>
    <row r="13" spans="1:55">
      <c r="A13" s="8">
        <v>137.5</v>
      </c>
      <c r="B13" s="9">
        <v>3</v>
      </c>
      <c r="C13" s="11">
        <v>38</v>
      </c>
      <c r="E13" s="8"/>
      <c r="F13" s="9">
        <f t="shared" si="0"/>
        <v>0</v>
      </c>
      <c r="G13" s="9"/>
      <c r="H13" s="9"/>
      <c r="I13" s="9"/>
      <c r="J13" s="26"/>
      <c r="K13" s="9">
        <v>11870</v>
      </c>
      <c r="L13" s="9">
        <f t="shared" si="1"/>
        <v>11959</v>
      </c>
      <c r="M13" s="9"/>
      <c r="N13" s="9"/>
      <c r="O13" s="11">
        <v>11959</v>
      </c>
      <c r="Q13" s="8">
        <f t="shared" si="2"/>
        <v>0</v>
      </c>
      <c r="R13" s="9">
        <f t="shared" si="3"/>
        <v>0</v>
      </c>
      <c r="S13" s="18" t="e">
        <f t="shared" si="4"/>
        <v>#DIV/0!</v>
      </c>
      <c r="T13" s="9">
        <f t="shared" si="5"/>
        <v>15.035333333333334</v>
      </c>
      <c r="U13" s="9">
        <f t="shared" si="6"/>
        <v>15.148066666666667</v>
      </c>
      <c r="V13" s="19">
        <f t="shared" si="7"/>
        <v>1.0074978938500421</v>
      </c>
      <c r="W13" s="18"/>
      <c r="Z13" s="8">
        <f t="shared" si="8"/>
        <v>0</v>
      </c>
      <c r="AA13" s="9">
        <f t="shared" si="9"/>
        <v>0</v>
      </c>
      <c r="AB13" s="18" t="e">
        <f t="shared" si="10"/>
        <v>#DIV/0!</v>
      </c>
      <c r="AC13" s="9">
        <f t="shared" si="11"/>
        <v>2.0172089189819931E-2</v>
      </c>
      <c r="AD13" s="9">
        <f t="shared" si="12"/>
        <v>2.0323337373298781E-2</v>
      </c>
      <c r="AE13" s="19">
        <f t="shared" si="13"/>
        <v>1.0074978938500421</v>
      </c>
      <c r="AG13" s="24"/>
      <c r="AH13" s="39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24"/>
      <c r="BB13" s="24"/>
      <c r="BC13" s="24"/>
    </row>
    <row r="14" spans="1:55">
      <c r="A14" s="8">
        <v>175</v>
      </c>
      <c r="B14" s="9">
        <v>2</v>
      </c>
      <c r="C14" s="11">
        <v>35</v>
      </c>
      <c r="E14" s="8"/>
      <c r="F14" s="9">
        <f t="shared" si="0"/>
        <v>0</v>
      </c>
      <c r="G14" s="9"/>
      <c r="H14" s="9"/>
      <c r="I14" s="9"/>
      <c r="J14" s="26"/>
      <c r="K14" s="9">
        <v>11969</v>
      </c>
      <c r="L14" s="9">
        <f t="shared" si="1"/>
        <v>12224</v>
      </c>
      <c r="M14" s="9"/>
      <c r="N14" s="9"/>
      <c r="O14" s="11">
        <v>12224</v>
      </c>
      <c r="Q14" s="8">
        <f t="shared" si="2"/>
        <v>0</v>
      </c>
      <c r="R14" s="9">
        <f t="shared" si="3"/>
        <v>0</v>
      </c>
      <c r="S14" s="18" t="e">
        <f t="shared" si="4"/>
        <v>#DIV/0!</v>
      </c>
      <c r="T14" s="9">
        <f t="shared" si="5"/>
        <v>13.963833333333334</v>
      </c>
      <c r="U14" s="9">
        <f t="shared" si="6"/>
        <v>14.261333333333333</v>
      </c>
      <c r="V14" s="19">
        <f t="shared" si="7"/>
        <v>1.0213050380148716</v>
      </c>
      <c r="W14" s="18"/>
      <c r="Z14" s="8">
        <f t="shared" si="8"/>
        <v>0</v>
      </c>
      <c r="AA14" s="9">
        <f t="shared" si="9"/>
        <v>0</v>
      </c>
      <c r="AB14" s="18" t="e">
        <f t="shared" si="10"/>
        <v>#DIV/0!</v>
      </c>
      <c r="AC14" s="9">
        <f t="shared" si="11"/>
        <v>3.8749770443400965E-2</v>
      </c>
      <c r="AD14" s="9">
        <f t="shared" si="12"/>
        <v>3.9575335775765184E-2</v>
      </c>
      <c r="AE14" s="19">
        <f t="shared" si="13"/>
        <v>1.021305038014872</v>
      </c>
      <c r="AG14" s="24"/>
      <c r="AH14" s="39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24"/>
      <c r="BB14" s="24"/>
      <c r="BC14" s="24"/>
    </row>
    <row r="15" spans="1:55">
      <c r="A15" s="8">
        <v>225</v>
      </c>
      <c r="B15" s="9">
        <v>1</v>
      </c>
      <c r="C15" s="11">
        <v>29</v>
      </c>
      <c r="E15" s="8"/>
      <c r="F15" s="9">
        <f t="shared" si="0"/>
        <v>0</v>
      </c>
      <c r="G15" s="9"/>
      <c r="H15" s="9"/>
      <c r="I15" s="9"/>
      <c r="J15" s="26"/>
      <c r="K15" s="9">
        <v>11697</v>
      </c>
      <c r="L15" s="9">
        <f t="shared" si="1"/>
        <v>11916</v>
      </c>
      <c r="M15" s="9"/>
      <c r="N15" s="9"/>
      <c r="O15" s="11">
        <v>11916</v>
      </c>
      <c r="Q15" s="8">
        <f t="shared" si="2"/>
        <v>0</v>
      </c>
      <c r="R15" s="9">
        <f t="shared" si="3"/>
        <v>0</v>
      </c>
      <c r="S15" s="18" t="e">
        <f t="shared" si="4"/>
        <v>#DIV/0!</v>
      </c>
      <c r="T15" s="9">
        <f t="shared" si="5"/>
        <v>11.3071</v>
      </c>
      <c r="U15" s="9">
        <f t="shared" si="6"/>
        <v>11.518800000000001</v>
      </c>
      <c r="V15" s="19">
        <f t="shared" si="7"/>
        <v>1.018722749422929</v>
      </c>
      <c r="W15" s="18"/>
      <c r="Z15" s="8">
        <f t="shared" si="8"/>
        <v>0</v>
      </c>
      <c r="AA15" s="9">
        <f t="shared" si="9"/>
        <v>0</v>
      </c>
      <c r="AB15" s="18" t="e">
        <f t="shared" si="10"/>
        <v>#DIV/0!</v>
      </c>
      <c r="AC15" s="9">
        <f t="shared" si="11"/>
        <v>6.6880927379488669E-2</v>
      </c>
      <c r="AD15" s="9">
        <f t="shared" si="12"/>
        <v>6.8133122223987957E-2</v>
      </c>
      <c r="AE15" s="19">
        <f t="shared" si="13"/>
        <v>1.0187227494229292</v>
      </c>
      <c r="AG15" s="24"/>
      <c r="AH15" s="39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24"/>
      <c r="BB15" s="24"/>
      <c r="BC15" s="24"/>
    </row>
    <row r="16" spans="1:55">
      <c r="A16" s="8">
        <v>375</v>
      </c>
      <c r="B16" s="9">
        <v>3</v>
      </c>
      <c r="C16" s="11">
        <v>34</v>
      </c>
      <c r="E16" s="8"/>
      <c r="F16" s="9">
        <f t="shared" si="0"/>
        <v>0</v>
      </c>
      <c r="G16" s="10"/>
      <c r="H16" s="10"/>
      <c r="I16" s="28"/>
      <c r="J16" s="26"/>
      <c r="K16" s="9">
        <v>11103</v>
      </c>
      <c r="L16" s="9">
        <f t="shared" si="1"/>
        <v>11211</v>
      </c>
      <c r="M16" s="9"/>
      <c r="N16" s="9"/>
      <c r="O16" s="11">
        <v>11211</v>
      </c>
      <c r="Q16" s="8">
        <f t="shared" si="2"/>
        <v>0</v>
      </c>
      <c r="R16" s="9">
        <f t="shared" si="3"/>
        <v>0</v>
      </c>
      <c r="S16" s="18" t="e">
        <f t="shared" si="4"/>
        <v>#DIV/0!</v>
      </c>
      <c r="T16" s="9">
        <f t="shared" si="5"/>
        <v>12.583399999999999</v>
      </c>
      <c r="U16" s="9">
        <f t="shared" si="6"/>
        <v>12.7058</v>
      </c>
      <c r="V16" s="19">
        <f t="shared" si="7"/>
        <v>1.009727100783572</v>
      </c>
      <c r="W16" s="18"/>
      <c r="Z16" s="8">
        <f t="shared" si="8"/>
        <v>0</v>
      </c>
      <c r="AA16" s="9">
        <f t="shared" si="9"/>
        <v>0</v>
      </c>
      <c r="AB16" s="18" t="e">
        <f t="shared" si="10"/>
        <v>#DIV/0!</v>
      </c>
      <c r="AC16" s="9">
        <f t="shared" si="11"/>
        <v>0.34603282644515798</v>
      </c>
      <c r="AD16" s="9">
        <f t="shared" si="12"/>
        <v>0.34939872262241439</v>
      </c>
      <c r="AE16" s="19">
        <f t="shared" si="13"/>
        <v>1.0097271007835722</v>
      </c>
      <c r="AG16" s="24"/>
      <c r="AH16" s="39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24"/>
      <c r="BB16" s="24"/>
      <c r="BC16" s="24"/>
    </row>
    <row r="17" spans="1:55">
      <c r="A17" s="8">
        <v>750</v>
      </c>
      <c r="B17" s="9">
        <v>1</v>
      </c>
      <c r="C17" s="11">
        <v>12</v>
      </c>
      <c r="E17" s="8"/>
      <c r="F17" s="9">
        <f t="shared" si="0"/>
        <v>0</v>
      </c>
      <c r="G17" s="10"/>
      <c r="H17" s="10"/>
      <c r="I17" s="28"/>
      <c r="J17" s="26"/>
      <c r="K17" s="9">
        <v>10723</v>
      </c>
      <c r="L17" s="9">
        <f t="shared" si="1"/>
        <v>10728</v>
      </c>
      <c r="M17" s="9"/>
      <c r="N17" s="9"/>
      <c r="O17" s="11">
        <v>10728</v>
      </c>
      <c r="Q17" s="8">
        <f t="shared" si="2"/>
        <v>0</v>
      </c>
      <c r="R17" s="9">
        <f t="shared" si="3"/>
        <v>0</v>
      </c>
      <c r="S17" s="18" t="e">
        <f t="shared" si="4"/>
        <v>#DIV/0!</v>
      </c>
      <c r="T17" s="9">
        <f t="shared" si="5"/>
        <v>4.2892000000000001</v>
      </c>
      <c r="U17" s="9">
        <f t="shared" si="6"/>
        <v>4.2911999999999999</v>
      </c>
      <c r="V17" s="19">
        <f t="shared" si="7"/>
        <v>1.0004662874195653</v>
      </c>
      <c r="W17" s="18"/>
      <c r="Z17" s="8">
        <f t="shared" si="8"/>
        <v>0</v>
      </c>
      <c r="AA17" s="9">
        <f t="shared" si="9"/>
        <v>0</v>
      </c>
      <c r="AB17" s="18" t="e">
        <f t="shared" si="10"/>
        <v>#DIV/0!</v>
      </c>
      <c r="AC17" s="9">
        <f t="shared" si="11"/>
        <v>0.94609157614377182</v>
      </c>
      <c r="AD17" s="9">
        <f t="shared" si="12"/>
        <v>0.94653272674348443</v>
      </c>
      <c r="AE17" s="19">
        <f t="shared" si="13"/>
        <v>1.0004662874195653</v>
      </c>
      <c r="AG17" s="24"/>
      <c r="AH17" s="39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24"/>
      <c r="BB17" s="24"/>
      <c r="BC17" s="24"/>
    </row>
    <row r="18" spans="1:55" ht="15.75" thickBot="1">
      <c r="A18" s="12">
        <v>1500</v>
      </c>
      <c r="B18" s="13">
        <v>0</v>
      </c>
      <c r="C18" s="15">
        <v>2</v>
      </c>
      <c r="E18" s="12"/>
      <c r="F18" s="13">
        <f t="shared" si="0"/>
        <v>0</v>
      </c>
      <c r="G18" s="14"/>
      <c r="H18" s="14"/>
      <c r="I18" s="29"/>
      <c r="J18" s="31"/>
      <c r="K18" s="13">
        <v>10574</v>
      </c>
      <c r="L18" s="13">
        <f>SUM(M18:O18)</f>
        <v>10603</v>
      </c>
      <c r="M18" s="13"/>
      <c r="N18" s="13"/>
      <c r="O18" s="15">
        <v>10603</v>
      </c>
      <c r="Q18" s="12">
        <f t="shared" si="2"/>
        <v>0</v>
      </c>
      <c r="R18" s="13">
        <f t="shared" si="3"/>
        <v>0</v>
      </c>
      <c r="S18" s="20" t="e">
        <f t="shared" si="4"/>
        <v>#DIV/0!</v>
      </c>
      <c r="T18" s="13">
        <f t="shared" si="5"/>
        <v>0.7049333333333333</v>
      </c>
      <c r="U18" s="13">
        <f t="shared" si="6"/>
        <v>0.70686666666666664</v>
      </c>
      <c r="V18" s="21">
        <f t="shared" si="7"/>
        <v>1.0027425761301305</v>
      </c>
      <c r="W18" s="18"/>
      <c r="Z18" s="12">
        <f t="shared" si="8"/>
        <v>0</v>
      </c>
      <c r="AA18" s="13">
        <f t="shared" si="9"/>
        <v>0</v>
      </c>
      <c r="AB18" s="20" t="e">
        <f t="shared" si="10"/>
        <v>#DIV/0!</v>
      </c>
      <c r="AC18" s="13">
        <f t="shared" si="11"/>
        <v>1.2450723648250819</v>
      </c>
      <c r="AD18" s="13">
        <f t="shared" si="12"/>
        <v>1.2484870705731361</v>
      </c>
      <c r="AE18" s="21">
        <f t="shared" si="13"/>
        <v>1.0027425761301303</v>
      </c>
      <c r="AG18" s="24"/>
      <c r="AH18" s="39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24"/>
      <c r="BB18" s="24"/>
      <c r="BC18" s="24"/>
    </row>
    <row r="19" spans="1:55">
      <c r="AG19" s="24"/>
      <c r="AH19" s="39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24"/>
      <c r="BB19" s="24"/>
      <c r="BC19" s="24"/>
    </row>
    <row r="20" spans="1:55">
      <c r="A20" s="3"/>
      <c r="AE20" s="24"/>
      <c r="AF20" s="39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24"/>
      <c r="BB20" s="24"/>
      <c r="BC20" s="24"/>
    </row>
    <row r="21" spans="1:55" s="40" customForma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4"/>
    </row>
    <row r="22" spans="1:55" s="40" customForma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4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55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AE23" s="42"/>
      <c r="AF23" s="43"/>
      <c r="AG23" s="42"/>
      <c r="AH23" s="42"/>
      <c r="AI23" s="42"/>
      <c r="AJ23" s="42"/>
      <c r="AK23" s="42"/>
      <c r="AL23" s="42"/>
      <c r="AM23" s="42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24"/>
      <c r="BB23" s="24"/>
      <c r="BC23" s="24"/>
    </row>
    <row r="24" spans="1:55">
      <c r="G24" s="1"/>
      <c r="H24" s="1"/>
      <c r="I24" s="1"/>
      <c r="AE24" s="37"/>
      <c r="AF24" s="37"/>
      <c r="AG24" s="37"/>
      <c r="AH24" s="37"/>
      <c r="AI24" s="37"/>
      <c r="AJ24" s="37"/>
      <c r="AK24" s="37"/>
      <c r="AL24" s="37"/>
      <c r="AM24" s="37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24"/>
      <c r="BB24" s="24"/>
      <c r="BC24" s="24"/>
    </row>
    <row r="25" spans="1:55">
      <c r="G25" s="1"/>
      <c r="H25" s="1"/>
      <c r="I25" s="1"/>
      <c r="Z25" s="1" t="s">
        <v>223</v>
      </c>
      <c r="AU25" s="38"/>
      <c r="AV25" s="38"/>
      <c r="AW25" s="38"/>
      <c r="AX25" s="38"/>
      <c r="AY25" s="38"/>
      <c r="AZ25" s="38"/>
      <c r="BA25" s="24"/>
      <c r="BB25" s="24"/>
      <c r="BC25" s="24"/>
    </row>
    <row r="26" spans="1:55">
      <c r="G26" s="1"/>
      <c r="H26" s="1"/>
      <c r="I26" s="1"/>
      <c r="Z26" s="44" t="s">
        <v>225</v>
      </c>
      <c r="AA26" s="44">
        <v>0.1</v>
      </c>
      <c r="AB26" s="44">
        <v>0.2</v>
      </c>
      <c r="AC26" s="44">
        <v>0.3</v>
      </c>
      <c r="AD26" s="44">
        <v>0.4</v>
      </c>
      <c r="AE26" s="44">
        <v>0.5</v>
      </c>
      <c r="AF26" s="44">
        <v>0.6</v>
      </c>
      <c r="AG26" s="44">
        <v>0.7</v>
      </c>
      <c r="AH26" s="44">
        <v>0.8</v>
      </c>
      <c r="AI26" s="44">
        <v>0.9</v>
      </c>
      <c r="AJ26" s="44">
        <v>1</v>
      </c>
      <c r="AK26" s="44">
        <v>1.1000000000000001</v>
      </c>
      <c r="AL26" s="44">
        <v>1.2</v>
      </c>
      <c r="AM26" s="44">
        <v>1.3</v>
      </c>
      <c r="AN26" s="44">
        <v>1.4</v>
      </c>
      <c r="AO26" s="44">
        <v>1.5</v>
      </c>
      <c r="AP26" s="44">
        <v>1.6</v>
      </c>
      <c r="AQ26" s="44">
        <v>1.7</v>
      </c>
      <c r="AR26" s="44">
        <v>1.8</v>
      </c>
      <c r="AS26" s="44">
        <v>1.9</v>
      </c>
      <c r="AT26" s="44">
        <v>2</v>
      </c>
      <c r="AU26" s="38"/>
      <c r="AV26" s="38"/>
      <c r="AW26" s="38"/>
      <c r="AX26" s="38"/>
      <c r="AY26" s="38"/>
      <c r="AZ26" s="38"/>
      <c r="BA26" s="24"/>
      <c r="BB26" s="24"/>
      <c r="BC26" s="24"/>
    </row>
    <row r="27" spans="1:55">
      <c r="G27" s="1"/>
      <c r="H27" s="1"/>
      <c r="I27" s="1"/>
      <c r="Z27" s="1" t="s">
        <v>44</v>
      </c>
      <c r="AA27" s="1">
        <v>1.73</v>
      </c>
      <c r="AB27" s="1">
        <v>0.98</v>
      </c>
      <c r="AC27" s="1">
        <v>0.98</v>
      </c>
      <c r="AD27" s="1">
        <v>0.98</v>
      </c>
      <c r="AE27" s="1">
        <v>0.98</v>
      </c>
      <c r="AF27" s="1">
        <v>0.98</v>
      </c>
      <c r="AG27" s="1">
        <v>0.98</v>
      </c>
      <c r="AH27" s="1">
        <v>0.98</v>
      </c>
      <c r="AI27" s="1">
        <v>0.98</v>
      </c>
      <c r="AJ27" s="1">
        <v>0.98</v>
      </c>
      <c r="AK27" s="1">
        <v>0.98</v>
      </c>
      <c r="AL27" s="1">
        <v>0.98</v>
      </c>
      <c r="AM27" s="1">
        <v>0.98</v>
      </c>
      <c r="AN27" s="1">
        <v>0.98</v>
      </c>
      <c r="AO27" s="1">
        <v>0.98</v>
      </c>
      <c r="AP27" s="1">
        <v>0.98</v>
      </c>
      <c r="AQ27" s="1">
        <v>0.98</v>
      </c>
      <c r="AR27" s="1">
        <v>0.98</v>
      </c>
      <c r="AS27" s="1">
        <v>0.98</v>
      </c>
      <c r="AT27" s="1">
        <v>0.98</v>
      </c>
      <c r="AU27" s="38"/>
      <c r="AV27" s="38"/>
      <c r="AW27" s="38"/>
      <c r="AX27" s="38"/>
      <c r="AY27" s="38"/>
      <c r="AZ27" s="38"/>
      <c r="BA27" s="24"/>
      <c r="BB27" s="24"/>
      <c r="BC27" s="24"/>
    </row>
    <row r="28" spans="1:55">
      <c r="G28" s="1"/>
      <c r="H28" s="1"/>
      <c r="I28" s="1"/>
      <c r="Z28" s="1" t="s">
        <v>45</v>
      </c>
      <c r="AA28" s="1">
        <v>5.6999999999999993</v>
      </c>
      <c r="AB28" s="1">
        <v>2.0300000000000002</v>
      </c>
      <c r="AC28" s="1">
        <v>1.95</v>
      </c>
      <c r="AD28" s="1">
        <v>1.95</v>
      </c>
      <c r="AE28" s="1">
        <v>1.95</v>
      </c>
      <c r="AF28" s="1">
        <v>1.95</v>
      </c>
      <c r="AG28" s="1">
        <v>1.95</v>
      </c>
      <c r="AH28" s="1">
        <v>1.95</v>
      </c>
      <c r="AI28" s="1">
        <v>1.95</v>
      </c>
      <c r="AJ28" s="1">
        <v>1.95</v>
      </c>
      <c r="AK28" s="1">
        <v>1.95</v>
      </c>
      <c r="AL28" s="1">
        <v>1.95</v>
      </c>
      <c r="AM28" s="1">
        <v>1.95</v>
      </c>
      <c r="AN28" s="1">
        <v>1.95</v>
      </c>
      <c r="AO28" s="1">
        <v>1.95</v>
      </c>
      <c r="AP28" s="1">
        <v>1.95</v>
      </c>
      <c r="AQ28" s="1">
        <v>1.95</v>
      </c>
      <c r="AR28" s="1">
        <v>1.95</v>
      </c>
      <c r="AS28" s="1">
        <v>1.95</v>
      </c>
      <c r="AT28" s="1">
        <v>1.95</v>
      </c>
      <c r="AU28" s="38"/>
      <c r="AV28" s="38"/>
      <c r="AW28" s="38"/>
      <c r="AX28" s="38"/>
      <c r="AY28" s="38"/>
      <c r="AZ28" s="38"/>
      <c r="BA28" s="24"/>
      <c r="BB28" s="24"/>
      <c r="BC28" s="24"/>
    </row>
    <row r="29" spans="1:55" ht="15.75">
      <c r="G29" s="1"/>
      <c r="H29" s="1"/>
      <c r="I29" s="1"/>
      <c r="Z29" s="46" t="s">
        <v>46</v>
      </c>
      <c r="AA29" s="1">
        <v>11.84</v>
      </c>
      <c r="AB29" s="1">
        <v>7.01</v>
      </c>
      <c r="AC29" s="1">
        <v>4.4000000000000004</v>
      </c>
      <c r="AD29" s="1">
        <v>3.9</v>
      </c>
      <c r="AE29" s="1">
        <v>3.9</v>
      </c>
      <c r="AF29" s="1">
        <v>3.9</v>
      </c>
      <c r="AG29" s="1">
        <v>3.9</v>
      </c>
      <c r="AH29" s="1">
        <v>3.9</v>
      </c>
      <c r="AI29" s="1">
        <v>3.9</v>
      </c>
      <c r="AJ29" s="1">
        <v>3.9</v>
      </c>
      <c r="AK29" s="1">
        <v>3.9</v>
      </c>
      <c r="AL29" s="1">
        <v>3.9</v>
      </c>
      <c r="AM29" s="1">
        <v>3.9</v>
      </c>
      <c r="AN29" s="1">
        <v>3.9</v>
      </c>
      <c r="AO29" s="1">
        <v>3.9</v>
      </c>
      <c r="AP29" s="1">
        <v>3.9</v>
      </c>
      <c r="AQ29" s="1">
        <v>3.9</v>
      </c>
      <c r="AR29" s="1">
        <v>3.9</v>
      </c>
      <c r="AS29" s="1">
        <v>3.9</v>
      </c>
      <c r="AT29" s="1">
        <v>3.9</v>
      </c>
      <c r="AU29" s="38"/>
      <c r="AV29" s="38"/>
      <c r="AW29" s="38"/>
      <c r="AX29" s="38"/>
      <c r="AY29" s="38"/>
      <c r="AZ29" s="38"/>
      <c r="BA29" s="24"/>
      <c r="BB29" s="24"/>
      <c r="BC29" s="24"/>
    </row>
    <row r="30" spans="1:55" ht="15.75">
      <c r="G30" s="1"/>
      <c r="H30" s="1"/>
      <c r="I30" s="1"/>
      <c r="Z30" s="46" t="s">
        <v>47</v>
      </c>
      <c r="AA30" s="1">
        <v>19.88</v>
      </c>
      <c r="AB30" s="1">
        <v>18.18</v>
      </c>
      <c r="AC30" s="1">
        <v>11.06</v>
      </c>
      <c r="AD30" s="1">
        <v>8.16</v>
      </c>
      <c r="AE30" s="1">
        <v>6.69</v>
      </c>
      <c r="AF30" s="1">
        <v>6.5</v>
      </c>
      <c r="AG30" s="1">
        <v>6.5</v>
      </c>
      <c r="AH30" s="1">
        <v>6.5</v>
      </c>
      <c r="AI30" s="1">
        <v>6.5</v>
      </c>
      <c r="AJ30" s="1">
        <v>6.5</v>
      </c>
      <c r="AK30" s="1">
        <v>6.5</v>
      </c>
      <c r="AL30" s="1">
        <v>6.5</v>
      </c>
      <c r="AM30" s="1">
        <v>6.5</v>
      </c>
      <c r="AN30" s="1">
        <v>6.5</v>
      </c>
      <c r="AO30" s="1">
        <v>6.5</v>
      </c>
      <c r="AP30" s="1">
        <v>6.5</v>
      </c>
      <c r="AQ30" s="1">
        <v>6.5</v>
      </c>
      <c r="AR30" s="1">
        <v>6.5</v>
      </c>
      <c r="AS30" s="1">
        <v>6.5</v>
      </c>
      <c r="AT30" s="1">
        <v>6.5</v>
      </c>
      <c r="AU30" s="38"/>
      <c r="AV30" s="38"/>
      <c r="AW30" s="38"/>
      <c r="AX30" s="38"/>
      <c r="AY30" s="38"/>
      <c r="AZ30" s="38"/>
      <c r="BA30" s="24"/>
      <c r="BB30" s="24"/>
      <c r="BC30" s="24"/>
    </row>
    <row r="31" spans="1:55" ht="15.75">
      <c r="G31" s="1"/>
      <c r="H31" s="1"/>
      <c r="I31" s="1"/>
      <c r="Z31" s="47">
        <v>28</v>
      </c>
      <c r="AA31" s="1">
        <v>27.89</v>
      </c>
      <c r="AB31" s="1">
        <v>27.1</v>
      </c>
      <c r="AC31" s="1">
        <v>23.86</v>
      </c>
      <c r="AD31" s="1">
        <v>19.009999999999998</v>
      </c>
      <c r="AE31" s="1">
        <v>10.56</v>
      </c>
      <c r="AF31" s="1">
        <v>9.61</v>
      </c>
      <c r="AG31" s="1">
        <v>9.2099999999999991</v>
      </c>
      <c r="AH31" s="1">
        <v>9.11</v>
      </c>
      <c r="AI31" s="1">
        <v>9.1</v>
      </c>
      <c r="AJ31" s="1">
        <v>9.1</v>
      </c>
      <c r="AK31" s="1">
        <v>9.1</v>
      </c>
      <c r="AL31" s="1">
        <v>9.1</v>
      </c>
      <c r="AM31" s="1">
        <v>9.1</v>
      </c>
      <c r="AN31" s="1">
        <v>9.1</v>
      </c>
      <c r="AO31" s="1">
        <v>9.1</v>
      </c>
      <c r="AP31" s="1">
        <v>9.1</v>
      </c>
      <c r="AQ31" s="1">
        <v>9.1</v>
      </c>
      <c r="AR31" s="1">
        <v>9.1</v>
      </c>
      <c r="AS31" s="1">
        <v>9.1</v>
      </c>
      <c r="AT31" s="1">
        <v>9.1</v>
      </c>
      <c r="AU31" s="38"/>
      <c r="AV31" s="38"/>
      <c r="AW31" s="38"/>
      <c r="AX31" s="38"/>
      <c r="AY31" s="38"/>
      <c r="AZ31" s="38"/>
      <c r="BA31" s="24"/>
      <c r="BB31" s="24"/>
      <c r="BC31" s="24"/>
    </row>
    <row r="32" spans="1:55" ht="15.75">
      <c r="G32" s="1"/>
      <c r="H32" s="1"/>
      <c r="I32" s="1"/>
      <c r="Z32" s="47">
        <v>36</v>
      </c>
      <c r="AA32" s="1">
        <v>35.9</v>
      </c>
      <c r="AB32" s="1">
        <v>35.35</v>
      </c>
      <c r="AC32" s="1">
        <v>33.57</v>
      </c>
      <c r="AD32" s="1">
        <v>15.94</v>
      </c>
      <c r="AE32" s="1">
        <v>15.71</v>
      </c>
      <c r="AF32" s="1">
        <v>15</v>
      </c>
      <c r="AG32" s="1">
        <v>14.35</v>
      </c>
      <c r="AH32" s="1">
        <v>11.97</v>
      </c>
      <c r="AI32" s="1">
        <v>11.74</v>
      </c>
      <c r="AJ32" s="1">
        <v>11.719999999999999</v>
      </c>
      <c r="AK32" s="1">
        <v>11.7</v>
      </c>
      <c r="AL32" s="1">
        <v>11.7</v>
      </c>
      <c r="AM32" s="1">
        <v>11.7</v>
      </c>
      <c r="AN32" s="1">
        <v>11.7</v>
      </c>
      <c r="AO32" s="1">
        <v>11.7</v>
      </c>
      <c r="AP32" s="1">
        <v>11.7</v>
      </c>
      <c r="AQ32" s="1">
        <v>11.7</v>
      </c>
      <c r="AR32" s="1">
        <v>11.7</v>
      </c>
      <c r="AS32" s="1">
        <v>11.7</v>
      </c>
      <c r="AT32" s="1">
        <v>11.7</v>
      </c>
      <c r="AU32" s="38"/>
      <c r="AV32" s="38"/>
      <c r="AW32" s="38"/>
      <c r="AX32" s="38"/>
      <c r="AY32" s="38"/>
      <c r="AZ32" s="38"/>
      <c r="BA32" s="24"/>
      <c r="BB32" s="24"/>
      <c r="BC32" s="24"/>
    </row>
    <row r="33" spans="7:55" ht="15.75">
      <c r="G33" s="1"/>
      <c r="H33" s="1"/>
      <c r="I33" s="1"/>
      <c r="Z33" s="47">
        <v>45</v>
      </c>
      <c r="AA33" s="1">
        <v>44.9</v>
      </c>
      <c r="AB33" s="1">
        <v>44.440000000000005</v>
      </c>
      <c r="AC33" s="1">
        <v>36.19</v>
      </c>
      <c r="AD33" s="1">
        <v>23.779999999999998</v>
      </c>
      <c r="AE33" s="1">
        <v>22</v>
      </c>
      <c r="AF33" s="1">
        <v>18.059999999999999</v>
      </c>
      <c r="AG33" s="1">
        <v>17.8</v>
      </c>
      <c r="AH33" s="1">
        <v>17.25</v>
      </c>
      <c r="AI33" s="1">
        <v>15.06</v>
      </c>
      <c r="AJ33" s="1">
        <v>14.97</v>
      </c>
      <c r="AK33" s="1">
        <v>14.66</v>
      </c>
      <c r="AL33" s="1">
        <v>14.620000000000001</v>
      </c>
      <c r="AM33" s="1">
        <v>14.620000000000001</v>
      </c>
      <c r="AN33" s="1">
        <v>14.620000000000001</v>
      </c>
      <c r="AO33" s="1">
        <v>14.63</v>
      </c>
      <c r="AP33" s="1">
        <v>14.63</v>
      </c>
      <c r="AQ33" s="1">
        <v>14.63</v>
      </c>
      <c r="AR33" s="1">
        <v>14.63</v>
      </c>
      <c r="AS33" s="1">
        <v>14.63</v>
      </c>
      <c r="AT33" s="1">
        <v>14.63</v>
      </c>
      <c r="AU33" s="38"/>
      <c r="AV33" s="38"/>
      <c r="AW33" s="38"/>
      <c r="AX33" s="38"/>
      <c r="AY33" s="38"/>
      <c r="AZ33" s="38"/>
      <c r="BA33" s="24"/>
      <c r="BB33" s="24"/>
      <c r="BC33" s="24"/>
    </row>
    <row r="34" spans="7:55" ht="15.75">
      <c r="G34" s="1"/>
      <c r="H34" s="1"/>
      <c r="I34" s="1"/>
      <c r="Z34" s="47">
        <v>62.5</v>
      </c>
      <c r="AA34" s="1">
        <v>62.41</v>
      </c>
      <c r="AB34" s="1">
        <v>62.050000000000004</v>
      </c>
      <c r="AC34" s="1">
        <v>57.59</v>
      </c>
      <c r="AD34" s="1">
        <v>20.89</v>
      </c>
      <c r="AE34" s="1">
        <v>21.4</v>
      </c>
      <c r="AF34" s="1">
        <v>21.12</v>
      </c>
      <c r="AG34" s="1">
        <v>21.24</v>
      </c>
      <c r="AH34" s="1">
        <v>22.36</v>
      </c>
      <c r="AI34" s="1">
        <v>20.95</v>
      </c>
      <c r="AJ34" s="1">
        <v>21.080000000000002</v>
      </c>
      <c r="AK34" s="1">
        <v>20.380000000000003</v>
      </c>
      <c r="AL34" s="1">
        <v>20.37</v>
      </c>
      <c r="AM34" s="1">
        <v>20.380000000000003</v>
      </c>
      <c r="AN34" s="1">
        <v>20.34</v>
      </c>
      <c r="AO34" s="1">
        <v>20.34</v>
      </c>
      <c r="AP34" s="1">
        <v>20.309999999999999</v>
      </c>
      <c r="AQ34" s="1">
        <v>20.309999999999999</v>
      </c>
      <c r="AR34" s="1">
        <v>20.309999999999999</v>
      </c>
      <c r="AS34" s="1">
        <v>20.309999999999999</v>
      </c>
      <c r="AT34" s="1">
        <v>20.309999999999999</v>
      </c>
      <c r="AU34" s="38"/>
      <c r="AV34" s="38"/>
      <c r="AW34" s="38"/>
      <c r="AX34" s="38"/>
      <c r="AY34" s="38"/>
      <c r="AZ34" s="38"/>
      <c r="BA34" s="24"/>
      <c r="BB34" s="24"/>
      <c r="BC34" s="24"/>
    </row>
    <row r="35" spans="7:55" ht="15.75">
      <c r="G35" s="1"/>
      <c r="H35" s="1"/>
      <c r="I35" s="1"/>
      <c r="Z35" s="47">
        <v>87.5</v>
      </c>
      <c r="AA35" s="1">
        <v>87.410000000000011</v>
      </c>
      <c r="AB35" s="1">
        <v>87.06</v>
      </c>
      <c r="AC35" s="1">
        <v>86.46</v>
      </c>
      <c r="AD35" s="1">
        <v>30.66</v>
      </c>
      <c r="AE35" s="1">
        <v>29.63</v>
      </c>
      <c r="AF35" s="1">
        <v>28.540000000000003</v>
      </c>
      <c r="AG35" s="1">
        <v>29.790000000000003</v>
      </c>
      <c r="AH35" s="1">
        <v>28.62</v>
      </c>
      <c r="AI35" s="1">
        <v>28.439999999999998</v>
      </c>
      <c r="AU35" s="38"/>
      <c r="AV35" s="38"/>
      <c r="AW35" s="38"/>
      <c r="AX35" s="38"/>
      <c r="AY35" s="38"/>
      <c r="AZ35" s="38"/>
      <c r="BA35" s="24"/>
      <c r="BB35" s="24"/>
      <c r="BC35" s="24"/>
    </row>
    <row r="36" spans="7:55" ht="15.75">
      <c r="G36" s="1"/>
      <c r="H36" s="1"/>
      <c r="I36" s="1"/>
      <c r="Z36" s="47">
        <v>112.5</v>
      </c>
      <c r="AA36" s="1">
        <v>112.43</v>
      </c>
      <c r="AB36" s="1">
        <v>112.05</v>
      </c>
      <c r="AC36" s="1">
        <v>111.63</v>
      </c>
      <c r="AD36" s="1">
        <v>56.89</v>
      </c>
      <c r="AE36" s="1">
        <v>43.11</v>
      </c>
      <c r="AF36" s="1">
        <v>53.1</v>
      </c>
      <c r="AU36" s="38"/>
      <c r="AV36" s="38"/>
      <c r="AW36" s="38"/>
      <c r="AX36" s="38"/>
      <c r="AY36" s="38"/>
      <c r="AZ36" s="38"/>
      <c r="BA36" s="24"/>
      <c r="BB36" s="24"/>
      <c r="BC36" s="24"/>
    </row>
    <row r="37" spans="7:55" ht="15.75">
      <c r="G37" s="1"/>
      <c r="H37" s="1"/>
      <c r="I37" s="1"/>
      <c r="Z37" s="47">
        <v>137.5</v>
      </c>
      <c r="AA37" s="1">
        <v>137.42999999999998</v>
      </c>
      <c r="AB37" s="1">
        <v>137.05000000000001</v>
      </c>
      <c r="AC37" s="1">
        <v>136.63</v>
      </c>
      <c r="AD37" s="1">
        <v>126.88000000000001</v>
      </c>
      <c r="AE37" s="1">
        <v>126.71000000000001</v>
      </c>
      <c r="AU37" s="38"/>
      <c r="AV37" s="38"/>
      <c r="AW37" s="38"/>
      <c r="AX37" s="38"/>
      <c r="AY37" s="38"/>
      <c r="AZ37" s="38"/>
      <c r="BA37" s="24"/>
      <c r="BB37" s="24"/>
      <c r="BC37" s="24"/>
    </row>
    <row r="38" spans="7:55" ht="15.75">
      <c r="G38" s="1"/>
      <c r="H38" s="1"/>
      <c r="I38" s="1"/>
      <c r="Z38" s="47">
        <v>175</v>
      </c>
      <c r="AA38" s="1">
        <v>174.94</v>
      </c>
      <c r="AB38" s="1">
        <v>174.57</v>
      </c>
      <c r="AC38" s="1">
        <v>174.14000000000001</v>
      </c>
      <c r="AD38" s="1">
        <v>173.59</v>
      </c>
      <c r="AE38" s="1">
        <v>165.06</v>
      </c>
      <c r="AU38" s="38"/>
      <c r="AV38" s="38"/>
      <c r="AW38" s="38"/>
      <c r="AX38" s="38"/>
      <c r="AY38" s="38"/>
      <c r="AZ38" s="38"/>
      <c r="BA38" s="24"/>
      <c r="BB38" s="24"/>
      <c r="BC38" s="24"/>
    </row>
    <row r="39" spans="7:55" ht="15.75">
      <c r="G39" s="1"/>
      <c r="H39" s="1"/>
      <c r="I39" s="1"/>
      <c r="Z39" s="47">
        <v>225</v>
      </c>
      <c r="AA39" s="1">
        <v>224.95</v>
      </c>
      <c r="AB39" s="1">
        <v>224.60000000000002</v>
      </c>
      <c r="AC39" s="1">
        <v>224.16</v>
      </c>
      <c r="AD39" s="1">
        <v>223.67000000000002</v>
      </c>
      <c r="AE39" s="1">
        <v>222.82000000000002</v>
      </c>
      <c r="AU39" s="24"/>
      <c r="AV39" s="24"/>
      <c r="AW39" s="24"/>
      <c r="AX39" s="24"/>
      <c r="AY39" s="24"/>
      <c r="AZ39" s="24"/>
      <c r="BA39" s="24"/>
      <c r="BB39" s="24"/>
      <c r="BC39" s="24"/>
    </row>
    <row r="40" spans="7:55" ht="15.75">
      <c r="G40" s="1"/>
      <c r="H40" s="1"/>
      <c r="I40" s="1"/>
      <c r="Z40" s="47">
        <v>375</v>
      </c>
      <c r="AA40" s="1">
        <v>374.96</v>
      </c>
      <c r="AB40" s="1">
        <v>374.69</v>
      </c>
      <c r="AC40" s="1">
        <v>374.29</v>
      </c>
      <c r="AD40" s="1">
        <v>373.85</v>
      </c>
      <c r="AE40" s="1">
        <v>373.36</v>
      </c>
      <c r="AF40" s="1">
        <v>372.83</v>
      </c>
      <c r="AG40" s="1">
        <v>372.18</v>
      </c>
      <c r="AH40" s="1">
        <v>369.23</v>
      </c>
      <c r="AU40" s="24"/>
      <c r="AV40" s="24"/>
      <c r="AW40" s="24"/>
      <c r="AX40" s="24"/>
      <c r="AY40" s="24"/>
      <c r="AZ40" s="24"/>
      <c r="BA40" s="24"/>
      <c r="BB40" s="24"/>
      <c r="BC40" s="24"/>
    </row>
    <row r="41" spans="7:55" ht="15.75">
      <c r="G41" s="1"/>
      <c r="H41" s="1"/>
      <c r="I41" s="1"/>
      <c r="Z41" s="47">
        <v>750</v>
      </c>
      <c r="AA41" s="1">
        <v>749.98</v>
      </c>
      <c r="AB41" s="1">
        <v>749.79</v>
      </c>
      <c r="AC41" s="1">
        <v>749.5</v>
      </c>
      <c r="AD41" s="1">
        <v>749.16</v>
      </c>
      <c r="AE41" s="1">
        <v>748.77</v>
      </c>
      <c r="AF41" s="1">
        <v>748.39</v>
      </c>
      <c r="AG41" s="1">
        <v>747.97</v>
      </c>
      <c r="AH41" s="1">
        <v>747.55000000000007</v>
      </c>
      <c r="AI41" s="1">
        <v>747.13</v>
      </c>
      <c r="AJ41" s="1">
        <v>746.67</v>
      </c>
      <c r="AK41" s="1">
        <v>746.2</v>
      </c>
      <c r="AL41" s="1">
        <v>745.67000000000007</v>
      </c>
      <c r="AM41" s="1">
        <v>745</v>
      </c>
      <c r="AN41" s="1">
        <v>744.09</v>
      </c>
      <c r="AU41" s="24"/>
      <c r="AV41" s="24"/>
      <c r="AW41" s="24"/>
      <c r="AX41" s="24"/>
      <c r="AY41" s="24"/>
      <c r="AZ41" s="24"/>
      <c r="BA41" s="24"/>
      <c r="BB41" s="24"/>
      <c r="BC41" s="24"/>
    </row>
    <row r="42" spans="7:55" ht="15.75">
      <c r="G42" s="1"/>
      <c r="H42" s="1"/>
      <c r="I42" s="1"/>
      <c r="Z42" s="47">
        <v>1500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38"/>
      <c r="AV42" s="38"/>
      <c r="AW42" s="38"/>
      <c r="AX42" s="38"/>
      <c r="AY42" s="38"/>
      <c r="AZ42" s="38"/>
      <c r="BA42" s="24"/>
      <c r="BB42" s="24"/>
      <c r="BC42" s="24"/>
    </row>
    <row r="43" spans="7:55">
      <c r="G43" s="1"/>
      <c r="H43" s="1"/>
      <c r="I43" s="1"/>
      <c r="AF43" s="37"/>
      <c r="AG43" s="37"/>
      <c r="AH43" s="37"/>
      <c r="AI43" s="37"/>
      <c r="AJ43" s="37"/>
      <c r="AK43" s="37"/>
      <c r="AL43" s="37"/>
      <c r="AM43" s="37"/>
      <c r="AN43" s="37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24"/>
      <c r="BB43" s="24"/>
      <c r="BC43" s="24"/>
    </row>
    <row r="44" spans="7:55">
      <c r="G44" s="1"/>
      <c r="H44" s="1"/>
      <c r="I44" s="1"/>
      <c r="Z44" s="1" t="s">
        <v>224</v>
      </c>
      <c r="AF44" s="24"/>
      <c r="AG44" s="39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4"/>
      <c r="BB44" s="24"/>
      <c r="BC44" s="24"/>
    </row>
    <row r="45" spans="7:55">
      <c r="G45" s="1"/>
      <c r="H45" s="1"/>
      <c r="I45" s="1"/>
      <c r="Z45" s="44" t="s">
        <v>225</v>
      </c>
      <c r="AA45" s="44">
        <v>0.1</v>
      </c>
      <c r="AB45" s="44">
        <v>0.2</v>
      </c>
      <c r="AC45" s="44">
        <v>0.3</v>
      </c>
      <c r="AD45" s="44">
        <v>0.4</v>
      </c>
      <c r="AE45" s="44">
        <v>0.5</v>
      </c>
      <c r="AF45" s="44">
        <v>0.6</v>
      </c>
      <c r="AG45" s="44">
        <v>0.7</v>
      </c>
      <c r="AH45" s="44">
        <v>0.8</v>
      </c>
      <c r="AI45" s="44">
        <v>0.9</v>
      </c>
      <c r="AJ45" s="44">
        <v>1</v>
      </c>
      <c r="AK45" s="44">
        <v>1.1000000000000001</v>
      </c>
      <c r="AL45" s="44">
        <v>1.2</v>
      </c>
      <c r="AM45" s="44">
        <v>1.3</v>
      </c>
      <c r="AN45" s="44">
        <v>1.4</v>
      </c>
      <c r="AO45" s="44">
        <v>1.5</v>
      </c>
      <c r="AP45" s="44">
        <v>1.6</v>
      </c>
      <c r="AQ45" s="44">
        <v>1.7</v>
      </c>
      <c r="AR45" s="44">
        <v>1.8</v>
      </c>
      <c r="AS45" s="44">
        <v>1.9</v>
      </c>
      <c r="AT45" s="44">
        <v>2</v>
      </c>
      <c r="AU45" s="38"/>
      <c r="AV45" s="38"/>
      <c r="AW45" s="38"/>
      <c r="AX45" s="38"/>
      <c r="AY45" s="38"/>
      <c r="AZ45" s="38"/>
      <c r="BA45" s="24"/>
      <c r="BB45" s="24"/>
      <c r="BC45" s="24"/>
    </row>
    <row r="46" spans="7:55">
      <c r="G46" s="1"/>
      <c r="H46" s="1"/>
      <c r="I46" s="1"/>
      <c r="Z46" s="1" t="s">
        <v>44</v>
      </c>
      <c r="AA46" s="1">
        <v>2.92</v>
      </c>
      <c r="AB46" s="1">
        <v>1.25</v>
      </c>
      <c r="AC46" s="1">
        <v>0.98</v>
      </c>
      <c r="AD46" s="1">
        <v>0.98</v>
      </c>
      <c r="AE46" s="1">
        <v>0.98</v>
      </c>
      <c r="AF46" s="1">
        <v>0.98</v>
      </c>
      <c r="AG46" s="1">
        <v>0.98</v>
      </c>
      <c r="AH46" s="1">
        <v>0.98</v>
      </c>
      <c r="AI46" s="1">
        <v>0.98</v>
      </c>
      <c r="AJ46" s="1">
        <v>0.98</v>
      </c>
      <c r="AK46" s="1">
        <v>0.98</v>
      </c>
      <c r="AL46" s="1">
        <v>0.98</v>
      </c>
      <c r="AM46" s="1">
        <v>0.98</v>
      </c>
      <c r="AN46" s="1">
        <v>0.98</v>
      </c>
      <c r="AO46" s="1">
        <v>0.98</v>
      </c>
      <c r="AP46" s="1">
        <v>0.98</v>
      </c>
      <c r="AQ46" s="1">
        <v>0.98</v>
      </c>
      <c r="AR46" s="1">
        <v>0.98</v>
      </c>
      <c r="AS46" s="1">
        <v>0.98</v>
      </c>
      <c r="AT46" s="1">
        <v>0.98</v>
      </c>
      <c r="AU46" s="38"/>
      <c r="AV46" s="38"/>
      <c r="AW46" s="38"/>
      <c r="AX46" s="38"/>
      <c r="AY46" s="38"/>
      <c r="AZ46" s="38"/>
      <c r="BA46" s="24"/>
      <c r="BB46" s="24"/>
      <c r="BC46" s="24"/>
    </row>
    <row r="47" spans="7:55">
      <c r="G47" s="1"/>
      <c r="H47" s="1"/>
      <c r="I47" s="1"/>
      <c r="Z47" s="1" t="s">
        <v>45</v>
      </c>
      <c r="AA47" s="1">
        <v>5.95</v>
      </c>
      <c r="AB47" s="1">
        <v>4.1099999999999994</v>
      </c>
      <c r="AC47" s="1">
        <v>2.39</v>
      </c>
      <c r="AD47" s="1">
        <v>1.95</v>
      </c>
      <c r="AE47" s="1">
        <v>1.95</v>
      </c>
      <c r="AF47" s="1">
        <v>1.95</v>
      </c>
      <c r="AG47" s="1">
        <v>1.95</v>
      </c>
      <c r="AH47" s="1">
        <v>1.95</v>
      </c>
      <c r="AI47" s="1">
        <v>1.95</v>
      </c>
      <c r="AJ47" s="1">
        <v>1.95</v>
      </c>
      <c r="AK47" s="1">
        <v>1.95</v>
      </c>
      <c r="AL47" s="1">
        <v>1.95</v>
      </c>
      <c r="AM47" s="1">
        <v>1.95</v>
      </c>
      <c r="AN47" s="1">
        <v>1.95</v>
      </c>
      <c r="AO47" s="1">
        <v>1.95</v>
      </c>
      <c r="AP47" s="1">
        <v>1.95</v>
      </c>
      <c r="AQ47" s="1">
        <v>1.95</v>
      </c>
      <c r="AR47" s="1">
        <v>1.95</v>
      </c>
      <c r="AS47" s="1">
        <v>1.95</v>
      </c>
      <c r="AT47" s="1">
        <v>1.95</v>
      </c>
      <c r="AU47" s="38"/>
      <c r="AV47" s="38"/>
      <c r="AW47" s="38"/>
      <c r="AX47" s="38"/>
      <c r="AY47" s="38"/>
      <c r="AZ47" s="38"/>
      <c r="BA47" s="24"/>
      <c r="BB47" s="24"/>
      <c r="BC47" s="24"/>
    </row>
    <row r="48" spans="7:55" ht="15.75">
      <c r="G48" s="1"/>
      <c r="H48" s="1"/>
      <c r="I48" s="1"/>
      <c r="Z48" s="46" t="s">
        <v>46</v>
      </c>
      <c r="AA48" s="1">
        <v>11.96</v>
      </c>
      <c r="AB48" s="1">
        <v>11.620000000000001</v>
      </c>
      <c r="AC48" s="1">
        <v>6.05</v>
      </c>
      <c r="AD48" s="1">
        <v>5.96</v>
      </c>
      <c r="AE48" s="1">
        <v>4.3499999999999996</v>
      </c>
      <c r="AF48" s="1">
        <v>4.12</v>
      </c>
      <c r="AG48" s="1">
        <v>3.9</v>
      </c>
      <c r="AH48" s="1">
        <v>3.9</v>
      </c>
      <c r="AI48" s="1">
        <v>3.9</v>
      </c>
      <c r="AJ48" s="1">
        <v>3.9</v>
      </c>
      <c r="AK48" s="1">
        <v>3.9</v>
      </c>
      <c r="AL48" s="1">
        <v>3.9</v>
      </c>
      <c r="AM48" s="1">
        <v>3.9</v>
      </c>
      <c r="AN48" s="1">
        <v>3.9</v>
      </c>
      <c r="AO48" s="1">
        <v>3.9</v>
      </c>
      <c r="AP48" s="1">
        <v>3.9</v>
      </c>
      <c r="AQ48" s="1">
        <v>3.9</v>
      </c>
      <c r="AR48" s="1">
        <v>3.9</v>
      </c>
      <c r="AS48" s="1">
        <v>3.9</v>
      </c>
      <c r="AT48" s="1">
        <v>3.9</v>
      </c>
      <c r="AU48" s="38"/>
      <c r="AV48" s="38"/>
      <c r="AW48" s="38"/>
      <c r="AX48" s="38"/>
      <c r="AY48" s="38"/>
      <c r="AZ48" s="38"/>
      <c r="BA48" s="24"/>
      <c r="BB48" s="24"/>
      <c r="BC48" s="24"/>
    </row>
    <row r="49" spans="7:55" ht="15.75">
      <c r="G49" s="1"/>
      <c r="H49" s="1"/>
      <c r="I49" s="1"/>
      <c r="Z49" s="46" t="s">
        <v>47</v>
      </c>
      <c r="AA49" s="1">
        <v>19.959999999999997</v>
      </c>
      <c r="AB49" s="1">
        <v>19.75</v>
      </c>
      <c r="AC49" s="1">
        <v>19.190000000000001</v>
      </c>
      <c r="AD49" s="1">
        <v>17.68</v>
      </c>
      <c r="AE49" s="1">
        <v>12.91</v>
      </c>
      <c r="AF49" s="1">
        <v>10.69</v>
      </c>
      <c r="AG49" s="1">
        <v>9.08</v>
      </c>
      <c r="AH49" s="1">
        <v>7.2200000000000006</v>
      </c>
      <c r="AI49" s="1">
        <v>6.69</v>
      </c>
      <c r="AJ49" s="1">
        <v>6.54</v>
      </c>
      <c r="AK49" s="1">
        <v>6.5</v>
      </c>
      <c r="AL49" s="1">
        <v>6.5</v>
      </c>
      <c r="AM49" s="1">
        <v>6.5</v>
      </c>
      <c r="AN49" s="1">
        <v>6.5</v>
      </c>
      <c r="AO49" s="1">
        <v>6.5</v>
      </c>
      <c r="AP49" s="1">
        <v>6.5</v>
      </c>
      <c r="AQ49" s="1">
        <v>6.5</v>
      </c>
      <c r="AR49" s="1">
        <v>6.5</v>
      </c>
      <c r="AS49" s="1">
        <v>6.5</v>
      </c>
      <c r="AT49" s="1">
        <v>6.5</v>
      </c>
      <c r="AU49" s="38"/>
      <c r="AV49" s="38"/>
      <c r="AW49" s="38"/>
      <c r="AX49" s="38"/>
      <c r="AY49" s="38"/>
      <c r="AZ49" s="38"/>
      <c r="BA49" s="24"/>
      <c r="BB49" s="24"/>
      <c r="BC49" s="24"/>
    </row>
    <row r="50" spans="7:55" ht="15.75">
      <c r="G50" s="1"/>
      <c r="H50" s="1"/>
      <c r="I50" s="1"/>
      <c r="Z50" s="47">
        <v>28</v>
      </c>
      <c r="AA50" s="1">
        <v>27.96</v>
      </c>
      <c r="AB50" s="1">
        <v>27.79</v>
      </c>
      <c r="AC50" s="1">
        <v>27.48</v>
      </c>
      <c r="AD50" s="1">
        <v>26.88</v>
      </c>
      <c r="AE50" s="1">
        <v>25.380000000000003</v>
      </c>
      <c r="AF50" s="1">
        <v>22.07</v>
      </c>
      <c r="AG50" s="1">
        <v>14.36</v>
      </c>
      <c r="AH50" s="1">
        <v>11.950000000000001</v>
      </c>
      <c r="AI50" s="1">
        <v>10.71</v>
      </c>
      <c r="AJ50" s="1">
        <v>10.85</v>
      </c>
      <c r="AK50" s="1">
        <v>9.65</v>
      </c>
      <c r="AL50" s="1">
        <v>9.24</v>
      </c>
      <c r="AM50" s="1">
        <v>9.11</v>
      </c>
      <c r="AN50" s="1">
        <v>9.1</v>
      </c>
      <c r="AO50" s="1">
        <v>9.1</v>
      </c>
      <c r="AP50" s="1">
        <v>9.1</v>
      </c>
      <c r="AQ50" s="1">
        <v>9.1</v>
      </c>
      <c r="AR50" s="1">
        <v>9.1</v>
      </c>
      <c r="AS50" s="1">
        <v>9.1</v>
      </c>
      <c r="AT50" s="1">
        <v>9.1</v>
      </c>
      <c r="AU50" s="38"/>
      <c r="AV50" s="38"/>
      <c r="AW50" s="38"/>
      <c r="AX50" s="38"/>
      <c r="AY50" s="38"/>
      <c r="AZ50" s="38"/>
      <c r="BA50" s="24"/>
      <c r="BB50" s="24"/>
      <c r="BC50" s="24"/>
    </row>
    <row r="51" spans="7:55" ht="15.75">
      <c r="G51" s="1"/>
      <c r="H51" s="1"/>
      <c r="I51" s="1"/>
      <c r="Z51" s="47">
        <v>36</v>
      </c>
      <c r="AA51" s="1">
        <v>35.96</v>
      </c>
      <c r="AB51" s="1">
        <v>35.800000000000004</v>
      </c>
      <c r="AC51" s="1">
        <v>35.549999999999997</v>
      </c>
      <c r="AD51" s="1">
        <v>35.120000000000005</v>
      </c>
      <c r="AE51" s="1">
        <v>35.120000000000005</v>
      </c>
      <c r="AF51" s="1">
        <v>23.72</v>
      </c>
      <c r="AG51" s="1">
        <v>21.4</v>
      </c>
      <c r="AH51" s="1">
        <v>19.64</v>
      </c>
      <c r="AI51" s="1">
        <v>17.159999999999997</v>
      </c>
      <c r="AJ51" s="1">
        <v>14.229999999999999</v>
      </c>
      <c r="AK51" s="1">
        <v>13.69</v>
      </c>
      <c r="AL51" s="1">
        <v>13.33</v>
      </c>
      <c r="AM51" s="1">
        <v>12.45</v>
      </c>
      <c r="AN51" s="1">
        <v>11.87</v>
      </c>
      <c r="AO51" s="1">
        <v>11.790000000000001</v>
      </c>
      <c r="AP51" s="1">
        <v>11.729999999999999</v>
      </c>
      <c r="AQ51" s="1">
        <v>11.7</v>
      </c>
      <c r="AR51" s="1">
        <v>11.7</v>
      </c>
      <c r="AS51" s="1">
        <v>11.7</v>
      </c>
      <c r="AT51" s="1">
        <v>11.7</v>
      </c>
      <c r="AU51" s="38"/>
      <c r="AV51" s="38"/>
      <c r="AW51" s="38"/>
      <c r="AX51" s="38"/>
      <c r="AY51" s="38"/>
      <c r="AZ51" s="38"/>
      <c r="BA51" s="24"/>
      <c r="BB51" s="24"/>
      <c r="BC51" s="24"/>
    </row>
    <row r="52" spans="7:55" ht="15.75">
      <c r="G52" s="1"/>
      <c r="H52" s="1"/>
      <c r="I52" s="1"/>
      <c r="Z52" s="47">
        <v>45</v>
      </c>
      <c r="AA52" s="1">
        <v>44.97</v>
      </c>
      <c r="AB52" s="1">
        <v>44.790000000000006</v>
      </c>
      <c r="AC52" s="1">
        <v>44.58</v>
      </c>
      <c r="AD52" s="1">
        <v>44.24</v>
      </c>
      <c r="AE52" s="1">
        <v>43.61</v>
      </c>
      <c r="AF52" s="1">
        <v>42.31</v>
      </c>
      <c r="AG52" s="1">
        <v>37.61</v>
      </c>
      <c r="AH52" s="1">
        <v>27.06</v>
      </c>
      <c r="AI52" s="1">
        <v>26.86</v>
      </c>
      <c r="AJ52" s="1">
        <v>27.01</v>
      </c>
      <c r="AK52" s="1">
        <v>27.72</v>
      </c>
      <c r="AL52" s="1">
        <v>17.86</v>
      </c>
      <c r="AM52" s="1">
        <v>17.61</v>
      </c>
      <c r="AN52" s="1">
        <v>18.52</v>
      </c>
      <c r="AO52" s="1">
        <v>17.159999999999997</v>
      </c>
      <c r="AP52" s="1">
        <v>15.639999999999999</v>
      </c>
      <c r="AQ52" s="1">
        <v>15.08</v>
      </c>
      <c r="AR52" s="1">
        <v>14.83</v>
      </c>
      <c r="AS52" s="1">
        <v>15.11</v>
      </c>
      <c r="AT52" s="1">
        <v>14.63</v>
      </c>
      <c r="AU52" s="38"/>
      <c r="AV52" s="38"/>
      <c r="AW52" s="38"/>
      <c r="AX52" s="38"/>
      <c r="AY52" s="38"/>
      <c r="AZ52" s="38"/>
      <c r="BA52" s="24"/>
      <c r="BB52" s="24"/>
      <c r="BC52" s="24"/>
    </row>
    <row r="53" spans="7:55" ht="15.75">
      <c r="G53" s="1"/>
      <c r="H53" s="1"/>
      <c r="I53" s="1"/>
      <c r="Z53" s="47">
        <v>62.5</v>
      </c>
      <c r="AA53" s="1">
        <v>62.470000000000006</v>
      </c>
      <c r="AB53" s="1">
        <v>62.279999999999994</v>
      </c>
      <c r="AC53" s="1">
        <v>62.080000000000005</v>
      </c>
      <c r="AD53" s="1">
        <v>61.85</v>
      </c>
      <c r="AE53" s="1">
        <v>61.53</v>
      </c>
      <c r="AF53" s="1">
        <v>60.940000000000005</v>
      </c>
      <c r="AG53" s="1">
        <v>33.75</v>
      </c>
      <c r="AH53" s="1">
        <v>45.42</v>
      </c>
      <c r="AI53" s="1">
        <v>41.04</v>
      </c>
      <c r="AJ53" s="1">
        <v>42.19</v>
      </c>
      <c r="AK53" s="1">
        <v>34.74</v>
      </c>
      <c r="AL53" s="1">
        <v>27.56</v>
      </c>
      <c r="AM53" s="1">
        <v>30.17</v>
      </c>
      <c r="AN53" s="1">
        <v>24.48</v>
      </c>
      <c r="AO53" s="1">
        <v>26.990000000000002</v>
      </c>
      <c r="AP53" s="1">
        <v>23.84</v>
      </c>
      <c r="AQ53" s="1">
        <v>24.46</v>
      </c>
      <c r="AR53" s="1">
        <v>21.27</v>
      </c>
      <c r="AS53" s="1">
        <v>21.02</v>
      </c>
      <c r="AT53" s="1">
        <v>20.54</v>
      </c>
      <c r="AU53" s="38"/>
      <c r="AV53" s="38"/>
      <c r="AW53" s="38"/>
      <c r="AX53" s="38"/>
      <c r="AY53" s="38"/>
      <c r="AZ53" s="38"/>
      <c r="BA53" s="24"/>
      <c r="BB53" s="24"/>
      <c r="BC53" s="24"/>
    </row>
    <row r="54" spans="7:55" ht="15.75">
      <c r="G54" s="1"/>
      <c r="H54" s="1"/>
      <c r="I54" s="1"/>
      <c r="Z54" s="47">
        <v>87.5</v>
      </c>
      <c r="AA54" s="1">
        <v>87.47999999999999</v>
      </c>
      <c r="AB54" s="1">
        <v>87.28</v>
      </c>
      <c r="AC54" s="1">
        <v>87.070000000000007</v>
      </c>
      <c r="AD54" s="1">
        <v>86.87</v>
      </c>
      <c r="AE54" s="1">
        <v>86.63</v>
      </c>
      <c r="AF54" s="1">
        <v>86.279999999999987</v>
      </c>
      <c r="AG54" s="1">
        <v>83.65</v>
      </c>
      <c r="AH54" s="1">
        <v>34.11</v>
      </c>
      <c r="AI54" s="1">
        <v>31.03</v>
      </c>
      <c r="AJ54" s="1">
        <v>28.75</v>
      </c>
      <c r="AK54" s="1">
        <v>35.909999999999997</v>
      </c>
      <c r="AL54" s="1">
        <v>29.830000000000002</v>
      </c>
      <c r="AM54" s="1">
        <v>28.69</v>
      </c>
      <c r="AN54" s="1">
        <v>28.580000000000002</v>
      </c>
      <c r="AO54" s="1">
        <v>28.66</v>
      </c>
      <c r="AP54" s="1">
        <v>29.68</v>
      </c>
      <c r="AQ54" s="1">
        <v>29.6</v>
      </c>
      <c r="AR54" s="1">
        <v>29</v>
      </c>
      <c r="AS54" s="1">
        <v>28.72</v>
      </c>
      <c r="AT54" s="1">
        <v>30.23</v>
      </c>
      <c r="AU54" s="38"/>
      <c r="AV54" s="38"/>
      <c r="AW54" s="38"/>
      <c r="AX54" s="38"/>
      <c r="AY54" s="38"/>
      <c r="AZ54" s="38"/>
      <c r="BA54" s="24"/>
      <c r="BB54" s="24"/>
      <c r="BC54" s="24"/>
    </row>
    <row r="55" spans="7:55" ht="15.75">
      <c r="G55" s="1"/>
      <c r="H55" s="1"/>
      <c r="I55" s="1"/>
      <c r="Z55" s="47">
        <v>112.5</v>
      </c>
      <c r="AA55" s="1">
        <v>112.47999999999999</v>
      </c>
      <c r="AB55" s="1">
        <v>112.28999999999999</v>
      </c>
      <c r="AC55" s="1">
        <v>112.05999999999999</v>
      </c>
      <c r="AD55" s="1">
        <v>111.85</v>
      </c>
      <c r="AE55" s="1">
        <v>111.64</v>
      </c>
      <c r="AF55" s="1">
        <v>111.39999999999999</v>
      </c>
      <c r="AG55" s="1">
        <v>111.12</v>
      </c>
      <c r="AH55" s="1">
        <v>110.68</v>
      </c>
      <c r="AI55" s="1">
        <v>55.71</v>
      </c>
      <c r="AJ55" s="1">
        <v>50.699999999999996</v>
      </c>
      <c r="AK55" s="1">
        <v>101</v>
      </c>
      <c r="AL55" s="1">
        <v>46.04</v>
      </c>
      <c r="AM55" s="1">
        <v>48.12</v>
      </c>
      <c r="AN55" s="1">
        <v>106.92</v>
      </c>
      <c r="AO55" s="1">
        <v>37.979999999999997</v>
      </c>
      <c r="AP55" s="1">
        <v>37.04</v>
      </c>
      <c r="AQ55" s="1">
        <v>101.71</v>
      </c>
      <c r="AR55" s="1">
        <v>38.25</v>
      </c>
      <c r="AU55" s="38"/>
      <c r="AV55" s="38"/>
      <c r="AW55" s="38"/>
      <c r="AX55" s="38"/>
      <c r="AY55" s="38"/>
      <c r="AZ55" s="38"/>
      <c r="BA55" s="24"/>
      <c r="BB55" s="24"/>
      <c r="BC55" s="24"/>
    </row>
    <row r="56" spans="7:55" ht="15.75">
      <c r="G56" s="1"/>
      <c r="H56" s="1"/>
      <c r="I56" s="1"/>
      <c r="Z56" s="47">
        <v>137.5</v>
      </c>
      <c r="AA56" s="1">
        <v>137.47999999999999</v>
      </c>
      <c r="AB56" s="1">
        <v>137.30000000000001</v>
      </c>
      <c r="AC56" s="1">
        <v>137.07</v>
      </c>
      <c r="AD56" s="1">
        <v>136.84</v>
      </c>
      <c r="AE56" s="1">
        <v>136.63999999999999</v>
      </c>
      <c r="AF56" s="1">
        <v>136.41</v>
      </c>
      <c r="AG56" s="1">
        <v>136.16999999999999</v>
      </c>
      <c r="AH56" s="1">
        <v>135.84</v>
      </c>
      <c r="AI56" s="1">
        <v>135.37</v>
      </c>
      <c r="AJ56" s="1">
        <v>121.77</v>
      </c>
      <c r="AK56" s="1">
        <v>122.31000000000002</v>
      </c>
      <c r="AL56" s="1">
        <v>117.97</v>
      </c>
      <c r="AM56" s="1">
        <v>132.01</v>
      </c>
      <c r="AN56" s="1">
        <v>131.81</v>
      </c>
      <c r="AO56" s="1">
        <v>130.08000000000001</v>
      </c>
      <c r="AU56" s="38"/>
      <c r="AV56" s="38"/>
      <c r="AW56" s="38"/>
      <c r="AX56" s="38"/>
      <c r="AY56" s="38"/>
      <c r="AZ56" s="38"/>
      <c r="BA56" s="24"/>
      <c r="BB56" s="24"/>
      <c r="BC56" s="24"/>
    </row>
    <row r="57" spans="7:55" ht="15.75">
      <c r="G57" s="1"/>
      <c r="H57" s="1"/>
      <c r="I57" s="1"/>
      <c r="Z57" s="47">
        <v>175</v>
      </c>
      <c r="AA57" s="1">
        <v>174.99</v>
      </c>
      <c r="AB57" s="1">
        <v>174.82000000000002</v>
      </c>
      <c r="AC57" s="1">
        <v>174.6</v>
      </c>
      <c r="AD57" s="1">
        <v>174.35000000000002</v>
      </c>
      <c r="AE57" s="1">
        <v>174.14000000000001</v>
      </c>
      <c r="AF57" s="1">
        <v>173.91</v>
      </c>
      <c r="AG57" s="1">
        <v>173.7</v>
      </c>
      <c r="AH57" s="1">
        <v>173.45</v>
      </c>
      <c r="AI57" s="1">
        <v>173.13</v>
      </c>
      <c r="AJ57" s="1">
        <v>171.59</v>
      </c>
      <c r="AK57" s="1">
        <v>167.72</v>
      </c>
      <c r="AL57" s="1">
        <v>166.61</v>
      </c>
      <c r="AU57" s="38"/>
      <c r="AV57" s="38"/>
      <c r="AW57" s="38"/>
      <c r="AX57" s="38"/>
      <c r="AY57" s="38"/>
      <c r="AZ57" s="38"/>
      <c r="BA57" s="24"/>
      <c r="BB57" s="24"/>
      <c r="BC57" s="24"/>
    </row>
    <row r="58" spans="7:55" ht="15.75">
      <c r="G58" s="1"/>
      <c r="H58" s="1"/>
      <c r="I58" s="1"/>
      <c r="Z58" s="47">
        <v>225</v>
      </c>
      <c r="AA58" s="1">
        <v>224.99</v>
      </c>
      <c r="AB58" s="1">
        <v>224.84</v>
      </c>
      <c r="AC58" s="1">
        <v>224.63</v>
      </c>
      <c r="AD58" s="1">
        <v>224.38</v>
      </c>
      <c r="AE58" s="1">
        <v>224.16</v>
      </c>
      <c r="AF58" s="1">
        <v>223.93</v>
      </c>
      <c r="AG58" s="1">
        <v>223.71</v>
      </c>
      <c r="AH58" s="1">
        <v>223.48</v>
      </c>
      <c r="AI58" s="1">
        <v>223.24</v>
      </c>
      <c r="AJ58" s="1">
        <v>222.97</v>
      </c>
      <c r="AK58" s="1">
        <v>222.58</v>
      </c>
      <c r="AL58" s="1">
        <v>218.74</v>
      </c>
      <c r="AM58" s="1">
        <v>217.86</v>
      </c>
      <c r="AU58" s="24"/>
      <c r="AV58" s="24"/>
      <c r="AW58" s="24"/>
      <c r="AX58" s="24"/>
      <c r="AY58" s="24"/>
      <c r="AZ58" s="24"/>
      <c r="BA58" s="24"/>
      <c r="BB58" s="24"/>
      <c r="BC58" s="24"/>
    </row>
    <row r="59" spans="7:55" ht="15.75">
      <c r="G59" s="1"/>
      <c r="H59" s="1"/>
      <c r="I59" s="1"/>
      <c r="Z59" s="47">
        <v>375</v>
      </c>
      <c r="AA59" s="1">
        <v>374.99</v>
      </c>
      <c r="AB59" s="1">
        <v>374.88</v>
      </c>
      <c r="AC59" s="1">
        <v>374.7</v>
      </c>
      <c r="AD59" s="1">
        <v>374.49</v>
      </c>
      <c r="AE59" s="1">
        <v>374.27</v>
      </c>
      <c r="AF59" s="1">
        <v>374.05</v>
      </c>
      <c r="AG59" s="1">
        <v>373.83000000000004</v>
      </c>
      <c r="AH59" s="1">
        <v>373.59999999999997</v>
      </c>
      <c r="AI59" s="1">
        <v>373.38</v>
      </c>
      <c r="AJ59" s="1">
        <v>373.15999999999997</v>
      </c>
      <c r="AK59" s="1">
        <v>372.94</v>
      </c>
      <c r="AL59" s="1">
        <v>372.71</v>
      </c>
      <c r="AM59" s="1">
        <v>372.47</v>
      </c>
      <c r="AN59" s="1">
        <v>372.21</v>
      </c>
      <c r="AO59" s="1">
        <v>371.90999999999997</v>
      </c>
      <c r="AP59" s="1">
        <v>371.5</v>
      </c>
      <c r="AQ59" s="1">
        <v>370.07</v>
      </c>
      <c r="AR59" s="1">
        <v>368.57</v>
      </c>
      <c r="AU59" s="24"/>
      <c r="AV59" s="24"/>
      <c r="AW59" s="24"/>
      <c r="AX59" s="24"/>
      <c r="AY59" s="24"/>
      <c r="AZ59" s="24"/>
      <c r="BA59" s="24"/>
      <c r="BB59" s="24"/>
      <c r="BC59" s="24"/>
    </row>
    <row r="60" spans="7:55" ht="15.75">
      <c r="G60" s="1"/>
      <c r="H60" s="1"/>
      <c r="I60" s="1"/>
      <c r="Z60" s="47">
        <v>750</v>
      </c>
      <c r="AA60" s="1">
        <v>750</v>
      </c>
      <c r="AB60" s="1">
        <v>749.92</v>
      </c>
      <c r="AC60" s="1">
        <v>749.79</v>
      </c>
      <c r="AD60" s="1">
        <v>749.64</v>
      </c>
      <c r="AE60" s="1">
        <v>749.47</v>
      </c>
      <c r="AF60" s="1">
        <v>749.30000000000007</v>
      </c>
      <c r="AG60" s="1">
        <v>749.12</v>
      </c>
      <c r="AH60" s="1">
        <v>748.93</v>
      </c>
      <c r="AI60" s="1">
        <v>748.74</v>
      </c>
      <c r="AJ60" s="1">
        <v>748.55</v>
      </c>
      <c r="AK60" s="1">
        <v>748.34999999999991</v>
      </c>
      <c r="AL60" s="1">
        <v>748.16</v>
      </c>
      <c r="AM60" s="1">
        <v>747.97</v>
      </c>
      <c r="AN60" s="1">
        <v>747.78</v>
      </c>
      <c r="AO60" s="1">
        <v>747.57999999999993</v>
      </c>
      <c r="AP60" s="1">
        <v>747.39</v>
      </c>
      <c r="AQ60" s="1">
        <v>747.19999999999993</v>
      </c>
      <c r="AR60" s="1">
        <v>747.0200000000001</v>
      </c>
      <c r="AS60" s="1">
        <v>746.82999999999993</v>
      </c>
      <c r="AT60" s="1">
        <v>746.63</v>
      </c>
      <c r="AU60" s="24"/>
      <c r="AV60" s="24"/>
      <c r="AW60" s="24"/>
      <c r="AX60" s="24"/>
      <c r="AY60" s="24"/>
      <c r="AZ60" s="24"/>
      <c r="BA60" s="24"/>
      <c r="BB60" s="24"/>
      <c r="BC60" s="24"/>
    </row>
    <row r="61" spans="7:55" ht="15.75">
      <c r="G61" s="1"/>
      <c r="H61" s="1"/>
      <c r="I61" s="1"/>
      <c r="Z61" s="47">
        <v>1500</v>
      </c>
      <c r="AA61" s="1">
        <v>1500</v>
      </c>
      <c r="AB61" s="1">
        <v>1499.93</v>
      </c>
      <c r="AC61" s="1">
        <v>1499.8999999999999</v>
      </c>
      <c r="AD61" s="1">
        <v>1499.74</v>
      </c>
      <c r="AE61" s="1">
        <v>1499.6</v>
      </c>
      <c r="AF61" s="1">
        <v>1499.5</v>
      </c>
      <c r="AG61" s="1">
        <v>1499.3999999999999</v>
      </c>
      <c r="AH61" s="1">
        <v>1499.2199999999998</v>
      </c>
      <c r="AI61" s="1">
        <v>1499.1</v>
      </c>
      <c r="AJ61" s="1">
        <v>1498.98</v>
      </c>
      <c r="AK61" s="1">
        <v>1498.8</v>
      </c>
      <c r="AL61" s="1">
        <v>1498.7</v>
      </c>
      <c r="AM61" s="1">
        <v>1498.5</v>
      </c>
      <c r="AN61" s="1">
        <v>1498.4</v>
      </c>
      <c r="AO61" s="1">
        <v>1498.2</v>
      </c>
      <c r="AP61" s="1">
        <v>1498.1000000000001</v>
      </c>
      <c r="AQ61" s="1">
        <v>1497.8999999999999</v>
      </c>
      <c r="AR61" s="1">
        <v>1497.8000000000002</v>
      </c>
      <c r="AS61" s="1">
        <v>1497.6</v>
      </c>
      <c r="AT61" s="1">
        <v>1497.5</v>
      </c>
      <c r="AU61" s="38"/>
      <c r="AV61" s="38"/>
      <c r="AW61" s="38"/>
      <c r="AX61" s="38"/>
      <c r="AY61" s="38"/>
      <c r="AZ61" s="38"/>
      <c r="BA61" s="24"/>
      <c r="BB61" s="24"/>
      <c r="BC61" s="24"/>
    </row>
    <row r="62" spans="7:55">
      <c r="G62" s="1"/>
      <c r="H62" s="1"/>
      <c r="I62" s="1"/>
      <c r="AE62" s="24"/>
      <c r="AF62" s="39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24"/>
      <c r="BB62" s="24"/>
      <c r="BC62" s="24"/>
    </row>
    <row r="63" spans="7:55">
      <c r="G63" s="1"/>
      <c r="H63" s="1"/>
      <c r="I63" s="1"/>
      <c r="AE63" s="24"/>
      <c r="AF63" s="39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24"/>
      <c r="BB63" s="24"/>
      <c r="BC63" s="24"/>
    </row>
    <row r="64" spans="7:55">
      <c r="G64" s="1"/>
      <c r="H64" s="1"/>
      <c r="I64" s="1"/>
      <c r="X64" s="56"/>
      <c r="Y64" s="56"/>
      <c r="Z64" s="56"/>
      <c r="AA64" s="56"/>
      <c r="AB64" s="56"/>
      <c r="AC64" s="56"/>
      <c r="AD64" s="56"/>
      <c r="AE64" s="56"/>
      <c r="AF64" s="67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56"/>
      <c r="BB64" s="56"/>
      <c r="BC64" s="56"/>
    </row>
    <row r="65" spans="7:55">
      <c r="G65" s="1"/>
      <c r="H65" s="1"/>
      <c r="I65" s="1"/>
      <c r="X65" s="56"/>
      <c r="Y65" s="56"/>
      <c r="Z65" s="56"/>
      <c r="AA65" s="56"/>
      <c r="AB65" s="56"/>
      <c r="AC65" s="56"/>
      <c r="AD65" s="56"/>
      <c r="AE65" s="56"/>
      <c r="AF65" s="67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56"/>
      <c r="BB65" s="56"/>
      <c r="BC65" s="56"/>
    </row>
    <row r="66" spans="7:55">
      <c r="G66" s="1"/>
      <c r="H66" s="1"/>
      <c r="I66" s="1"/>
      <c r="AE66" s="24"/>
      <c r="AF66" s="39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24"/>
      <c r="BB66" s="24"/>
      <c r="BC66" s="24"/>
    </row>
    <row r="67" spans="7:55">
      <c r="G67" s="1"/>
      <c r="H67" s="1"/>
      <c r="I67" s="1"/>
      <c r="AE67" s="24"/>
      <c r="AF67" s="39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24"/>
      <c r="BB67" s="24"/>
      <c r="BC67" s="24"/>
    </row>
    <row r="68" spans="7:55">
      <c r="G68" s="1"/>
      <c r="H68" s="1"/>
      <c r="I68" s="1"/>
      <c r="AE68" s="24"/>
      <c r="AF68" s="39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24"/>
      <c r="BB68" s="24"/>
      <c r="BC68" s="24"/>
    </row>
    <row r="69" spans="7:55">
      <c r="G69" s="1"/>
      <c r="H69" s="1"/>
      <c r="I69" s="1"/>
      <c r="AE69" s="24"/>
      <c r="AF69" s="39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24"/>
      <c r="BB69" s="24"/>
      <c r="BC69" s="24"/>
    </row>
    <row r="70" spans="7:55">
      <c r="G70" s="1"/>
      <c r="H70" s="1"/>
      <c r="I70" s="1"/>
      <c r="AE70" s="24"/>
      <c r="AF70" s="39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24"/>
      <c r="BB70" s="24"/>
      <c r="BC70" s="24"/>
    </row>
    <row r="71" spans="7:55">
      <c r="G71" s="1"/>
      <c r="H71" s="1"/>
      <c r="I71" s="1"/>
      <c r="AE71" s="24"/>
      <c r="AF71" s="39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24"/>
      <c r="BB71" s="24"/>
      <c r="BC71" s="24"/>
    </row>
    <row r="72" spans="7:55">
      <c r="G72" s="1"/>
      <c r="H72" s="1"/>
      <c r="I72" s="1"/>
      <c r="AE72" s="24"/>
      <c r="AF72" s="39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24"/>
      <c r="BB72" s="24"/>
      <c r="BC72" s="24"/>
    </row>
    <row r="73" spans="7:55">
      <c r="G73" s="1"/>
      <c r="H73" s="1"/>
      <c r="I73" s="1"/>
      <c r="AE73" s="24"/>
      <c r="AF73" s="39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24"/>
      <c r="BB73" s="24"/>
      <c r="BC73" s="24"/>
    </row>
    <row r="74" spans="7:55">
      <c r="G74" s="1"/>
      <c r="H74" s="1"/>
      <c r="I74" s="1"/>
      <c r="AE74" s="24"/>
      <c r="AF74" s="39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24"/>
      <c r="BB74" s="24"/>
      <c r="BC74" s="24"/>
    </row>
    <row r="75" spans="7:55">
      <c r="G75" s="1"/>
      <c r="H75" s="1"/>
      <c r="I75" s="1"/>
      <c r="AE75" s="24"/>
      <c r="AF75" s="39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24"/>
      <c r="BB75" s="24"/>
      <c r="BC75" s="24"/>
    </row>
    <row r="76" spans="7:55">
      <c r="G76" s="1"/>
      <c r="H76" s="1"/>
      <c r="I76" s="1"/>
      <c r="AE76" s="24"/>
      <c r="AF76" s="39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24"/>
      <c r="BB76" s="24"/>
      <c r="BC76" s="24"/>
    </row>
    <row r="77" spans="7:55">
      <c r="G77" s="1"/>
      <c r="H77" s="1"/>
      <c r="I77" s="1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</row>
    <row r="78" spans="7:55">
      <c r="G78" s="1"/>
      <c r="H78" s="1"/>
      <c r="I78" s="1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</row>
    <row r="79" spans="7:55">
      <c r="G79" s="1"/>
      <c r="H79" s="1"/>
      <c r="I79" s="1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</row>
    <row r="80" spans="7:55">
      <c r="G80" s="1"/>
      <c r="H80" s="1"/>
      <c r="I80" s="1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</row>
    <row r="81" spans="7:55">
      <c r="G81" s="1"/>
      <c r="H81" s="1"/>
      <c r="I81" s="1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</row>
    <row r="82" spans="7:55">
      <c r="G82" s="1"/>
      <c r="H82" s="1"/>
      <c r="I82" s="1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</row>
    <row r="83" spans="7:55">
      <c r="G83" s="1"/>
      <c r="H83" s="1"/>
      <c r="I83" s="1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</row>
    <row r="84" spans="7:55">
      <c r="G84" s="1"/>
      <c r="H84" s="1"/>
      <c r="I84" s="1"/>
    </row>
    <row r="85" spans="7:55">
      <c r="G85" s="1"/>
      <c r="H85" s="1"/>
      <c r="I85" s="1"/>
    </row>
    <row r="86" spans="7:55">
      <c r="G86" s="1"/>
      <c r="H86" s="1"/>
      <c r="I86" s="1"/>
    </row>
    <row r="87" spans="7:55">
      <c r="G87" s="1"/>
      <c r="H87" s="1"/>
      <c r="I87" s="1"/>
    </row>
    <row r="88" spans="7:55">
      <c r="G88" s="1"/>
      <c r="H88" s="1"/>
      <c r="I88" s="1"/>
    </row>
    <row r="89" spans="7:55">
      <c r="G89" s="1"/>
      <c r="H89" s="1"/>
      <c r="I89" s="1"/>
    </row>
    <row r="90" spans="7:55">
      <c r="G90" s="1"/>
      <c r="H90" s="1"/>
      <c r="I90" s="1"/>
    </row>
    <row r="91" spans="7:55">
      <c r="G91" s="1"/>
      <c r="H91" s="1"/>
      <c r="I91" s="1"/>
    </row>
    <row r="92" spans="7:55">
      <c r="G92" s="1"/>
      <c r="H92" s="1"/>
      <c r="I92" s="1"/>
    </row>
    <row r="93" spans="7:55">
      <c r="G93" s="1"/>
      <c r="H93" s="1"/>
      <c r="I93" s="1"/>
    </row>
    <row r="94" spans="7:55">
      <c r="G94" s="1"/>
      <c r="H94" s="1"/>
      <c r="I94" s="1"/>
    </row>
    <row r="95" spans="7:55">
      <c r="G95" s="1"/>
      <c r="H95" s="1"/>
      <c r="I95" s="1"/>
    </row>
    <row r="96" spans="7:55">
      <c r="G96" s="1"/>
      <c r="H96" s="1"/>
      <c r="I96" s="1"/>
    </row>
    <row r="97" spans="7:9">
      <c r="G97" s="1"/>
      <c r="H97" s="1"/>
      <c r="I97" s="1"/>
    </row>
    <row r="98" spans="7:9">
      <c r="G98" s="1"/>
      <c r="H98" s="1"/>
      <c r="I98" s="1"/>
    </row>
    <row r="99" spans="7:9">
      <c r="G99" s="1"/>
      <c r="H99" s="1"/>
      <c r="I99" s="1"/>
    </row>
    <row r="100" spans="7:9">
      <c r="G100" s="1"/>
      <c r="H100" s="1"/>
      <c r="I100" s="1"/>
    </row>
    <row r="101" spans="7:9">
      <c r="G101" s="1"/>
      <c r="H101" s="1"/>
      <c r="I101" s="1"/>
    </row>
    <row r="102" spans="7:9">
      <c r="G102" s="1"/>
      <c r="H102" s="1"/>
      <c r="I102" s="1"/>
    </row>
    <row r="103" spans="7:9">
      <c r="G103" s="1"/>
      <c r="H103" s="1"/>
      <c r="I103" s="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7B5BC-C664-4A9B-8129-CCAFE9955083}">
  <sheetPr>
    <tabColor theme="9"/>
  </sheetPr>
  <dimension ref="A1:BC103"/>
  <sheetViews>
    <sheetView zoomScaleNormal="100" workbookViewId="0">
      <selection activeCell="U36" sqref="U36"/>
    </sheetView>
  </sheetViews>
  <sheetFormatPr defaultRowHeight="15"/>
  <cols>
    <col min="1" max="1" width="9.125" style="1" bestFit="1" customWidth="1"/>
    <col min="2" max="2" width="12.25" style="1" customWidth="1"/>
    <col min="3" max="3" width="13.5" style="1" customWidth="1"/>
    <col min="4" max="4" width="10.625" style="1" customWidth="1"/>
    <col min="5" max="5" width="9.875" style="1" customWidth="1"/>
    <col min="6" max="6" width="9.375" style="1" customWidth="1"/>
    <col min="7" max="7" width="11.125" style="3" customWidth="1"/>
    <col min="8" max="8" width="10" style="3" customWidth="1"/>
    <col min="9" max="9" width="10.5" style="3" customWidth="1"/>
    <col min="10" max="10" width="9" style="1"/>
    <col min="11" max="11" width="12.375" style="1" customWidth="1"/>
    <col min="12" max="12" width="12.5" style="1" customWidth="1"/>
    <col min="13" max="13" width="11.625" style="1" customWidth="1"/>
    <col min="14" max="14" width="10.5" style="1" customWidth="1"/>
    <col min="15" max="15" width="11.25" style="1" customWidth="1"/>
    <col min="16" max="16" width="9" style="1"/>
    <col min="17" max="17" width="9.125" style="1" bestFit="1" customWidth="1"/>
    <col min="18" max="18" width="10.125" style="1" customWidth="1"/>
    <col min="19" max="19" width="9.375" style="1" bestFit="1" customWidth="1"/>
    <col min="20" max="20" width="10.5" style="1" customWidth="1"/>
    <col min="21" max="21" width="10.875" style="1" customWidth="1"/>
    <col min="22" max="22" width="9.875" style="1" bestFit="1" customWidth="1"/>
    <col min="23" max="23" width="1.375" style="1" customWidth="1"/>
    <col min="24" max="24" width="13" style="49" bestFit="1" customWidth="1"/>
    <col min="25" max="25" width="1.5" style="1" customWidth="1"/>
    <col min="26" max="26" width="12.625" style="1" customWidth="1"/>
    <col min="27" max="27" width="12.875" style="1" bestFit="1" customWidth="1"/>
    <col min="28" max="28" width="13.375" style="1" customWidth="1"/>
    <col min="29" max="29" width="13.75" style="1" customWidth="1"/>
    <col min="30" max="30" width="12.625" style="1" customWidth="1"/>
    <col min="31" max="31" width="13" style="1" customWidth="1"/>
    <col min="32" max="32" width="13.5" style="1" customWidth="1"/>
    <col min="33" max="33" width="15.5" style="1" customWidth="1"/>
    <col min="34" max="34" width="13" style="1" customWidth="1"/>
    <col min="35" max="35" width="14.875" style="1" customWidth="1"/>
    <col min="36" max="36" width="16.125" style="1" customWidth="1"/>
    <col min="37" max="37" width="15.875" style="1" customWidth="1"/>
    <col min="38" max="39" width="15" style="1" customWidth="1"/>
    <col min="40" max="46" width="9.125" style="1" bestFit="1" customWidth="1"/>
    <col min="47" max="16384" width="9" style="1"/>
  </cols>
  <sheetData>
    <row r="1" spans="1:55" ht="15.75" thickBot="1">
      <c r="A1" s="3" t="s">
        <v>226</v>
      </c>
      <c r="E1" s="3" t="s">
        <v>220</v>
      </c>
      <c r="Q1" s="3" t="s">
        <v>219</v>
      </c>
      <c r="Z1" s="3" t="s">
        <v>221</v>
      </c>
      <c r="AG1" s="3" t="s">
        <v>222</v>
      </c>
    </row>
    <row r="2" spans="1:55" s="2" customFormat="1" ht="51" customHeight="1">
      <c r="A2" s="4" t="s">
        <v>0</v>
      </c>
      <c r="B2" s="5" t="s">
        <v>217</v>
      </c>
      <c r="C2" s="25" t="s">
        <v>218</v>
      </c>
      <c r="E2" s="4" t="s">
        <v>72</v>
      </c>
      <c r="F2" s="5" t="s">
        <v>73</v>
      </c>
      <c r="G2" s="6" t="s">
        <v>76</v>
      </c>
      <c r="H2" s="6" t="s">
        <v>75</v>
      </c>
      <c r="I2" s="27" t="s">
        <v>74</v>
      </c>
      <c r="J2" s="30"/>
      <c r="K2" s="5" t="s">
        <v>77</v>
      </c>
      <c r="L2" s="5" t="s">
        <v>78</v>
      </c>
      <c r="M2" s="6" t="s">
        <v>81</v>
      </c>
      <c r="N2" s="6" t="s">
        <v>80</v>
      </c>
      <c r="O2" s="7" t="s">
        <v>79</v>
      </c>
      <c r="Q2" s="4" t="s">
        <v>82</v>
      </c>
      <c r="R2" s="5" t="s">
        <v>83</v>
      </c>
      <c r="S2" s="16" t="s">
        <v>1</v>
      </c>
      <c r="T2" s="5" t="s">
        <v>84</v>
      </c>
      <c r="U2" s="5" t="s">
        <v>85</v>
      </c>
      <c r="V2" s="17" t="s">
        <v>2</v>
      </c>
      <c r="W2" s="22"/>
      <c r="X2" s="48"/>
      <c r="Z2" s="4" t="s">
        <v>86</v>
      </c>
      <c r="AA2" s="5" t="s">
        <v>87</v>
      </c>
      <c r="AB2" s="16" t="s">
        <v>3</v>
      </c>
      <c r="AC2" s="5" t="s">
        <v>88</v>
      </c>
      <c r="AD2" s="5" t="s">
        <v>89</v>
      </c>
      <c r="AE2" s="17" t="s">
        <v>4</v>
      </c>
      <c r="AF2" s="1"/>
      <c r="AG2" s="32"/>
      <c r="AH2" s="5" t="s">
        <v>86</v>
      </c>
      <c r="AI2" s="5" t="s">
        <v>87</v>
      </c>
      <c r="AJ2" s="16" t="s">
        <v>3</v>
      </c>
      <c r="AK2" s="5" t="s">
        <v>88</v>
      </c>
      <c r="AL2" s="5" t="s">
        <v>89</v>
      </c>
      <c r="AM2" s="17" t="s">
        <v>4</v>
      </c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</row>
    <row r="3" spans="1:55">
      <c r="A3" s="8">
        <v>3</v>
      </c>
      <c r="B3" s="9">
        <v>13</v>
      </c>
      <c r="C3" s="11">
        <v>290</v>
      </c>
      <c r="E3" s="8">
        <v>1</v>
      </c>
      <c r="F3" s="9">
        <f>SUM(G3:I3)</f>
        <v>0</v>
      </c>
      <c r="G3" s="9"/>
      <c r="H3" s="9"/>
      <c r="I3" s="9"/>
      <c r="J3" s="26"/>
      <c r="K3" s="9">
        <v>1157</v>
      </c>
      <c r="L3" s="9">
        <f>SUM(M3:O3)</f>
        <v>245</v>
      </c>
      <c r="M3" s="9">
        <v>103</v>
      </c>
      <c r="N3" s="9">
        <v>57</v>
      </c>
      <c r="O3" s="11">
        <v>85</v>
      </c>
      <c r="Q3" s="8">
        <f>E3/60000*B3</f>
        <v>2.1666666666666668E-4</v>
      </c>
      <c r="R3" s="9">
        <f>F3/60000*B3</f>
        <v>0</v>
      </c>
      <c r="S3" s="18">
        <f>R3/Q3</f>
        <v>0</v>
      </c>
      <c r="T3" s="9">
        <f>K3/60000*C3</f>
        <v>5.5921666666666665</v>
      </c>
      <c r="U3" s="9">
        <f>L3/60000*C3</f>
        <v>1.1841666666666666</v>
      </c>
      <c r="V3" s="19">
        <f>U3/T3</f>
        <v>0.21175453759723423</v>
      </c>
      <c r="W3" s="18"/>
      <c r="Z3" s="8">
        <f>Q3*4*PI()/3*($AF27*10^(-6)/2)^3*10^9</f>
        <v>1.0677484540729801E-13</v>
      </c>
      <c r="AA3" s="9">
        <f>R3*4*PI()/3*($AF27*10^(-6)/2)^3*10^9</f>
        <v>0</v>
      </c>
      <c r="AB3" s="18">
        <f>AA3/Z3</f>
        <v>0</v>
      </c>
      <c r="AC3" s="9">
        <f>T3*4*PI()/3*($AF46*10^(-6)/2)^3*10^9</f>
        <v>2.7558587599623619E-9</v>
      </c>
      <c r="AD3" s="9">
        <f>U3*4*PI()/3*($AF46*10^(-6)/2)^3*10^9</f>
        <v>5.8356559739911722E-10</v>
      </c>
      <c r="AE3" s="19">
        <f>AD3/AC3</f>
        <v>0.2117545375972342</v>
      </c>
      <c r="AG3" s="33" t="s">
        <v>5</v>
      </c>
      <c r="AH3" s="9">
        <f>SUM(Z3:Z9)</f>
        <v>2.1934838017223256E-8</v>
      </c>
      <c r="AI3" s="9">
        <f>SUM(AA3:AA9)</f>
        <v>3.0842662405814816E-10</v>
      </c>
      <c r="AJ3" s="18">
        <f>AI3/AH3</f>
        <v>1.4061039512394451E-2</v>
      </c>
      <c r="AK3" s="9">
        <f>SUM(AC3:AC9)</f>
        <v>2.9559256606297699E-4</v>
      </c>
      <c r="AL3" s="9">
        <f>SUM(AD3:AD9)</f>
        <v>2.0876155248844775E-4</v>
      </c>
      <c r="AM3" s="35">
        <f>AL3/AK3</f>
        <v>0.70624764103157589</v>
      </c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</row>
    <row r="4" spans="1:55">
      <c r="A4" s="8">
        <v>6</v>
      </c>
      <c r="B4" s="9">
        <v>52</v>
      </c>
      <c r="C4" s="11">
        <v>970</v>
      </c>
      <c r="E4" s="8">
        <v>1</v>
      </c>
      <c r="F4" s="9">
        <f t="shared" ref="F4:F18" si="0">SUM(G4:I4)</f>
        <v>0</v>
      </c>
      <c r="G4" s="9"/>
      <c r="H4" s="9"/>
      <c r="I4" s="9"/>
      <c r="J4" s="26"/>
      <c r="K4" s="9">
        <v>1267</v>
      </c>
      <c r="L4" s="9">
        <f t="shared" ref="L4:L18" si="1">SUM(M4:O4)</f>
        <v>115</v>
      </c>
      <c r="M4" s="9">
        <v>46</v>
      </c>
      <c r="N4" s="9">
        <v>30</v>
      </c>
      <c r="O4" s="11">
        <v>39</v>
      </c>
      <c r="Q4" s="8">
        <f t="shared" ref="Q4:Q18" si="2">E4/60000*B4</f>
        <v>8.6666666666666674E-4</v>
      </c>
      <c r="R4" s="9">
        <f t="shared" ref="R4:R18" si="3">F4/60000*B4</f>
        <v>0</v>
      </c>
      <c r="S4" s="18">
        <f t="shared" ref="S4:S18" si="4">R4/Q4</f>
        <v>0</v>
      </c>
      <c r="T4" s="9">
        <f t="shared" ref="T4:T18" si="5">K4/60000*C4</f>
        <v>20.483166666666666</v>
      </c>
      <c r="U4" s="9">
        <f t="shared" ref="U4:U18" si="6">L4/60000*C4</f>
        <v>1.8591666666666666</v>
      </c>
      <c r="V4" s="19">
        <f t="shared" ref="V4:V18" si="7">U4/T4</f>
        <v>9.0765588003157066E-2</v>
      </c>
      <c r="W4" s="18"/>
      <c r="Z4" s="8">
        <f t="shared" ref="Z4:Z18" si="8">Q4*4*PI()/3*($AF28*10^(-6)/2)^3*10^9</f>
        <v>3.3647635417191776E-12</v>
      </c>
      <c r="AA4" s="9">
        <f t="shared" ref="AA4:AA18" si="9">R4*4*PI()/3*($AF28*10^(-6)/2)^3*10^9</f>
        <v>0</v>
      </c>
      <c r="AB4" s="18">
        <f t="shared" ref="AB4:AB18" si="10">AA4/Z4</f>
        <v>0</v>
      </c>
      <c r="AC4" s="9">
        <f t="shared" ref="AC4:AC18" si="11">T4*4*PI()/3*($AF47*10^(-6)/2)^3*10^9</f>
        <v>7.9524245098797162E-8</v>
      </c>
      <c r="AD4" s="9">
        <f t="shared" ref="AD4:AD18" si="12">U4*4*PI()/3*($AF47*10^(-6)/2)^3*10^9</f>
        <v>7.2180648668995039E-9</v>
      </c>
      <c r="AE4" s="19">
        <f t="shared" ref="AE4:AE18" si="13">AD4/AC4</f>
        <v>9.0765588003157038E-2</v>
      </c>
      <c r="AG4" s="33" t="s">
        <v>6</v>
      </c>
      <c r="AH4" s="9">
        <f>SUM(Z10:Z11)</f>
        <v>2.7189412700631809E-7</v>
      </c>
      <c r="AI4" s="9">
        <f>SUM(AA10:AA11)</f>
        <v>5.7547591686873621E-10</v>
      </c>
      <c r="AJ4" s="18">
        <f t="shared" ref="AJ4:AJ6" si="14">AI4/AH4</f>
        <v>2.1165441240125192E-3</v>
      </c>
      <c r="AK4" s="9">
        <f>SUM(AC10:AC11)</f>
        <v>3.275587214784337E-3</v>
      </c>
      <c r="AL4" s="9">
        <f>SUM(AD10:AD11)</f>
        <v>3.2758972173096939E-3</v>
      </c>
      <c r="AM4" s="35">
        <f t="shared" ref="AM4:AM6" si="15">AL4/AK4</f>
        <v>1.0000946402904365</v>
      </c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</row>
    <row r="5" spans="1:55">
      <c r="A5" s="8">
        <v>12</v>
      </c>
      <c r="B5" s="9">
        <v>78</v>
      </c>
      <c r="C5" s="11">
        <v>1600</v>
      </c>
      <c r="E5" s="8"/>
      <c r="F5" s="9">
        <f t="shared" si="0"/>
        <v>0</v>
      </c>
      <c r="G5" s="9"/>
      <c r="H5" s="9"/>
      <c r="I5" s="9"/>
      <c r="J5" s="26"/>
      <c r="K5" s="9">
        <v>1314</v>
      </c>
      <c r="L5" s="9">
        <f t="shared" si="1"/>
        <v>104</v>
      </c>
      <c r="M5" s="9">
        <v>41</v>
      </c>
      <c r="N5" s="9">
        <v>30</v>
      </c>
      <c r="O5" s="11">
        <v>33</v>
      </c>
      <c r="Q5" s="8">
        <f t="shared" si="2"/>
        <v>0</v>
      </c>
      <c r="R5" s="9">
        <f t="shared" si="3"/>
        <v>0</v>
      </c>
      <c r="S5" s="18" t="e">
        <f t="shared" si="4"/>
        <v>#DIV/0!</v>
      </c>
      <c r="T5" s="9">
        <f t="shared" si="5"/>
        <v>35.04</v>
      </c>
      <c r="U5" s="9">
        <f t="shared" si="6"/>
        <v>2.7733333333333334</v>
      </c>
      <c r="V5" s="19">
        <f t="shared" si="7"/>
        <v>7.9147640791476417E-2</v>
      </c>
      <c r="W5" s="18"/>
      <c r="Z5" s="8">
        <f t="shared" si="8"/>
        <v>0</v>
      </c>
      <c r="AA5" s="9">
        <f t="shared" si="9"/>
        <v>0</v>
      </c>
      <c r="AB5" s="18" t="e">
        <f t="shared" si="10"/>
        <v>#DIV/0!</v>
      </c>
      <c r="AC5" s="9">
        <f t="shared" si="11"/>
        <v>1.2830818684788867E-6</v>
      </c>
      <c r="AD5" s="9">
        <f t="shared" si="12"/>
        <v>1.0155290283242329E-7</v>
      </c>
      <c r="AE5" s="19">
        <f t="shared" si="13"/>
        <v>7.9147640791476404E-2</v>
      </c>
      <c r="AG5" s="33" t="s">
        <v>7</v>
      </c>
      <c r="AH5" s="9">
        <f>SUM(Z12:Z18)</f>
        <v>1.2281708594946797E-6</v>
      </c>
      <c r="AI5" s="9">
        <f>SUM(AA12:AA18)</f>
        <v>0</v>
      </c>
      <c r="AJ5" s="18">
        <f t="shared" si="14"/>
        <v>0</v>
      </c>
      <c r="AK5" s="9">
        <f>SUM(AC12:AC18)</f>
        <v>0.14290705501498793</v>
      </c>
      <c r="AL5" s="9">
        <f>SUM(AD12:AD18)</f>
        <v>0.13553662953812384</v>
      </c>
      <c r="AM5" s="35">
        <f t="shared" si="15"/>
        <v>0.94842504118434823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24"/>
      <c r="BB5" s="24"/>
      <c r="BC5" s="24"/>
    </row>
    <row r="6" spans="1:55" ht="15.75" thickBot="1">
      <c r="A6" s="8">
        <v>20</v>
      </c>
      <c r="B6" s="9">
        <v>40</v>
      </c>
      <c r="C6" s="11">
        <v>870</v>
      </c>
      <c r="E6" s="8">
        <v>6</v>
      </c>
      <c r="F6" s="9">
        <f t="shared" si="0"/>
        <v>0</v>
      </c>
      <c r="G6" s="9"/>
      <c r="H6" s="9"/>
      <c r="I6" s="9"/>
      <c r="J6" s="26"/>
      <c r="K6" s="9">
        <v>1448</v>
      </c>
      <c r="L6" s="9">
        <f t="shared" si="1"/>
        <v>160</v>
      </c>
      <c r="M6" s="9">
        <v>52</v>
      </c>
      <c r="N6" s="9">
        <v>45</v>
      </c>
      <c r="O6" s="11">
        <v>63</v>
      </c>
      <c r="Q6" s="8">
        <f t="shared" si="2"/>
        <v>4.0000000000000001E-3</v>
      </c>
      <c r="R6" s="9">
        <f t="shared" si="3"/>
        <v>0</v>
      </c>
      <c r="S6" s="18">
        <f t="shared" si="4"/>
        <v>0</v>
      </c>
      <c r="T6" s="9">
        <f t="shared" si="5"/>
        <v>20.995999999999999</v>
      </c>
      <c r="U6" s="9">
        <f t="shared" si="6"/>
        <v>2.3199999999999998</v>
      </c>
      <c r="V6" s="19">
        <f t="shared" si="7"/>
        <v>0.11049723756906077</v>
      </c>
      <c r="W6" s="18"/>
      <c r="Z6" s="8">
        <f t="shared" si="8"/>
        <v>5.7517325499473129E-10</v>
      </c>
      <c r="AA6" s="9">
        <f t="shared" si="9"/>
        <v>0</v>
      </c>
      <c r="AB6" s="18">
        <f t="shared" si="10"/>
        <v>0</v>
      </c>
      <c r="AC6" s="9">
        <f t="shared" si="11"/>
        <v>1.3429761560591515E-5</v>
      </c>
      <c r="AD6" s="9">
        <f t="shared" si="12"/>
        <v>1.4839515536565211E-6</v>
      </c>
      <c r="AE6" s="19">
        <f t="shared" si="13"/>
        <v>0.11049723756906078</v>
      </c>
      <c r="AG6" s="34" t="s">
        <v>8</v>
      </c>
      <c r="AH6" s="13">
        <f>SUM(Z3:Z18)</f>
        <v>1.5219998245182211E-6</v>
      </c>
      <c r="AI6" s="13">
        <f>SUM(AA3:AA18)</f>
        <v>8.8390254092688437E-10</v>
      </c>
      <c r="AJ6" s="20">
        <f t="shared" si="14"/>
        <v>5.8075075087914531E-4</v>
      </c>
      <c r="AK6" s="13">
        <f>SUM(AC3:AC18)</f>
        <v>0.14647823479583524</v>
      </c>
      <c r="AL6" s="13">
        <f>SUM(AD3:AD18)</f>
        <v>0.13902128830792199</v>
      </c>
      <c r="AM6" s="36">
        <f t="shared" si="15"/>
        <v>0.94909177804943567</v>
      </c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24"/>
      <c r="BB6" s="24"/>
      <c r="BC6" s="24"/>
    </row>
    <row r="7" spans="1:55">
      <c r="A7" s="8">
        <v>28</v>
      </c>
      <c r="B7" s="9">
        <v>24</v>
      </c>
      <c r="C7" s="11">
        <v>420</v>
      </c>
      <c r="E7" s="8">
        <v>6</v>
      </c>
      <c r="F7" s="9">
        <f t="shared" si="0"/>
        <v>0</v>
      </c>
      <c r="G7" s="9"/>
      <c r="H7" s="9"/>
      <c r="I7" s="9"/>
      <c r="J7" s="26"/>
      <c r="K7" s="9">
        <v>1569</v>
      </c>
      <c r="L7" s="9">
        <f t="shared" si="1"/>
        <v>536</v>
      </c>
      <c r="M7" s="9">
        <v>212</v>
      </c>
      <c r="N7" s="9">
        <v>63</v>
      </c>
      <c r="O7" s="11">
        <v>261</v>
      </c>
      <c r="Q7" s="8">
        <f t="shared" si="2"/>
        <v>2.4000000000000002E-3</v>
      </c>
      <c r="R7" s="9">
        <f t="shared" si="3"/>
        <v>0</v>
      </c>
      <c r="S7" s="18">
        <f t="shared" si="4"/>
        <v>0</v>
      </c>
      <c r="T7" s="9">
        <f t="shared" si="5"/>
        <v>10.983000000000001</v>
      </c>
      <c r="U7" s="9">
        <f t="shared" si="6"/>
        <v>3.7519999999999998</v>
      </c>
      <c r="V7" s="19">
        <f t="shared" si="7"/>
        <v>0.3416188655194391</v>
      </c>
      <c r="W7" s="18"/>
      <c r="Z7" s="8">
        <f t="shared" si="8"/>
        <v>1.1152700177053998E-9</v>
      </c>
      <c r="AA7" s="9">
        <f t="shared" si="9"/>
        <v>0</v>
      </c>
      <c r="AB7" s="18">
        <f t="shared" si="10"/>
        <v>0</v>
      </c>
      <c r="AC7" s="9">
        <f t="shared" si="11"/>
        <v>6.1819659035659458E-5</v>
      </c>
      <c r="AD7" s="9">
        <f t="shared" si="12"/>
        <v>2.1118761786560519E-5</v>
      </c>
      <c r="AE7" s="19">
        <f t="shared" si="13"/>
        <v>0.34161886551943899</v>
      </c>
      <c r="AG7" s="24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24"/>
      <c r="BB7" s="24"/>
      <c r="BC7" s="24"/>
    </row>
    <row r="8" spans="1:55">
      <c r="A8" s="8">
        <v>36</v>
      </c>
      <c r="B8" s="9">
        <v>12</v>
      </c>
      <c r="C8" s="11">
        <v>240</v>
      </c>
      <c r="E8" s="8">
        <v>18</v>
      </c>
      <c r="F8" s="9">
        <f t="shared" si="0"/>
        <v>0</v>
      </c>
      <c r="G8" s="9"/>
      <c r="H8" s="9"/>
      <c r="I8" s="9"/>
      <c r="J8" s="26"/>
      <c r="K8" s="9">
        <v>1875</v>
      </c>
      <c r="L8" s="9">
        <f t="shared" si="1"/>
        <v>1277</v>
      </c>
      <c r="M8" s="9">
        <v>368</v>
      </c>
      <c r="N8" s="9">
        <v>171</v>
      </c>
      <c r="O8" s="11">
        <v>738</v>
      </c>
      <c r="Q8" s="8">
        <f t="shared" si="2"/>
        <v>3.5999999999999999E-3</v>
      </c>
      <c r="R8" s="9">
        <f t="shared" si="3"/>
        <v>0</v>
      </c>
      <c r="S8" s="18">
        <f t="shared" si="4"/>
        <v>0</v>
      </c>
      <c r="T8" s="9">
        <f t="shared" si="5"/>
        <v>7.5</v>
      </c>
      <c r="U8" s="9">
        <f t="shared" si="6"/>
        <v>5.1080000000000005</v>
      </c>
      <c r="V8" s="19">
        <f t="shared" si="7"/>
        <v>0.68106666666666671</v>
      </c>
      <c r="W8" s="18"/>
      <c r="Z8" s="8">
        <f t="shared" si="8"/>
        <v>6.36172512351933E-9</v>
      </c>
      <c r="AA8" s="9">
        <f t="shared" si="9"/>
        <v>0</v>
      </c>
      <c r="AB8" s="18">
        <f t="shared" si="10"/>
        <v>0</v>
      </c>
      <c r="AC8" s="9">
        <f t="shared" si="11"/>
        <v>5.240876668960181E-5</v>
      </c>
      <c r="AD8" s="9">
        <f t="shared" si="12"/>
        <v>3.5693864033398145E-5</v>
      </c>
      <c r="AE8" s="19">
        <f t="shared" si="13"/>
        <v>0.68106666666666682</v>
      </c>
      <c r="AG8" s="24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24"/>
      <c r="BB8" s="24"/>
      <c r="BC8" s="24"/>
    </row>
    <row r="9" spans="1:55">
      <c r="A9" s="8">
        <v>45</v>
      </c>
      <c r="B9" s="9">
        <v>6</v>
      </c>
      <c r="C9" s="11">
        <v>110</v>
      </c>
      <c r="E9" s="8">
        <v>45</v>
      </c>
      <c r="F9" s="9">
        <f t="shared" si="0"/>
        <v>1</v>
      </c>
      <c r="G9" s="9"/>
      <c r="H9" s="9">
        <v>1</v>
      </c>
      <c r="I9" s="9"/>
      <c r="J9" s="26"/>
      <c r="K9" s="9">
        <v>2291</v>
      </c>
      <c r="L9" s="9">
        <f t="shared" si="1"/>
        <v>2068</v>
      </c>
      <c r="M9" s="9">
        <v>470</v>
      </c>
      <c r="N9" s="9">
        <v>333</v>
      </c>
      <c r="O9" s="11">
        <v>1265</v>
      </c>
      <c r="Q9" s="8">
        <f t="shared" si="2"/>
        <v>4.5000000000000005E-3</v>
      </c>
      <c r="R9" s="9">
        <f t="shared" si="3"/>
        <v>1E-4</v>
      </c>
      <c r="S9" s="18">
        <f t="shared" si="4"/>
        <v>2.222222222222222E-2</v>
      </c>
      <c r="T9" s="9">
        <f t="shared" si="5"/>
        <v>4.200166666666667</v>
      </c>
      <c r="U9" s="9">
        <f t="shared" si="6"/>
        <v>3.7913333333333332</v>
      </c>
      <c r="V9" s="19">
        <f t="shared" si="7"/>
        <v>0.90266259275425564</v>
      </c>
      <c r="W9" s="18"/>
      <c r="Z9" s="8">
        <f t="shared" si="8"/>
        <v>1.3879198082616669E-8</v>
      </c>
      <c r="AA9" s="9">
        <f t="shared" si="9"/>
        <v>3.0842662405814816E-10</v>
      </c>
      <c r="AB9" s="18">
        <f t="shared" si="10"/>
        <v>2.222222222222222E-2</v>
      </c>
      <c r="AC9" s="9">
        <f t="shared" si="11"/>
        <v>1.6656901680478658E-4</v>
      </c>
      <c r="AD9" s="9">
        <f t="shared" si="12"/>
        <v>1.5035562058153586E-4</v>
      </c>
      <c r="AE9" s="19">
        <f t="shared" si="13"/>
        <v>0.90266259275425587</v>
      </c>
      <c r="AG9" s="24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24"/>
      <c r="BB9" s="24"/>
      <c r="BC9" s="24"/>
    </row>
    <row r="10" spans="1:55">
      <c r="A10" s="8">
        <v>62.5</v>
      </c>
      <c r="B10" s="9">
        <v>7</v>
      </c>
      <c r="C10" s="11">
        <v>140</v>
      </c>
      <c r="E10" s="8">
        <v>127</v>
      </c>
      <c r="F10" s="9">
        <f t="shared" si="0"/>
        <v>1</v>
      </c>
      <c r="G10" s="9"/>
      <c r="H10" s="9">
        <v>1</v>
      </c>
      <c r="I10" s="9"/>
      <c r="J10" s="26"/>
      <c r="K10" s="9">
        <v>3576</v>
      </c>
      <c r="L10" s="9">
        <f t="shared" si="1"/>
        <v>3665</v>
      </c>
      <c r="M10" s="9">
        <v>225</v>
      </c>
      <c r="N10" s="9">
        <v>579</v>
      </c>
      <c r="O10" s="11">
        <v>2861</v>
      </c>
      <c r="Q10" s="8">
        <f t="shared" si="2"/>
        <v>1.4816666666666669E-2</v>
      </c>
      <c r="R10" s="9">
        <f t="shared" si="3"/>
        <v>1.1666666666666667E-4</v>
      </c>
      <c r="S10" s="18">
        <f t="shared" si="4"/>
        <v>7.8740157480314942E-3</v>
      </c>
      <c r="T10" s="9">
        <f t="shared" si="5"/>
        <v>8.3439999999999994</v>
      </c>
      <c r="U10" s="9">
        <f t="shared" si="6"/>
        <v>8.5516666666666676</v>
      </c>
      <c r="V10" s="19">
        <f t="shared" si="7"/>
        <v>1.024888143176734</v>
      </c>
      <c r="W10" s="18"/>
      <c r="Z10" s="8">
        <f t="shared" si="8"/>
        <v>7.3085441442329519E-8</v>
      </c>
      <c r="AA10" s="9">
        <f t="shared" si="9"/>
        <v>5.7547591686873621E-10</v>
      </c>
      <c r="AB10" s="18">
        <f t="shared" si="10"/>
        <v>7.8740157480314942E-3</v>
      </c>
      <c r="AC10" s="9">
        <f t="shared" si="11"/>
        <v>9.8873581838976321E-4</v>
      </c>
      <c r="AD10" s="9">
        <f t="shared" si="12"/>
        <v>1.0133436170018128E-3</v>
      </c>
      <c r="AE10" s="19">
        <f t="shared" si="13"/>
        <v>1.0248881431767338</v>
      </c>
      <c r="AG10" s="24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24"/>
      <c r="BB10" s="24"/>
      <c r="BC10" s="24"/>
    </row>
    <row r="11" spans="1:55">
      <c r="A11" s="8">
        <v>87.5</v>
      </c>
      <c r="B11" s="9">
        <v>5</v>
      </c>
      <c r="C11" s="11">
        <v>85</v>
      </c>
      <c r="E11" s="8">
        <v>196</v>
      </c>
      <c r="F11" s="9">
        <f t="shared" si="0"/>
        <v>0</v>
      </c>
      <c r="G11" s="9"/>
      <c r="H11" s="9"/>
      <c r="I11" s="9"/>
      <c r="J11" s="26"/>
      <c r="K11" s="9">
        <v>4800</v>
      </c>
      <c r="L11" s="9">
        <f t="shared" si="1"/>
        <v>4749</v>
      </c>
      <c r="M11" s="9">
        <v>3</v>
      </c>
      <c r="N11" s="9">
        <v>269</v>
      </c>
      <c r="O11" s="11">
        <v>4477</v>
      </c>
      <c r="Q11" s="8">
        <f t="shared" si="2"/>
        <v>1.6333333333333335E-2</v>
      </c>
      <c r="R11" s="9">
        <f t="shared" si="3"/>
        <v>0</v>
      </c>
      <c r="S11" s="18">
        <f t="shared" si="4"/>
        <v>0</v>
      </c>
      <c r="T11" s="9">
        <f t="shared" si="5"/>
        <v>6.8</v>
      </c>
      <c r="U11" s="9">
        <f t="shared" si="6"/>
        <v>6.7277499999999995</v>
      </c>
      <c r="V11" s="19">
        <f t="shared" si="7"/>
        <v>0.98937499999999989</v>
      </c>
      <c r="W11" s="18"/>
      <c r="Z11" s="8">
        <f t="shared" si="8"/>
        <v>1.9880868556398859E-7</v>
      </c>
      <c r="AA11" s="9">
        <f t="shared" si="9"/>
        <v>0</v>
      </c>
      <c r="AB11" s="18">
        <f t="shared" si="10"/>
        <v>0</v>
      </c>
      <c r="AC11" s="9">
        <f t="shared" si="11"/>
        <v>2.2868513963945738E-3</v>
      </c>
      <c r="AD11" s="9">
        <f t="shared" si="12"/>
        <v>2.2625536003078811E-3</v>
      </c>
      <c r="AE11" s="19">
        <f t="shared" si="13"/>
        <v>0.98937499999999989</v>
      </c>
      <c r="AG11" s="24"/>
      <c r="AH11" s="39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24"/>
      <c r="BB11" s="24"/>
      <c r="BC11" s="24"/>
    </row>
    <row r="12" spans="1:55">
      <c r="A12" s="8">
        <v>112.5</v>
      </c>
      <c r="B12" s="9">
        <v>4</v>
      </c>
      <c r="C12" s="11">
        <v>48</v>
      </c>
      <c r="E12" s="8">
        <v>235</v>
      </c>
      <c r="F12" s="9">
        <f t="shared" si="0"/>
        <v>0</v>
      </c>
      <c r="G12" s="9"/>
      <c r="H12" s="9"/>
      <c r="I12" s="9"/>
      <c r="J12" s="26"/>
      <c r="K12" s="9">
        <v>3671</v>
      </c>
      <c r="L12" s="9">
        <f t="shared" si="1"/>
        <v>3683</v>
      </c>
      <c r="M12" s="9"/>
      <c r="N12" s="9">
        <v>10</v>
      </c>
      <c r="O12" s="11">
        <v>3673</v>
      </c>
      <c r="Q12" s="8">
        <f t="shared" si="2"/>
        <v>1.5666666666666666E-2</v>
      </c>
      <c r="R12" s="9">
        <f t="shared" si="3"/>
        <v>0</v>
      </c>
      <c r="S12" s="18">
        <f t="shared" si="4"/>
        <v>0</v>
      </c>
      <c r="T12" s="9">
        <f t="shared" si="5"/>
        <v>2.9367999999999999</v>
      </c>
      <c r="U12" s="9">
        <f t="shared" si="6"/>
        <v>2.9463999999999997</v>
      </c>
      <c r="V12" s="19">
        <f t="shared" si="7"/>
        <v>1.0032688640697358</v>
      </c>
      <c r="W12" s="18"/>
      <c r="Z12" s="8">
        <f t="shared" si="8"/>
        <v>1.2281708594946797E-6</v>
      </c>
      <c r="AA12" s="9">
        <f t="shared" si="9"/>
        <v>0</v>
      </c>
      <c r="AB12" s="18">
        <f t="shared" si="10"/>
        <v>0</v>
      </c>
      <c r="AC12" s="9">
        <f t="shared" si="11"/>
        <v>2.1258301700348651E-3</v>
      </c>
      <c r="AD12" s="9">
        <f t="shared" si="12"/>
        <v>2.1327792198960523E-3</v>
      </c>
      <c r="AE12" s="19">
        <f t="shared" si="13"/>
        <v>1.0032688640697358</v>
      </c>
      <c r="AG12" s="24"/>
      <c r="AH12" s="39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24"/>
      <c r="BB12" s="24"/>
      <c r="BC12" s="24"/>
    </row>
    <row r="13" spans="1:55">
      <c r="A13" s="8">
        <v>137.5</v>
      </c>
      <c r="B13" s="9">
        <v>3</v>
      </c>
      <c r="C13" s="11">
        <v>38</v>
      </c>
      <c r="E13" s="8"/>
      <c r="F13" s="9">
        <f t="shared" si="0"/>
        <v>0</v>
      </c>
      <c r="G13" s="9"/>
      <c r="H13" s="9"/>
      <c r="I13" s="9"/>
      <c r="J13" s="26"/>
      <c r="K13" s="9">
        <v>2103</v>
      </c>
      <c r="L13" s="9">
        <f t="shared" si="1"/>
        <v>2261</v>
      </c>
      <c r="M13" s="9"/>
      <c r="N13" s="9"/>
      <c r="O13" s="11">
        <v>2261</v>
      </c>
      <c r="Q13" s="8">
        <f t="shared" si="2"/>
        <v>0</v>
      </c>
      <c r="R13" s="9">
        <f t="shared" si="3"/>
        <v>0</v>
      </c>
      <c r="S13" s="18" t="e">
        <f t="shared" si="4"/>
        <v>#DIV/0!</v>
      </c>
      <c r="T13" s="9">
        <f t="shared" si="5"/>
        <v>1.3318999999999999</v>
      </c>
      <c r="U13" s="9">
        <f t="shared" si="6"/>
        <v>1.4319666666666666</v>
      </c>
      <c r="V13" s="19">
        <f t="shared" si="7"/>
        <v>1.0751307655729911</v>
      </c>
      <c r="W13" s="18"/>
      <c r="Z13" s="8">
        <f t="shared" si="8"/>
        <v>0</v>
      </c>
      <c r="AA13" s="9">
        <f t="shared" si="9"/>
        <v>0</v>
      </c>
      <c r="AB13" s="18" t="e">
        <f t="shared" si="10"/>
        <v>#DIV/0!</v>
      </c>
      <c r="AC13" s="9">
        <f t="shared" si="11"/>
        <v>1.7701451031333364E-3</v>
      </c>
      <c r="AD13" s="9">
        <f t="shared" si="12"/>
        <v>1.9031374599070251E-3</v>
      </c>
      <c r="AE13" s="19">
        <f t="shared" si="13"/>
        <v>1.0751307655729909</v>
      </c>
      <c r="AG13" s="24"/>
      <c r="AH13" s="39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24"/>
      <c r="BB13" s="24"/>
      <c r="BC13" s="24"/>
    </row>
    <row r="14" spans="1:55">
      <c r="A14" s="8">
        <v>175</v>
      </c>
      <c r="B14" s="9">
        <v>2</v>
      </c>
      <c r="C14" s="11">
        <v>35</v>
      </c>
      <c r="E14" s="8"/>
      <c r="F14" s="9">
        <f t="shared" si="0"/>
        <v>0</v>
      </c>
      <c r="G14" s="9"/>
      <c r="H14" s="9"/>
      <c r="I14" s="9"/>
      <c r="J14" s="26"/>
      <c r="K14" s="9">
        <v>1151</v>
      </c>
      <c r="L14" s="9">
        <f t="shared" si="1"/>
        <v>1376</v>
      </c>
      <c r="M14" s="9"/>
      <c r="N14" s="9"/>
      <c r="O14" s="11">
        <v>1376</v>
      </c>
      <c r="Q14" s="8">
        <f t="shared" si="2"/>
        <v>0</v>
      </c>
      <c r="R14" s="9">
        <f t="shared" si="3"/>
        <v>0</v>
      </c>
      <c r="S14" s="18" t="e">
        <f t="shared" si="4"/>
        <v>#DIV/0!</v>
      </c>
      <c r="T14" s="9">
        <f t="shared" si="5"/>
        <v>0.67141666666666666</v>
      </c>
      <c r="U14" s="9">
        <f t="shared" si="6"/>
        <v>0.80266666666666664</v>
      </c>
      <c r="V14" s="19">
        <f t="shared" si="7"/>
        <v>1.1954821894005212</v>
      </c>
      <c r="W14" s="18"/>
      <c r="Z14" s="8">
        <f t="shared" si="8"/>
        <v>0</v>
      </c>
      <c r="AA14" s="9">
        <f t="shared" si="9"/>
        <v>0</v>
      </c>
      <c r="AB14" s="18" t="e">
        <f t="shared" si="10"/>
        <v>#DIV/0!</v>
      </c>
      <c r="AC14" s="9">
        <f t="shared" si="11"/>
        <v>1.8491170589370173E-3</v>
      </c>
      <c r="AD14" s="9">
        <f t="shared" si="12"/>
        <v>2.2105865100758783E-3</v>
      </c>
      <c r="AE14" s="19">
        <f t="shared" si="13"/>
        <v>1.1954821894005214</v>
      </c>
      <c r="AG14" s="24"/>
      <c r="AH14" s="39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24"/>
      <c r="BB14" s="24"/>
      <c r="BC14" s="24"/>
    </row>
    <row r="15" spans="1:55">
      <c r="A15" s="8">
        <v>225</v>
      </c>
      <c r="B15" s="9">
        <v>1</v>
      </c>
      <c r="C15" s="11">
        <v>29</v>
      </c>
      <c r="E15" s="8"/>
      <c r="F15" s="9">
        <f t="shared" si="0"/>
        <v>0</v>
      </c>
      <c r="G15" s="9"/>
      <c r="H15" s="9"/>
      <c r="I15" s="9"/>
      <c r="J15" s="26"/>
      <c r="K15" s="9">
        <v>959</v>
      </c>
      <c r="L15" s="9">
        <f t="shared" si="1"/>
        <v>1103</v>
      </c>
      <c r="M15" s="9"/>
      <c r="N15" s="9"/>
      <c r="O15" s="11">
        <v>1103</v>
      </c>
      <c r="Q15" s="8">
        <f t="shared" si="2"/>
        <v>0</v>
      </c>
      <c r="R15" s="9">
        <f t="shared" si="3"/>
        <v>0</v>
      </c>
      <c r="S15" s="18" t="e">
        <f t="shared" si="4"/>
        <v>#DIV/0!</v>
      </c>
      <c r="T15" s="9">
        <f t="shared" si="5"/>
        <v>0.46351666666666663</v>
      </c>
      <c r="U15" s="9">
        <f t="shared" si="6"/>
        <v>0.53311666666666668</v>
      </c>
      <c r="V15" s="19">
        <f t="shared" si="7"/>
        <v>1.1501564129301356</v>
      </c>
      <c r="W15" s="18"/>
      <c r="Z15" s="8">
        <f t="shared" si="8"/>
        <v>0</v>
      </c>
      <c r="AA15" s="9">
        <f t="shared" si="9"/>
        <v>0</v>
      </c>
      <c r="AB15" s="18" t="e">
        <f t="shared" si="10"/>
        <v>#DIV/0!</v>
      </c>
      <c r="AC15" s="9">
        <f t="shared" si="11"/>
        <v>2.7252152923816783E-3</v>
      </c>
      <c r="AD15" s="9">
        <f t="shared" si="12"/>
        <v>3.1344238451480621E-3</v>
      </c>
      <c r="AE15" s="19">
        <f t="shared" si="13"/>
        <v>1.1501564129301356</v>
      </c>
      <c r="AG15" s="24"/>
      <c r="AH15" s="39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24"/>
      <c r="BB15" s="24"/>
      <c r="BC15" s="24"/>
    </row>
    <row r="16" spans="1:55">
      <c r="A16" s="8">
        <v>375</v>
      </c>
      <c r="B16" s="9">
        <v>3</v>
      </c>
      <c r="C16" s="11">
        <v>34</v>
      </c>
      <c r="E16" s="8"/>
      <c r="F16" s="9">
        <f t="shared" si="0"/>
        <v>0</v>
      </c>
      <c r="G16" s="10"/>
      <c r="H16" s="10"/>
      <c r="I16" s="28"/>
      <c r="J16" s="26"/>
      <c r="K16" s="9">
        <v>978</v>
      </c>
      <c r="L16" s="9">
        <f t="shared" si="1"/>
        <v>953</v>
      </c>
      <c r="M16" s="9"/>
      <c r="N16" s="9"/>
      <c r="O16" s="11">
        <v>953</v>
      </c>
      <c r="Q16" s="8">
        <f t="shared" si="2"/>
        <v>0</v>
      </c>
      <c r="R16" s="9">
        <f t="shared" si="3"/>
        <v>0</v>
      </c>
      <c r="S16" s="18" t="e">
        <f t="shared" si="4"/>
        <v>#DIV/0!</v>
      </c>
      <c r="T16" s="9">
        <f t="shared" si="5"/>
        <v>0.55419999999999991</v>
      </c>
      <c r="U16" s="9">
        <f t="shared" si="6"/>
        <v>0.54003333333333337</v>
      </c>
      <c r="V16" s="19">
        <f t="shared" si="7"/>
        <v>0.97443762781186116</v>
      </c>
      <c r="W16" s="18"/>
      <c r="Z16" s="8">
        <f t="shared" si="8"/>
        <v>0</v>
      </c>
      <c r="AA16" s="9">
        <f t="shared" si="9"/>
        <v>0</v>
      </c>
      <c r="AB16" s="18" t="e">
        <f t="shared" si="10"/>
        <v>#DIV/0!</v>
      </c>
      <c r="AC16" s="9">
        <f t="shared" si="11"/>
        <v>1.5186375042157078E-2</v>
      </c>
      <c r="AD16" s="9">
        <f t="shared" si="12"/>
        <v>1.4798175271140796E-2</v>
      </c>
      <c r="AE16" s="19">
        <f t="shared" si="13"/>
        <v>0.97443762781186116</v>
      </c>
      <c r="AG16" s="24"/>
      <c r="AH16" s="39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24"/>
      <c r="BB16" s="24"/>
      <c r="BC16" s="24"/>
    </row>
    <row r="17" spans="1:55">
      <c r="A17" s="8">
        <v>750</v>
      </c>
      <c r="B17" s="9">
        <v>1</v>
      </c>
      <c r="C17" s="11">
        <v>12</v>
      </c>
      <c r="E17" s="8"/>
      <c r="F17" s="9">
        <f t="shared" si="0"/>
        <v>0</v>
      </c>
      <c r="G17" s="10"/>
      <c r="H17" s="10"/>
      <c r="I17" s="28"/>
      <c r="J17" s="26"/>
      <c r="K17" s="9">
        <v>1124</v>
      </c>
      <c r="L17" s="9">
        <f t="shared" si="1"/>
        <v>1033</v>
      </c>
      <c r="M17" s="9"/>
      <c r="N17" s="9"/>
      <c r="O17" s="11">
        <v>1033</v>
      </c>
      <c r="Q17" s="8">
        <f t="shared" si="2"/>
        <v>0</v>
      </c>
      <c r="R17" s="9">
        <f t="shared" si="3"/>
        <v>0</v>
      </c>
      <c r="S17" s="18" t="e">
        <f t="shared" si="4"/>
        <v>#DIV/0!</v>
      </c>
      <c r="T17" s="9">
        <f t="shared" si="5"/>
        <v>0.2248</v>
      </c>
      <c r="U17" s="9">
        <f t="shared" si="6"/>
        <v>0.20660000000000001</v>
      </c>
      <c r="V17" s="19">
        <f t="shared" si="7"/>
        <v>0.91903914590747338</v>
      </c>
      <c r="W17" s="18"/>
      <c r="Z17" s="8">
        <f t="shared" si="8"/>
        <v>0</v>
      </c>
      <c r="AA17" s="9">
        <f t="shared" si="9"/>
        <v>0</v>
      </c>
      <c r="AB17" s="18" t="e">
        <f t="shared" si="10"/>
        <v>#DIV/0!</v>
      </c>
      <c r="AC17" s="9">
        <f t="shared" si="11"/>
        <v>4.9517889573332356E-2</v>
      </c>
      <c r="AD17" s="9">
        <f t="shared" si="12"/>
        <v>4.5508878940615956E-2</v>
      </c>
      <c r="AE17" s="19">
        <f t="shared" si="13"/>
        <v>0.91903914590747349</v>
      </c>
      <c r="AG17" s="24"/>
      <c r="AH17" s="39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24"/>
      <c r="BB17" s="24"/>
      <c r="BC17" s="24"/>
    </row>
    <row r="18" spans="1:55" ht="15.75" thickBot="1">
      <c r="A18" s="12">
        <v>1500</v>
      </c>
      <c r="B18" s="13">
        <v>0</v>
      </c>
      <c r="C18" s="15">
        <v>2</v>
      </c>
      <c r="E18" s="12"/>
      <c r="F18" s="13">
        <f t="shared" si="0"/>
        <v>0</v>
      </c>
      <c r="G18" s="14"/>
      <c r="H18" s="14"/>
      <c r="I18" s="29"/>
      <c r="J18" s="31"/>
      <c r="K18" s="13">
        <v>1185</v>
      </c>
      <c r="L18" s="13">
        <f t="shared" si="1"/>
        <v>1119</v>
      </c>
      <c r="M18" s="13"/>
      <c r="N18" s="13"/>
      <c r="O18" s="15">
        <v>1119</v>
      </c>
      <c r="Q18" s="12">
        <f t="shared" si="2"/>
        <v>0</v>
      </c>
      <c r="R18" s="13">
        <f t="shared" si="3"/>
        <v>0</v>
      </c>
      <c r="S18" s="20" t="e">
        <f t="shared" si="4"/>
        <v>#DIV/0!</v>
      </c>
      <c r="T18" s="13">
        <f t="shared" si="5"/>
        <v>3.95E-2</v>
      </c>
      <c r="U18" s="13">
        <f t="shared" si="6"/>
        <v>3.73E-2</v>
      </c>
      <c r="V18" s="21">
        <f t="shared" si="7"/>
        <v>0.94430379746835447</v>
      </c>
      <c r="W18" s="18"/>
      <c r="Z18" s="12">
        <f t="shared" si="8"/>
        <v>0</v>
      </c>
      <c r="AA18" s="13">
        <f t="shared" si="9"/>
        <v>0</v>
      </c>
      <c r="AB18" s="20" t="e">
        <f t="shared" si="10"/>
        <v>#DIV/0!</v>
      </c>
      <c r="AC18" s="13">
        <f t="shared" si="11"/>
        <v>6.9732482775011595E-2</v>
      </c>
      <c r="AD18" s="13">
        <f t="shared" si="12"/>
        <v>6.5848648291340059E-2</v>
      </c>
      <c r="AE18" s="21">
        <f t="shared" si="13"/>
        <v>0.94430379746835436</v>
      </c>
      <c r="AG18" s="24"/>
      <c r="AH18" s="39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24"/>
      <c r="BB18" s="24"/>
      <c r="BC18" s="24"/>
    </row>
    <row r="19" spans="1:55">
      <c r="AG19" s="24"/>
      <c r="AH19" s="39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24"/>
      <c r="BB19" s="24"/>
      <c r="BC19" s="24"/>
    </row>
    <row r="20" spans="1:55">
      <c r="A20" s="3"/>
      <c r="AE20" s="24"/>
      <c r="AF20" s="39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24"/>
      <c r="BB20" s="24"/>
      <c r="BC20" s="24"/>
    </row>
    <row r="21" spans="1:55" s="40" customForma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54"/>
    </row>
    <row r="22" spans="1:55" s="40" customForma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54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55">
      <c r="G23" s="1"/>
      <c r="H23" s="1"/>
      <c r="I23" s="1"/>
      <c r="AE23" s="42"/>
      <c r="AF23" s="43"/>
      <c r="AG23" s="42"/>
      <c r="AH23" s="42"/>
      <c r="AI23" s="42"/>
      <c r="AJ23" s="42"/>
      <c r="AK23" s="42"/>
      <c r="AL23" s="42"/>
      <c r="AM23" s="42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24"/>
      <c r="BB23" s="24"/>
      <c r="BC23" s="24"/>
    </row>
    <row r="24" spans="1:55">
      <c r="G24" s="1"/>
      <c r="H24" s="1"/>
      <c r="I24" s="1"/>
      <c r="AE24" s="37"/>
      <c r="AF24" s="37"/>
      <c r="AG24" s="37"/>
      <c r="AH24" s="37"/>
      <c r="AI24" s="37"/>
      <c r="AJ24" s="37"/>
      <c r="AK24" s="37"/>
      <c r="AL24" s="37"/>
      <c r="AM24" s="37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24"/>
      <c r="BB24" s="24"/>
      <c r="BC24" s="24"/>
    </row>
    <row r="25" spans="1:55">
      <c r="G25" s="1"/>
      <c r="H25" s="1"/>
      <c r="I25" s="1"/>
      <c r="Z25" s="1" t="s">
        <v>223</v>
      </c>
      <c r="AU25" s="38"/>
      <c r="AV25" s="38"/>
      <c r="AW25" s="38"/>
      <c r="AX25" s="38"/>
      <c r="AY25" s="38"/>
      <c r="AZ25" s="38"/>
      <c r="BA25" s="24"/>
      <c r="BB25" s="24"/>
      <c r="BC25" s="24"/>
    </row>
    <row r="26" spans="1:55">
      <c r="G26" s="1"/>
      <c r="H26" s="1"/>
      <c r="I26" s="1"/>
      <c r="Z26" s="44" t="s">
        <v>225</v>
      </c>
      <c r="AA26" s="44">
        <v>0.1</v>
      </c>
      <c r="AB26" s="44">
        <v>0.2</v>
      </c>
      <c r="AC26" s="44">
        <v>0.3</v>
      </c>
      <c r="AD26" s="44">
        <v>0.4</v>
      </c>
      <c r="AE26" s="44">
        <v>0.5</v>
      </c>
      <c r="AF26" s="44">
        <v>0.6</v>
      </c>
      <c r="AG26" s="44">
        <v>0.7</v>
      </c>
      <c r="AH26" s="44">
        <v>0.8</v>
      </c>
      <c r="AI26" s="44">
        <v>0.9</v>
      </c>
      <c r="AJ26" s="44">
        <v>1</v>
      </c>
      <c r="AK26" s="44">
        <v>1.1000000000000001</v>
      </c>
      <c r="AL26" s="44">
        <v>1.2</v>
      </c>
      <c r="AM26" s="44">
        <v>1.3</v>
      </c>
      <c r="AN26" s="44">
        <v>1.4</v>
      </c>
      <c r="AO26" s="44">
        <v>1.5</v>
      </c>
      <c r="AP26" s="44">
        <v>1.6</v>
      </c>
      <c r="AQ26" s="44">
        <v>1.7</v>
      </c>
      <c r="AR26" s="44">
        <v>1.8</v>
      </c>
      <c r="AS26" s="44">
        <v>1.9</v>
      </c>
      <c r="AT26" s="44">
        <v>2</v>
      </c>
      <c r="AU26" s="38"/>
      <c r="AV26" s="38"/>
      <c r="AW26" s="38"/>
      <c r="AX26" s="38"/>
      <c r="AY26" s="38"/>
      <c r="AZ26" s="38"/>
      <c r="BA26" s="24"/>
      <c r="BB26" s="24"/>
      <c r="BC26" s="24"/>
    </row>
    <row r="27" spans="1:55">
      <c r="G27" s="1"/>
      <c r="H27" s="1"/>
      <c r="I27" s="1"/>
      <c r="Z27" s="1" t="s">
        <v>44</v>
      </c>
      <c r="AA27" s="1">
        <v>1.73</v>
      </c>
      <c r="AB27" s="1">
        <v>0.98</v>
      </c>
      <c r="AC27" s="1">
        <v>0.98</v>
      </c>
      <c r="AD27" s="1">
        <v>0.98</v>
      </c>
      <c r="AE27" s="1">
        <v>0.98</v>
      </c>
      <c r="AF27" s="1">
        <v>0.98</v>
      </c>
      <c r="AG27" s="1">
        <v>0.98</v>
      </c>
      <c r="AH27" s="1">
        <v>0.98</v>
      </c>
      <c r="AI27" s="1">
        <v>0.98</v>
      </c>
      <c r="AJ27" s="1">
        <v>0.98</v>
      </c>
      <c r="AK27" s="1">
        <v>0.98</v>
      </c>
      <c r="AL27" s="1">
        <v>0.98</v>
      </c>
      <c r="AM27" s="1">
        <v>0.98</v>
      </c>
      <c r="AN27" s="1">
        <v>0.98</v>
      </c>
      <c r="AO27" s="1">
        <v>0.98</v>
      </c>
      <c r="AP27" s="1">
        <v>0.98</v>
      </c>
      <c r="AQ27" s="1">
        <v>0.98</v>
      </c>
      <c r="AR27" s="1">
        <v>0.98</v>
      </c>
      <c r="AS27" s="1">
        <v>0.98</v>
      </c>
      <c r="AT27" s="1">
        <v>0.98</v>
      </c>
      <c r="AU27" s="38"/>
      <c r="AV27" s="38"/>
      <c r="AW27" s="38"/>
      <c r="AX27" s="38"/>
      <c r="AY27" s="38"/>
      <c r="AZ27" s="38"/>
      <c r="BA27" s="24"/>
      <c r="BB27" s="24"/>
      <c r="BC27" s="24"/>
    </row>
    <row r="28" spans="1:55">
      <c r="G28" s="1"/>
      <c r="H28" s="1"/>
      <c r="I28" s="1"/>
      <c r="Z28" s="1" t="s">
        <v>45</v>
      </c>
      <c r="AA28" s="1">
        <v>5.6999999999999993</v>
      </c>
      <c r="AB28" s="1">
        <v>2.0300000000000002</v>
      </c>
      <c r="AC28" s="1">
        <v>1.95</v>
      </c>
      <c r="AD28" s="1">
        <v>1.95</v>
      </c>
      <c r="AE28" s="1">
        <v>1.95</v>
      </c>
      <c r="AF28" s="1">
        <v>1.95</v>
      </c>
      <c r="AG28" s="1">
        <v>1.95</v>
      </c>
      <c r="AH28" s="1">
        <v>1.95</v>
      </c>
      <c r="AI28" s="1">
        <v>1.95</v>
      </c>
      <c r="AJ28" s="1">
        <v>1.95</v>
      </c>
      <c r="AK28" s="1">
        <v>1.95</v>
      </c>
      <c r="AL28" s="1">
        <v>1.95</v>
      </c>
      <c r="AM28" s="1">
        <v>1.95</v>
      </c>
      <c r="AN28" s="1">
        <v>1.95</v>
      </c>
      <c r="AO28" s="1">
        <v>1.95</v>
      </c>
      <c r="AP28" s="1">
        <v>1.95</v>
      </c>
      <c r="AQ28" s="1">
        <v>1.95</v>
      </c>
      <c r="AR28" s="1">
        <v>1.95</v>
      </c>
      <c r="AS28" s="1">
        <v>1.95</v>
      </c>
      <c r="AT28" s="1">
        <v>1.95</v>
      </c>
      <c r="AU28" s="38"/>
      <c r="AV28" s="38"/>
      <c r="AW28" s="38"/>
      <c r="AX28" s="38"/>
      <c r="AY28" s="38"/>
      <c r="AZ28" s="38"/>
      <c r="BA28" s="24"/>
      <c r="BB28" s="24"/>
      <c r="BC28" s="24"/>
    </row>
    <row r="29" spans="1:55" ht="15.75">
      <c r="G29" s="1"/>
      <c r="H29" s="1"/>
      <c r="I29" s="1"/>
      <c r="Z29" s="46" t="s">
        <v>46</v>
      </c>
      <c r="AA29" s="1">
        <v>11.84</v>
      </c>
      <c r="AB29" s="1">
        <v>7.01</v>
      </c>
      <c r="AC29" s="1">
        <v>4.4000000000000004</v>
      </c>
      <c r="AD29" s="1">
        <v>3.9</v>
      </c>
      <c r="AE29" s="1">
        <v>3.9</v>
      </c>
      <c r="AF29" s="1">
        <v>3.9</v>
      </c>
      <c r="AG29" s="1">
        <v>3.9</v>
      </c>
      <c r="AH29" s="1">
        <v>3.9</v>
      </c>
      <c r="AI29" s="1">
        <v>3.9</v>
      </c>
      <c r="AJ29" s="1">
        <v>3.9</v>
      </c>
      <c r="AK29" s="1">
        <v>3.9</v>
      </c>
      <c r="AL29" s="1">
        <v>3.9</v>
      </c>
      <c r="AM29" s="1">
        <v>3.9</v>
      </c>
      <c r="AN29" s="1">
        <v>3.9</v>
      </c>
      <c r="AO29" s="1">
        <v>3.9</v>
      </c>
      <c r="AP29" s="1">
        <v>3.9</v>
      </c>
      <c r="AQ29" s="1">
        <v>3.9</v>
      </c>
      <c r="AR29" s="1">
        <v>3.9</v>
      </c>
      <c r="AS29" s="1">
        <v>3.9</v>
      </c>
      <c r="AT29" s="1">
        <v>3.9</v>
      </c>
      <c r="AU29" s="38"/>
      <c r="AV29" s="38"/>
      <c r="AW29" s="38"/>
      <c r="AX29" s="38"/>
      <c r="AY29" s="38"/>
      <c r="AZ29" s="38"/>
      <c r="BA29" s="24"/>
      <c r="BB29" s="24"/>
      <c r="BC29" s="24"/>
    </row>
    <row r="30" spans="1:55" ht="15.75">
      <c r="G30" s="1"/>
      <c r="H30" s="1"/>
      <c r="I30" s="1"/>
      <c r="Z30" s="46" t="s">
        <v>47</v>
      </c>
      <c r="AA30" s="1">
        <v>19.88</v>
      </c>
      <c r="AB30" s="1">
        <v>18.18</v>
      </c>
      <c r="AC30" s="1">
        <v>11.06</v>
      </c>
      <c r="AD30" s="1">
        <v>8.16</v>
      </c>
      <c r="AE30" s="1">
        <v>6.69</v>
      </c>
      <c r="AF30" s="1">
        <v>6.5</v>
      </c>
      <c r="AG30" s="1">
        <v>6.5</v>
      </c>
      <c r="AH30" s="1">
        <v>6.5</v>
      </c>
      <c r="AI30" s="1">
        <v>6.5</v>
      </c>
      <c r="AJ30" s="1">
        <v>6.5</v>
      </c>
      <c r="AK30" s="1">
        <v>6.5</v>
      </c>
      <c r="AL30" s="1">
        <v>6.5</v>
      </c>
      <c r="AM30" s="1">
        <v>6.5</v>
      </c>
      <c r="AN30" s="1">
        <v>6.5</v>
      </c>
      <c r="AO30" s="1">
        <v>6.5</v>
      </c>
      <c r="AP30" s="1">
        <v>6.5</v>
      </c>
      <c r="AQ30" s="1">
        <v>6.5</v>
      </c>
      <c r="AR30" s="1">
        <v>6.5</v>
      </c>
      <c r="AS30" s="1">
        <v>6.5</v>
      </c>
      <c r="AT30" s="1">
        <v>6.5</v>
      </c>
      <c r="AU30" s="38"/>
      <c r="AV30" s="38"/>
      <c r="AW30" s="38"/>
      <c r="AX30" s="38"/>
      <c r="AY30" s="38"/>
      <c r="AZ30" s="38"/>
      <c r="BA30" s="24"/>
      <c r="BB30" s="24"/>
      <c r="BC30" s="24"/>
    </row>
    <row r="31" spans="1:55" ht="15.75">
      <c r="G31" s="1"/>
      <c r="H31" s="1"/>
      <c r="I31" s="1"/>
      <c r="Z31" s="47">
        <v>28</v>
      </c>
      <c r="AA31" s="1">
        <v>27.89</v>
      </c>
      <c r="AB31" s="1">
        <v>27.1</v>
      </c>
      <c r="AC31" s="1">
        <v>23.86</v>
      </c>
      <c r="AD31" s="1">
        <v>19.009999999999998</v>
      </c>
      <c r="AE31" s="1">
        <v>10.56</v>
      </c>
      <c r="AF31" s="1">
        <v>9.61</v>
      </c>
      <c r="AG31" s="1">
        <v>9.2099999999999991</v>
      </c>
      <c r="AH31" s="1">
        <v>9.11</v>
      </c>
      <c r="AI31" s="1">
        <v>9.1</v>
      </c>
      <c r="AJ31" s="1">
        <v>9.1</v>
      </c>
      <c r="AK31" s="1">
        <v>9.1</v>
      </c>
      <c r="AL31" s="1">
        <v>9.1</v>
      </c>
      <c r="AM31" s="1">
        <v>9.1</v>
      </c>
      <c r="AN31" s="1">
        <v>9.1</v>
      </c>
      <c r="AO31" s="1">
        <v>9.1</v>
      </c>
      <c r="AP31" s="1">
        <v>9.1</v>
      </c>
      <c r="AQ31" s="1">
        <v>9.1</v>
      </c>
      <c r="AR31" s="1">
        <v>9.1</v>
      </c>
      <c r="AS31" s="1">
        <v>9.1</v>
      </c>
      <c r="AT31" s="1">
        <v>9.1</v>
      </c>
      <c r="AU31" s="38"/>
      <c r="AV31" s="38"/>
      <c r="AW31" s="38"/>
      <c r="AX31" s="38"/>
      <c r="AY31" s="38"/>
      <c r="AZ31" s="38"/>
      <c r="BA31" s="24"/>
      <c r="BB31" s="24"/>
      <c r="BC31" s="24"/>
    </row>
    <row r="32" spans="1:55" ht="15.75">
      <c r="G32" s="1"/>
      <c r="H32" s="1"/>
      <c r="I32" s="1"/>
      <c r="Z32" s="47">
        <v>36</v>
      </c>
      <c r="AA32" s="1">
        <v>35.9</v>
      </c>
      <c r="AB32" s="1">
        <v>35.35</v>
      </c>
      <c r="AC32" s="1">
        <v>33.57</v>
      </c>
      <c r="AD32" s="1">
        <v>15.94</v>
      </c>
      <c r="AE32" s="1">
        <v>15.71</v>
      </c>
      <c r="AF32" s="1">
        <v>15</v>
      </c>
      <c r="AG32" s="1">
        <v>14.35</v>
      </c>
      <c r="AH32" s="1">
        <v>11.97</v>
      </c>
      <c r="AI32" s="1">
        <v>11.74</v>
      </c>
      <c r="AJ32" s="1">
        <v>11.719999999999999</v>
      </c>
      <c r="AK32" s="1">
        <v>11.7</v>
      </c>
      <c r="AL32" s="1">
        <v>11.7</v>
      </c>
      <c r="AM32" s="1">
        <v>11.7</v>
      </c>
      <c r="AN32" s="1">
        <v>11.7</v>
      </c>
      <c r="AO32" s="1">
        <v>11.7</v>
      </c>
      <c r="AP32" s="1">
        <v>11.7</v>
      </c>
      <c r="AQ32" s="1">
        <v>11.7</v>
      </c>
      <c r="AR32" s="1">
        <v>11.7</v>
      </c>
      <c r="AS32" s="1">
        <v>11.7</v>
      </c>
      <c r="AT32" s="1">
        <v>11.7</v>
      </c>
      <c r="AU32" s="38"/>
      <c r="AV32" s="38"/>
      <c r="AW32" s="38"/>
      <c r="AX32" s="38"/>
      <c r="AY32" s="38"/>
      <c r="AZ32" s="38"/>
      <c r="BA32" s="24"/>
      <c r="BB32" s="24"/>
      <c r="BC32" s="24"/>
    </row>
    <row r="33" spans="7:55" ht="15.75">
      <c r="G33" s="1"/>
      <c r="H33" s="1"/>
      <c r="I33" s="1"/>
      <c r="Z33" s="47">
        <v>45</v>
      </c>
      <c r="AA33" s="1">
        <v>44.9</v>
      </c>
      <c r="AB33" s="1">
        <v>44.440000000000005</v>
      </c>
      <c r="AC33" s="1">
        <v>36.19</v>
      </c>
      <c r="AD33" s="1">
        <v>23.779999999999998</v>
      </c>
      <c r="AE33" s="1">
        <v>22</v>
      </c>
      <c r="AF33" s="1">
        <v>18.059999999999999</v>
      </c>
      <c r="AG33" s="1">
        <v>17.8</v>
      </c>
      <c r="AH33" s="1">
        <v>17.25</v>
      </c>
      <c r="AI33" s="1">
        <v>15.06</v>
      </c>
      <c r="AJ33" s="1">
        <v>14.97</v>
      </c>
      <c r="AK33" s="1">
        <v>14.66</v>
      </c>
      <c r="AL33" s="1">
        <v>14.620000000000001</v>
      </c>
      <c r="AM33" s="1">
        <v>14.620000000000001</v>
      </c>
      <c r="AN33" s="1">
        <v>14.620000000000001</v>
      </c>
      <c r="AO33" s="1">
        <v>14.63</v>
      </c>
      <c r="AP33" s="1">
        <v>14.63</v>
      </c>
      <c r="AQ33" s="1">
        <v>14.63</v>
      </c>
      <c r="AR33" s="1">
        <v>14.63</v>
      </c>
      <c r="AS33" s="1">
        <v>14.63</v>
      </c>
      <c r="AT33" s="1">
        <v>14.63</v>
      </c>
      <c r="AU33" s="38"/>
      <c r="AV33" s="38"/>
      <c r="AW33" s="38"/>
      <c r="AX33" s="38"/>
      <c r="AY33" s="38"/>
      <c r="AZ33" s="38"/>
      <c r="BA33" s="24"/>
      <c r="BB33" s="24"/>
      <c r="BC33" s="24"/>
    </row>
    <row r="34" spans="7:55" ht="15.75">
      <c r="G34" s="1"/>
      <c r="H34" s="1"/>
      <c r="I34" s="1"/>
      <c r="Z34" s="47">
        <v>62.5</v>
      </c>
      <c r="AA34" s="1">
        <v>62.41</v>
      </c>
      <c r="AB34" s="1">
        <v>62.050000000000004</v>
      </c>
      <c r="AC34" s="1">
        <v>57.59</v>
      </c>
      <c r="AD34" s="1">
        <v>20.89</v>
      </c>
      <c r="AE34" s="1">
        <v>21.4</v>
      </c>
      <c r="AF34" s="1">
        <v>21.12</v>
      </c>
      <c r="AG34" s="1">
        <v>21.24</v>
      </c>
      <c r="AH34" s="1">
        <v>22.36</v>
      </c>
      <c r="AI34" s="1">
        <v>20.95</v>
      </c>
      <c r="AJ34" s="1">
        <v>21.080000000000002</v>
      </c>
      <c r="AK34" s="1">
        <v>20.380000000000003</v>
      </c>
      <c r="AL34" s="1">
        <v>20.37</v>
      </c>
      <c r="AM34" s="1">
        <v>20.380000000000003</v>
      </c>
      <c r="AN34" s="1">
        <v>20.34</v>
      </c>
      <c r="AO34" s="1">
        <v>20.34</v>
      </c>
      <c r="AP34" s="1">
        <v>20.309999999999999</v>
      </c>
      <c r="AQ34" s="1">
        <v>20.309999999999999</v>
      </c>
      <c r="AR34" s="1">
        <v>20.309999999999999</v>
      </c>
      <c r="AS34" s="1">
        <v>20.309999999999999</v>
      </c>
      <c r="AT34" s="1">
        <v>20.309999999999999</v>
      </c>
      <c r="AU34" s="38"/>
      <c r="AV34" s="38"/>
      <c r="AW34" s="38"/>
      <c r="AX34" s="38"/>
      <c r="AY34" s="38"/>
      <c r="AZ34" s="38"/>
      <c r="BA34" s="24"/>
      <c r="BB34" s="24"/>
      <c r="BC34" s="24"/>
    </row>
    <row r="35" spans="7:55" ht="15.75">
      <c r="G35" s="1"/>
      <c r="H35" s="1"/>
      <c r="I35" s="1"/>
      <c r="Z35" s="47">
        <v>87.5</v>
      </c>
      <c r="AA35" s="1">
        <v>87.410000000000011</v>
      </c>
      <c r="AB35" s="1">
        <v>87.06</v>
      </c>
      <c r="AC35" s="1">
        <v>86.46</v>
      </c>
      <c r="AD35" s="1">
        <v>30.66</v>
      </c>
      <c r="AE35" s="1">
        <v>29.63</v>
      </c>
      <c r="AF35" s="1">
        <v>28.540000000000003</v>
      </c>
      <c r="AG35" s="1">
        <v>29.790000000000003</v>
      </c>
      <c r="AH35" s="1">
        <v>28.62</v>
      </c>
      <c r="AI35" s="1">
        <v>28.439999999999998</v>
      </c>
      <c r="AU35" s="38"/>
      <c r="AV35" s="38"/>
      <c r="AW35" s="38"/>
      <c r="AX35" s="38"/>
      <c r="AY35" s="38"/>
      <c r="AZ35" s="38"/>
      <c r="BA35" s="24"/>
      <c r="BB35" s="24"/>
      <c r="BC35" s="24"/>
    </row>
    <row r="36" spans="7:55" ht="15.75">
      <c r="G36" s="1"/>
      <c r="H36" s="1"/>
      <c r="I36" s="1"/>
      <c r="Z36" s="47">
        <v>112.5</v>
      </c>
      <c r="AA36" s="1">
        <v>112.43</v>
      </c>
      <c r="AB36" s="1">
        <v>112.05</v>
      </c>
      <c r="AC36" s="1">
        <v>111.63</v>
      </c>
      <c r="AD36" s="1">
        <v>56.89</v>
      </c>
      <c r="AE36" s="1">
        <v>43.11</v>
      </c>
      <c r="AF36" s="1">
        <v>53.1</v>
      </c>
      <c r="AU36" s="38"/>
      <c r="AV36" s="38"/>
      <c r="AW36" s="38"/>
      <c r="AX36" s="38"/>
      <c r="AY36" s="38"/>
      <c r="AZ36" s="38"/>
      <c r="BA36" s="24"/>
      <c r="BB36" s="24"/>
      <c r="BC36" s="24"/>
    </row>
    <row r="37" spans="7:55" ht="15.75">
      <c r="G37" s="1"/>
      <c r="H37" s="1"/>
      <c r="I37" s="1"/>
      <c r="Z37" s="47">
        <v>137.5</v>
      </c>
      <c r="AA37" s="1">
        <v>137.42999999999998</v>
      </c>
      <c r="AB37" s="1">
        <v>137.05000000000001</v>
      </c>
      <c r="AC37" s="1">
        <v>136.63</v>
      </c>
      <c r="AD37" s="1">
        <v>126.88000000000001</v>
      </c>
      <c r="AE37" s="1">
        <v>126.71000000000001</v>
      </c>
      <c r="AU37" s="38"/>
      <c r="AV37" s="38"/>
      <c r="AW37" s="38"/>
      <c r="AX37" s="38"/>
      <c r="AY37" s="38"/>
      <c r="AZ37" s="38"/>
      <c r="BA37" s="24"/>
      <c r="BB37" s="24"/>
      <c r="BC37" s="24"/>
    </row>
    <row r="38" spans="7:55" ht="15.75">
      <c r="G38" s="1"/>
      <c r="H38" s="1"/>
      <c r="I38" s="1"/>
      <c r="Z38" s="47">
        <v>175</v>
      </c>
      <c r="AA38" s="1">
        <v>174.94</v>
      </c>
      <c r="AB38" s="1">
        <v>174.57</v>
      </c>
      <c r="AC38" s="1">
        <v>174.14000000000001</v>
      </c>
      <c r="AD38" s="1">
        <v>173.59</v>
      </c>
      <c r="AE38" s="1">
        <v>165.06</v>
      </c>
      <c r="AU38" s="38"/>
      <c r="AV38" s="38"/>
      <c r="AW38" s="38"/>
      <c r="AX38" s="38"/>
      <c r="AY38" s="38"/>
      <c r="AZ38" s="38"/>
      <c r="BA38" s="24"/>
      <c r="BB38" s="24"/>
      <c r="BC38" s="24"/>
    </row>
    <row r="39" spans="7:55" ht="15.75">
      <c r="G39" s="1"/>
      <c r="H39" s="1"/>
      <c r="I39" s="1"/>
      <c r="Z39" s="47">
        <v>225</v>
      </c>
      <c r="AA39" s="1">
        <v>224.95</v>
      </c>
      <c r="AB39" s="1">
        <v>224.60000000000002</v>
      </c>
      <c r="AC39" s="1">
        <v>224.16</v>
      </c>
      <c r="AD39" s="1">
        <v>223.67000000000002</v>
      </c>
      <c r="AE39" s="1">
        <v>222.82000000000002</v>
      </c>
      <c r="AU39" s="24"/>
      <c r="AV39" s="24"/>
      <c r="AW39" s="24"/>
      <c r="AX39" s="24"/>
      <c r="AY39" s="24"/>
      <c r="AZ39" s="24"/>
      <c r="BA39" s="24"/>
      <c r="BB39" s="24"/>
      <c r="BC39" s="24"/>
    </row>
    <row r="40" spans="7:55" ht="15.75">
      <c r="G40" s="1"/>
      <c r="H40" s="1"/>
      <c r="I40" s="1"/>
      <c r="Z40" s="47">
        <v>375</v>
      </c>
      <c r="AA40" s="1">
        <v>374.96</v>
      </c>
      <c r="AB40" s="1">
        <v>374.69</v>
      </c>
      <c r="AC40" s="1">
        <v>374.29</v>
      </c>
      <c r="AD40" s="1">
        <v>373.85</v>
      </c>
      <c r="AE40" s="1">
        <v>373.36</v>
      </c>
      <c r="AF40" s="1">
        <v>372.83</v>
      </c>
      <c r="AG40" s="1">
        <v>372.18</v>
      </c>
      <c r="AH40" s="1">
        <v>369.23</v>
      </c>
      <c r="AU40" s="24"/>
      <c r="AV40" s="24"/>
      <c r="AW40" s="24"/>
      <c r="AX40" s="24"/>
      <c r="AY40" s="24"/>
      <c r="AZ40" s="24"/>
      <c r="BA40" s="24"/>
      <c r="BB40" s="24"/>
      <c r="BC40" s="24"/>
    </row>
    <row r="41" spans="7:55" ht="15.75">
      <c r="G41" s="1"/>
      <c r="H41" s="1"/>
      <c r="I41" s="1"/>
      <c r="Z41" s="47">
        <v>750</v>
      </c>
      <c r="AA41" s="1">
        <v>749.98</v>
      </c>
      <c r="AB41" s="1">
        <v>749.79</v>
      </c>
      <c r="AC41" s="1">
        <v>749.5</v>
      </c>
      <c r="AD41" s="1">
        <v>749.16</v>
      </c>
      <c r="AE41" s="1">
        <v>748.77</v>
      </c>
      <c r="AF41" s="1">
        <v>748.39</v>
      </c>
      <c r="AG41" s="1">
        <v>747.97</v>
      </c>
      <c r="AH41" s="1">
        <v>747.55000000000007</v>
      </c>
      <c r="AI41" s="1">
        <v>747.13</v>
      </c>
      <c r="AJ41" s="1">
        <v>746.67</v>
      </c>
      <c r="AK41" s="1">
        <v>746.2</v>
      </c>
      <c r="AL41" s="1">
        <v>745.67000000000007</v>
      </c>
      <c r="AM41" s="1">
        <v>745</v>
      </c>
      <c r="AN41" s="1">
        <v>744.09</v>
      </c>
      <c r="AU41" s="24"/>
      <c r="AV41" s="24"/>
      <c r="AW41" s="24"/>
      <c r="AX41" s="24"/>
      <c r="AY41" s="24"/>
      <c r="AZ41" s="24"/>
      <c r="BA41" s="24"/>
      <c r="BB41" s="24"/>
      <c r="BC41" s="24"/>
    </row>
    <row r="42" spans="7:55" ht="15.75">
      <c r="G42" s="1"/>
      <c r="H42" s="1"/>
      <c r="I42" s="1"/>
      <c r="Z42" s="47">
        <v>1500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38"/>
      <c r="AV42" s="38"/>
      <c r="AW42" s="38"/>
      <c r="AX42" s="38"/>
      <c r="AY42" s="38"/>
      <c r="AZ42" s="38"/>
      <c r="BA42" s="24"/>
      <c r="BB42" s="24"/>
      <c r="BC42" s="24"/>
    </row>
    <row r="43" spans="7:55">
      <c r="G43" s="1"/>
      <c r="H43" s="1"/>
      <c r="I43" s="1"/>
      <c r="AF43" s="37"/>
      <c r="AG43" s="37"/>
      <c r="AH43" s="37"/>
      <c r="AI43" s="37"/>
      <c r="AJ43" s="37"/>
      <c r="AK43" s="37"/>
      <c r="AL43" s="37"/>
      <c r="AM43" s="37"/>
      <c r="AN43" s="37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24"/>
      <c r="BB43" s="24"/>
      <c r="BC43" s="24"/>
    </row>
    <row r="44" spans="7:55">
      <c r="G44" s="1"/>
      <c r="H44" s="1"/>
      <c r="I44" s="1"/>
      <c r="Z44" s="1" t="s">
        <v>224</v>
      </c>
      <c r="AF44" s="24"/>
      <c r="AG44" s="39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4"/>
      <c r="BB44" s="24"/>
      <c r="BC44" s="24"/>
    </row>
    <row r="45" spans="7:55">
      <c r="G45" s="1"/>
      <c r="H45" s="1"/>
      <c r="I45" s="1"/>
      <c r="Z45" s="44" t="s">
        <v>225</v>
      </c>
      <c r="AA45" s="44">
        <v>0.1</v>
      </c>
      <c r="AB45" s="44">
        <v>0.2</v>
      </c>
      <c r="AC45" s="44">
        <v>0.3</v>
      </c>
      <c r="AD45" s="44">
        <v>0.4</v>
      </c>
      <c r="AE45" s="44">
        <v>0.5</v>
      </c>
      <c r="AF45" s="44">
        <v>0.6</v>
      </c>
      <c r="AG45" s="44">
        <v>0.7</v>
      </c>
      <c r="AH45" s="44">
        <v>0.8</v>
      </c>
      <c r="AI45" s="44">
        <v>0.9</v>
      </c>
      <c r="AJ45" s="44">
        <v>1</v>
      </c>
      <c r="AK45" s="44">
        <v>1.1000000000000001</v>
      </c>
      <c r="AL45" s="44">
        <v>1.2</v>
      </c>
      <c r="AM45" s="44">
        <v>1.3</v>
      </c>
      <c r="AN45" s="44">
        <v>1.4</v>
      </c>
      <c r="AO45" s="44">
        <v>1.5</v>
      </c>
      <c r="AP45" s="44">
        <v>1.6</v>
      </c>
      <c r="AQ45" s="44">
        <v>1.7</v>
      </c>
      <c r="AR45" s="44">
        <v>1.8</v>
      </c>
      <c r="AS45" s="44">
        <v>1.9</v>
      </c>
      <c r="AT45" s="44">
        <v>2</v>
      </c>
      <c r="AU45" s="38"/>
      <c r="AV45" s="38"/>
      <c r="AW45" s="38"/>
      <c r="AX45" s="38"/>
      <c r="AY45" s="38"/>
      <c r="AZ45" s="38"/>
      <c r="BA45" s="24"/>
      <c r="BB45" s="24"/>
      <c r="BC45" s="24"/>
    </row>
    <row r="46" spans="7:55">
      <c r="G46" s="1"/>
      <c r="H46" s="1"/>
      <c r="I46" s="1"/>
      <c r="Z46" s="1" t="s">
        <v>44</v>
      </c>
      <c r="AA46" s="1">
        <v>2.92</v>
      </c>
      <c r="AB46" s="1">
        <v>1.25</v>
      </c>
      <c r="AC46" s="1">
        <v>0.98</v>
      </c>
      <c r="AD46" s="1">
        <v>0.98</v>
      </c>
      <c r="AE46" s="1">
        <v>0.98</v>
      </c>
      <c r="AF46" s="1">
        <v>0.98</v>
      </c>
      <c r="AG46" s="1">
        <v>0.98</v>
      </c>
      <c r="AH46" s="1">
        <v>0.98</v>
      </c>
      <c r="AI46" s="1">
        <v>0.98</v>
      </c>
      <c r="AJ46" s="1">
        <v>0.98</v>
      </c>
      <c r="AK46" s="1">
        <v>0.98</v>
      </c>
      <c r="AL46" s="1">
        <v>0.98</v>
      </c>
      <c r="AM46" s="1">
        <v>0.98</v>
      </c>
      <c r="AN46" s="1">
        <v>0.98</v>
      </c>
      <c r="AO46" s="1">
        <v>0.98</v>
      </c>
      <c r="AP46" s="1">
        <v>0.98</v>
      </c>
      <c r="AQ46" s="1">
        <v>0.98</v>
      </c>
      <c r="AR46" s="1">
        <v>0.98</v>
      </c>
      <c r="AS46" s="1">
        <v>0.98</v>
      </c>
      <c r="AT46" s="1">
        <v>0.98</v>
      </c>
      <c r="AU46" s="38"/>
      <c r="AV46" s="38"/>
      <c r="AW46" s="38"/>
      <c r="AX46" s="38"/>
      <c r="AY46" s="38"/>
      <c r="AZ46" s="38"/>
      <c r="BA46" s="24"/>
      <c r="BB46" s="24"/>
      <c r="BC46" s="24"/>
    </row>
    <row r="47" spans="7:55">
      <c r="G47" s="1"/>
      <c r="H47" s="1"/>
      <c r="I47" s="1"/>
      <c r="Z47" s="1" t="s">
        <v>45</v>
      </c>
      <c r="AA47" s="1">
        <v>5.95</v>
      </c>
      <c r="AB47" s="1">
        <v>4.1099999999999994</v>
      </c>
      <c r="AC47" s="1">
        <v>2.39</v>
      </c>
      <c r="AD47" s="1">
        <v>1.95</v>
      </c>
      <c r="AE47" s="1">
        <v>1.95</v>
      </c>
      <c r="AF47" s="1">
        <v>1.95</v>
      </c>
      <c r="AG47" s="1">
        <v>1.95</v>
      </c>
      <c r="AH47" s="1">
        <v>1.95</v>
      </c>
      <c r="AI47" s="1">
        <v>1.95</v>
      </c>
      <c r="AJ47" s="1">
        <v>1.95</v>
      </c>
      <c r="AK47" s="1">
        <v>1.95</v>
      </c>
      <c r="AL47" s="1">
        <v>1.95</v>
      </c>
      <c r="AM47" s="1">
        <v>1.95</v>
      </c>
      <c r="AN47" s="1">
        <v>1.95</v>
      </c>
      <c r="AO47" s="1">
        <v>1.95</v>
      </c>
      <c r="AP47" s="1">
        <v>1.95</v>
      </c>
      <c r="AQ47" s="1">
        <v>1.95</v>
      </c>
      <c r="AR47" s="1">
        <v>1.95</v>
      </c>
      <c r="AS47" s="1">
        <v>1.95</v>
      </c>
      <c r="AT47" s="1">
        <v>1.95</v>
      </c>
      <c r="AU47" s="38"/>
      <c r="AV47" s="38"/>
      <c r="AW47" s="38"/>
      <c r="AX47" s="38"/>
      <c r="AY47" s="38"/>
      <c r="AZ47" s="38"/>
      <c r="BA47" s="24"/>
      <c r="BB47" s="24"/>
      <c r="BC47" s="24"/>
    </row>
    <row r="48" spans="7:55" ht="15.75">
      <c r="G48" s="1"/>
      <c r="H48" s="1"/>
      <c r="I48" s="1"/>
      <c r="Z48" s="46" t="s">
        <v>46</v>
      </c>
      <c r="AA48" s="1">
        <v>11.96</v>
      </c>
      <c r="AB48" s="1">
        <v>11.620000000000001</v>
      </c>
      <c r="AC48" s="1">
        <v>6.05</v>
      </c>
      <c r="AD48" s="1">
        <v>5.96</v>
      </c>
      <c r="AE48" s="1">
        <v>4.3499999999999996</v>
      </c>
      <c r="AF48" s="1">
        <v>4.12</v>
      </c>
      <c r="AG48" s="1">
        <v>3.9</v>
      </c>
      <c r="AH48" s="1">
        <v>3.9</v>
      </c>
      <c r="AI48" s="1">
        <v>3.9</v>
      </c>
      <c r="AJ48" s="1">
        <v>3.9</v>
      </c>
      <c r="AK48" s="1">
        <v>3.9</v>
      </c>
      <c r="AL48" s="1">
        <v>3.9</v>
      </c>
      <c r="AM48" s="1">
        <v>3.9</v>
      </c>
      <c r="AN48" s="1">
        <v>3.9</v>
      </c>
      <c r="AO48" s="1">
        <v>3.9</v>
      </c>
      <c r="AP48" s="1">
        <v>3.9</v>
      </c>
      <c r="AQ48" s="1">
        <v>3.9</v>
      </c>
      <c r="AR48" s="1">
        <v>3.9</v>
      </c>
      <c r="AS48" s="1">
        <v>3.9</v>
      </c>
      <c r="AT48" s="1">
        <v>3.9</v>
      </c>
      <c r="AU48" s="38"/>
      <c r="AV48" s="38"/>
      <c r="AW48" s="38"/>
      <c r="AX48" s="38"/>
      <c r="AY48" s="38"/>
      <c r="AZ48" s="38"/>
      <c r="BA48" s="24"/>
      <c r="BB48" s="24"/>
      <c r="BC48" s="24"/>
    </row>
    <row r="49" spans="7:55" ht="15.75">
      <c r="G49" s="1"/>
      <c r="H49" s="1"/>
      <c r="I49" s="1"/>
      <c r="Z49" s="46" t="s">
        <v>47</v>
      </c>
      <c r="AA49" s="1">
        <v>19.959999999999997</v>
      </c>
      <c r="AB49" s="1">
        <v>19.75</v>
      </c>
      <c r="AC49" s="1">
        <v>19.190000000000001</v>
      </c>
      <c r="AD49" s="1">
        <v>17.68</v>
      </c>
      <c r="AE49" s="1">
        <v>12.91</v>
      </c>
      <c r="AF49" s="1">
        <v>10.69</v>
      </c>
      <c r="AG49" s="1">
        <v>9.08</v>
      </c>
      <c r="AH49" s="1">
        <v>7.2200000000000006</v>
      </c>
      <c r="AI49" s="1">
        <v>6.69</v>
      </c>
      <c r="AJ49" s="1">
        <v>6.54</v>
      </c>
      <c r="AK49" s="1">
        <v>6.5</v>
      </c>
      <c r="AL49" s="1">
        <v>6.5</v>
      </c>
      <c r="AM49" s="1">
        <v>6.5</v>
      </c>
      <c r="AN49" s="1">
        <v>6.5</v>
      </c>
      <c r="AO49" s="1">
        <v>6.5</v>
      </c>
      <c r="AP49" s="1">
        <v>6.5</v>
      </c>
      <c r="AQ49" s="1">
        <v>6.5</v>
      </c>
      <c r="AR49" s="1">
        <v>6.5</v>
      </c>
      <c r="AS49" s="1">
        <v>6.5</v>
      </c>
      <c r="AT49" s="1">
        <v>6.5</v>
      </c>
      <c r="AU49" s="38"/>
      <c r="AV49" s="38"/>
      <c r="AW49" s="38"/>
      <c r="AX49" s="38"/>
      <c r="AY49" s="38"/>
      <c r="AZ49" s="38"/>
      <c r="BA49" s="24"/>
      <c r="BB49" s="24"/>
      <c r="BC49" s="24"/>
    </row>
    <row r="50" spans="7:55" ht="15.75">
      <c r="G50" s="1"/>
      <c r="H50" s="1"/>
      <c r="I50" s="1"/>
      <c r="Z50" s="47">
        <v>28</v>
      </c>
      <c r="AA50" s="1">
        <v>27.96</v>
      </c>
      <c r="AB50" s="1">
        <v>27.79</v>
      </c>
      <c r="AC50" s="1">
        <v>27.48</v>
      </c>
      <c r="AD50" s="1">
        <v>26.88</v>
      </c>
      <c r="AE50" s="1">
        <v>25.380000000000003</v>
      </c>
      <c r="AF50" s="1">
        <v>22.07</v>
      </c>
      <c r="AG50" s="1">
        <v>14.36</v>
      </c>
      <c r="AH50" s="1">
        <v>11.950000000000001</v>
      </c>
      <c r="AI50" s="1">
        <v>10.71</v>
      </c>
      <c r="AJ50" s="1">
        <v>10.85</v>
      </c>
      <c r="AK50" s="1">
        <v>9.65</v>
      </c>
      <c r="AL50" s="1">
        <v>9.24</v>
      </c>
      <c r="AM50" s="1">
        <v>9.11</v>
      </c>
      <c r="AN50" s="1">
        <v>9.1</v>
      </c>
      <c r="AO50" s="1">
        <v>9.1</v>
      </c>
      <c r="AP50" s="1">
        <v>9.1</v>
      </c>
      <c r="AQ50" s="1">
        <v>9.1</v>
      </c>
      <c r="AR50" s="1">
        <v>9.1</v>
      </c>
      <c r="AS50" s="1">
        <v>9.1</v>
      </c>
      <c r="AT50" s="1">
        <v>9.1</v>
      </c>
      <c r="AU50" s="38"/>
      <c r="AV50" s="38"/>
      <c r="AW50" s="38"/>
      <c r="AX50" s="38"/>
      <c r="AY50" s="38"/>
      <c r="AZ50" s="38"/>
      <c r="BA50" s="24"/>
      <c r="BB50" s="24"/>
      <c r="BC50" s="24"/>
    </row>
    <row r="51" spans="7:55" ht="15.75">
      <c r="G51" s="1"/>
      <c r="H51" s="1"/>
      <c r="I51" s="1"/>
      <c r="Z51" s="47">
        <v>36</v>
      </c>
      <c r="AA51" s="1">
        <v>35.96</v>
      </c>
      <c r="AB51" s="1">
        <v>35.800000000000004</v>
      </c>
      <c r="AC51" s="1">
        <v>35.549999999999997</v>
      </c>
      <c r="AD51" s="1">
        <v>35.120000000000005</v>
      </c>
      <c r="AE51" s="1">
        <v>35.120000000000005</v>
      </c>
      <c r="AF51" s="1">
        <v>23.72</v>
      </c>
      <c r="AG51" s="1">
        <v>21.4</v>
      </c>
      <c r="AH51" s="1">
        <v>19.64</v>
      </c>
      <c r="AI51" s="1">
        <v>17.159999999999997</v>
      </c>
      <c r="AJ51" s="1">
        <v>14.229999999999999</v>
      </c>
      <c r="AK51" s="1">
        <v>13.69</v>
      </c>
      <c r="AL51" s="1">
        <v>13.33</v>
      </c>
      <c r="AM51" s="1">
        <v>12.45</v>
      </c>
      <c r="AN51" s="1">
        <v>11.87</v>
      </c>
      <c r="AO51" s="1">
        <v>11.790000000000001</v>
      </c>
      <c r="AP51" s="1">
        <v>11.729999999999999</v>
      </c>
      <c r="AQ51" s="1">
        <v>11.7</v>
      </c>
      <c r="AR51" s="1">
        <v>11.7</v>
      </c>
      <c r="AS51" s="1">
        <v>11.7</v>
      </c>
      <c r="AT51" s="1">
        <v>11.7</v>
      </c>
      <c r="AU51" s="38"/>
      <c r="AV51" s="38"/>
      <c r="AW51" s="38"/>
      <c r="AX51" s="38"/>
      <c r="AY51" s="38"/>
      <c r="AZ51" s="38"/>
      <c r="BA51" s="24"/>
      <c r="BB51" s="24"/>
      <c r="BC51" s="24"/>
    </row>
    <row r="52" spans="7:55" ht="15.75">
      <c r="G52" s="1"/>
      <c r="H52" s="1"/>
      <c r="I52" s="1"/>
      <c r="Z52" s="47">
        <v>45</v>
      </c>
      <c r="AA52" s="1">
        <v>44.97</v>
      </c>
      <c r="AB52" s="1">
        <v>44.790000000000006</v>
      </c>
      <c r="AC52" s="1">
        <v>44.58</v>
      </c>
      <c r="AD52" s="1">
        <v>44.24</v>
      </c>
      <c r="AE52" s="1">
        <v>43.61</v>
      </c>
      <c r="AF52" s="1">
        <v>42.31</v>
      </c>
      <c r="AG52" s="1">
        <v>37.61</v>
      </c>
      <c r="AH52" s="1">
        <v>27.06</v>
      </c>
      <c r="AI52" s="1">
        <v>26.86</v>
      </c>
      <c r="AJ52" s="1">
        <v>27.01</v>
      </c>
      <c r="AK52" s="1">
        <v>27.72</v>
      </c>
      <c r="AL52" s="1">
        <v>17.86</v>
      </c>
      <c r="AM52" s="1">
        <v>17.61</v>
      </c>
      <c r="AN52" s="1">
        <v>18.52</v>
      </c>
      <c r="AO52" s="1">
        <v>17.159999999999997</v>
      </c>
      <c r="AP52" s="1">
        <v>15.639999999999999</v>
      </c>
      <c r="AQ52" s="1">
        <v>15.08</v>
      </c>
      <c r="AR52" s="1">
        <v>14.83</v>
      </c>
      <c r="AS52" s="1">
        <v>15.11</v>
      </c>
      <c r="AT52" s="1">
        <v>14.63</v>
      </c>
      <c r="AU52" s="38"/>
      <c r="AV52" s="38"/>
      <c r="AW52" s="38"/>
      <c r="AX52" s="38"/>
      <c r="AY52" s="38"/>
      <c r="AZ52" s="38"/>
      <c r="BA52" s="24"/>
      <c r="BB52" s="24"/>
      <c r="BC52" s="24"/>
    </row>
    <row r="53" spans="7:55" ht="15.75">
      <c r="G53" s="1"/>
      <c r="H53" s="1"/>
      <c r="I53" s="1"/>
      <c r="Z53" s="47">
        <v>62.5</v>
      </c>
      <c r="AA53" s="1">
        <v>62.470000000000006</v>
      </c>
      <c r="AB53" s="1">
        <v>62.279999999999994</v>
      </c>
      <c r="AC53" s="1">
        <v>62.080000000000005</v>
      </c>
      <c r="AD53" s="1">
        <v>61.85</v>
      </c>
      <c r="AE53" s="1">
        <v>61.53</v>
      </c>
      <c r="AF53" s="1">
        <v>60.940000000000005</v>
      </c>
      <c r="AG53" s="1">
        <v>33.75</v>
      </c>
      <c r="AH53" s="1">
        <v>45.42</v>
      </c>
      <c r="AI53" s="1">
        <v>41.04</v>
      </c>
      <c r="AJ53" s="1">
        <v>42.19</v>
      </c>
      <c r="AK53" s="1">
        <v>34.74</v>
      </c>
      <c r="AL53" s="1">
        <v>27.56</v>
      </c>
      <c r="AM53" s="1">
        <v>30.17</v>
      </c>
      <c r="AN53" s="1">
        <v>24.48</v>
      </c>
      <c r="AO53" s="1">
        <v>26.990000000000002</v>
      </c>
      <c r="AP53" s="1">
        <v>23.84</v>
      </c>
      <c r="AQ53" s="1">
        <v>24.46</v>
      </c>
      <c r="AR53" s="1">
        <v>21.27</v>
      </c>
      <c r="AS53" s="1">
        <v>21.02</v>
      </c>
      <c r="AT53" s="1">
        <v>20.54</v>
      </c>
      <c r="AU53" s="38"/>
      <c r="AV53" s="38"/>
      <c r="AW53" s="38"/>
      <c r="AX53" s="38"/>
      <c r="AY53" s="38"/>
      <c r="AZ53" s="38"/>
      <c r="BA53" s="24"/>
      <c r="BB53" s="24"/>
      <c r="BC53" s="24"/>
    </row>
    <row r="54" spans="7:55" ht="15.75">
      <c r="G54" s="1"/>
      <c r="H54" s="1"/>
      <c r="I54" s="1"/>
      <c r="Z54" s="47">
        <v>87.5</v>
      </c>
      <c r="AA54" s="1">
        <v>87.47999999999999</v>
      </c>
      <c r="AB54" s="1">
        <v>87.28</v>
      </c>
      <c r="AC54" s="1">
        <v>87.070000000000007</v>
      </c>
      <c r="AD54" s="1">
        <v>86.87</v>
      </c>
      <c r="AE54" s="1">
        <v>86.63</v>
      </c>
      <c r="AF54" s="1">
        <v>86.279999999999987</v>
      </c>
      <c r="AG54" s="1">
        <v>83.65</v>
      </c>
      <c r="AH54" s="1">
        <v>34.11</v>
      </c>
      <c r="AI54" s="1">
        <v>31.03</v>
      </c>
      <c r="AJ54" s="1">
        <v>28.75</v>
      </c>
      <c r="AK54" s="1">
        <v>35.909999999999997</v>
      </c>
      <c r="AL54" s="1">
        <v>29.830000000000002</v>
      </c>
      <c r="AM54" s="1">
        <v>28.69</v>
      </c>
      <c r="AN54" s="1">
        <v>28.580000000000002</v>
      </c>
      <c r="AO54" s="1">
        <v>28.66</v>
      </c>
      <c r="AP54" s="1">
        <v>29.68</v>
      </c>
      <c r="AQ54" s="1">
        <v>29.6</v>
      </c>
      <c r="AR54" s="1">
        <v>29</v>
      </c>
      <c r="AS54" s="1">
        <v>28.72</v>
      </c>
      <c r="AT54" s="1">
        <v>30.23</v>
      </c>
      <c r="AU54" s="38"/>
      <c r="AV54" s="38"/>
      <c r="AW54" s="38"/>
      <c r="AX54" s="38"/>
      <c r="AY54" s="38"/>
      <c r="AZ54" s="38"/>
      <c r="BA54" s="24"/>
      <c r="BB54" s="24"/>
      <c r="BC54" s="24"/>
    </row>
    <row r="55" spans="7:55" ht="15.75">
      <c r="G55" s="1"/>
      <c r="H55" s="1"/>
      <c r="I55" s="1"/>
      <c r="Z55" s="47">
        <v>112.5</v>
      </c>
      <c r="AA55" s="1">
        <v>112.47999999999999</v>
      </c>
      <c r="AB55" s="1">
        <v>112.28999999999999</v>
      </c>
      <c r="AC55" s="1">
        <v>112.05999999999999</v>
      </c>
      <c r="AD55" s="1">
        <v>111.85</v>
      </c>
      <c r="AE55" s="1">
        <v>111.64</v>
      </c>
      <c r="AF55" s="1">
        <v>111.39999999999999</v>
      </c>
      <c r="AG55" s="1">
        <v>111.12</v>
      </c>
      <c r="AH55" s="1">
        <v>110.68</v>
      </c>
      <c r="AI55" s="1">
        <v>55.71</v>
      </c>
      <c r="AJ55" s="1">
        <v>50.699999999999996</v>
      </c>
      <c r="AK55" s="1">
        <v>101</v>
      </c>
      <c r="AL55" s="1">
        <v>46.04</v>
      </c>
      <c r="AM55" s="1">
        <v>48.12</v>
      </c>
      <c r="AN55" s="1">
        <v>106.92</v>
      </c>
      <c r="AO55" s="1">
        <v>37.979999999999997</v>
      </c>
      <c r="AP55" s="1">
        <v>37.04</v>
      </c>
      <c r="AQ55" s="1">
        <v>101.71</v>
      </c>
      <c r="AR55" s="1">
        <v>38.25</v>
      </c>
      <c r="AU55" s="38"/>
      <c r="AV55" s="38"/>
      <c r="AW55" s="38"/>
      <c r="AX55" s="38"/>
      <c r="AY55" s="38"/>
      <c r="AZ55" s="38"/>
      <c r="BA55" s="24"/>
      <c r="BB55" s="24"/>
      <c r="BC55" s="24"/>
    </row>
    <row r="56" spans="7:55" ht="15.75">
      <c r="G56" s="1"/>
      <c r="H56" s="1"/>
      <c r="I56" s="1"/>
      <c r="Z56" s="47">
        <v>137.5</v>
      </c>
      <c r="AA56" s="1">
        <v>137.47999999999999</v>
      </c>
      <c r="AB56" s="1">
        <v>137.30000000000001</v>
      </c>
      <c r="AC56" s="1">
        <v>137.07</v>
      </c>
      <c r="AD56" s="1">
        <v>136.84</v>
      </c>
      <c r="AE56" s="1">
        <v>136.63999999999999</v>
      </c>
      <c r="AF56" s="1">
        <v>136.41</v>
      </c>
      <c r="AG56" s="1">
        <v>136.16999999999999</v>
      </c>
      <c r="AH56" s="1">
        <v>135.84</v>
      </c>
      <c r="AI56" s="1">
        <v>135.37</v>
      </c>
      <c r="AJ56" s="1">
        <v>121.77</v>
      </c>
      <c r="AK56" s="1">
        <v>122.31000000000002</v>
      </c>
      <c r="AL56" s="1">
        <v>117.97</v>
      </c>
      <c r="AM56" s="1">
        <v>132.01</v>
      </c>
      <c r="AN56" s="1">
        <v>131.81</v>
      </c>
      <c r="AO56" s="1">
        <v>130.08000000000001</v>
      </c>
      <c r="AU56" s="38"/>
      <c r="AV56" s="38"/>
      <c r="AW56" s="38"/>
      <c r="AX56" s="38"/>
      <c r="AY56" s="38"/>
      <c r="AZ56" s="38"/>
      <c r="BA56" s="24"/>
      <c r="BB56" s="24"/>
      <c r="BC56" s="24"/>
    </row>
    <row r="57" spans="7:55" ht="15.75">
      <c r="G57" s="1"/>
      <c r="H57" s="1"/>
      <c r="I57" s="1"/>
      <c r="Z57" s="47">
        <v>175</v>
      </c>
      <c r="AA57" s="1">
        <v>174.99</v>
      </c>
      <c r="AB57" s="1">
        <v>174.82000000000002</v>
      </c>
      <c r="AC57" s="1">
        <v>174.6</v>
      </c>
      <c r="AD57" s="1">
        <v>174.35000000000002</v>
      </c>
      <c r="AE57" s="1">
        <v>174.14000000000001</v>
      </c>
      <c r="AF57" s="1">
        <v>173.91</v>
      </c>
      <c r="AG57" s="1">
        <v>173.7</v>
      </c>
      <c r="AH57" s="1">
        <v>173.45</v>
      </c>
      <c r="AI57" s="1">
        <v>173.13</v>
      </c>
      <c r="AJ57" s="1">
        <v>171.59</v>
      </c>
      <c r="AK57" s="1">
        <v>167.72</v>
      </c>
      <c r="AL57" s="1">
        <v>166.61</v>
      </c>
      <c r="AU57" s="38"/>
      <c r="AV57" s="38"/>
      <c r="AW57" s="38"/>
      <c r="AX57" s="38"/>
      <c r="AY57" s="38"/>
      <c r="AZ57" s="38"/>
      <c r="BA57" s="24"/>
      <c r="BB57" s="24"/>
      <c r="BC57" s="24"/>
    </row>
    <row r="58" spans="7:55" ht="15.75">
      <c r="G58" s="1"/>
      <c r="H58" s="1"/>
      <c r="I58" s="1"/>
      <c r="Z58" s="47">
        <v>225</v>
      </c>
      <c r="AA58" s="1">
        <v>224.99</v>
      </c>
      <c r="AB58" s="1">
        <v>224.84</v>
      </c>
      <c r="AC58" s="1">
        <v>224.63</v>
      </c>
      <c r="AD58" s="1">
        <v>224.38</v>
      </c>
      <c r="AE58" s="1">
        <v>224.16</v>
      </c>
      <c r="AF58" s="1">
        <v>223.93</v>
      </c>
      <c r="AG58" s="1">
        <v>223.71</v>
      </c>
      <c r="AH58" s="1">
        <v>223.48</v>
      </c>
      <c r="AI58" s="1">
        <v>223.24</v>
      </c>
      <c r="AJ58" s="1">
        <v>222.97</v>
      </c>
      <c r="AK58" s="1">
        <v>222.58</v>
      </c>
      <c r="AL58" s="1">
        <v>218.74</v>
      </c>
      <c r="AM58" s="1">
        <v>217.86</v>
      </c>
      <c r="AU58" s="24"/>
      <c r="AV58" s="24"/>
      <c r="AW58" s="24"/>
      <c r="AX58" s="24"/>
      <c r="AY58" s="24"/>
      <c r="AZ58" s="24"/>
      <c r="BA58" s="24"/>
      <c r="BB58" s="24"/>
      <c r="BC58" s="24"/>
    </row>
    <row r="59" spans="7:55" ht="15.75">
      <c r="G59" s="1"/>
      <c r="H59" s="1"/>
      <c r="I59" s="1"/>
      <c r="Z59" s="47">
        <v>375</v>
      </c>
      <c r="AA59" s="1">
        <v>374.99</v>
      </c>
      <c r="AB59" s="1">
        <v>374.88</v>
      </c>
      <c r="AC59" s="1">
        <v>374.7</v>
      </c>
      <c r="AD59" s="1">
        <v>374.49</v>
      </c>
      <c r="AE59" s="1">
        <v>374.27</v>
      </c>
      <c r="AF59" s="1">
        <v>374.05</v>
      </c>
      <c r="AG59" s="1">
        <v>373.83000000000004</v>
      </c>
      <c r="AH59" s="1">
        <v>373.59999999999997</v>
      </c>
      <c r="AI59" s="1">
        <v>373.38</v>
      </c>
      <c r="AJ59" s="1">
        <v>373.15999999999997</v>
      </c>
      <c r="AK59" s="1">
        <v>372.94</v>
      </c>
      <c r="AL59" s="1">
        <v>372.71</v>
      </c>
      <c r="AM59" s="1">
        <v>372.47</v>
      </c>
      <c r="AN59" s="1">
        <v>372.21</v>
      </c>
      <c r="AO59" s="1">
        <v>371.90999999999997</v>
      </c>
      <c r="AP59" s="1">
        <v>371.5</v>
      </c>
      <c r="AQ59" s="1">
        <v>370.07</v>
      </c>
      <c r="AR59" s="1">
        <v>368.57</v>
      </c>
      <c r="AU59" s="24"/>
      <c r="AV59" s="24"/>
      <c r="AW59" s="24"/>
      <c r="AX59" s="24"/>
      <c r="AY59" s="24"/>
      <c r="AZ59" s="24"/>
      <c r="BA59" s="24"/>
      <c r="BB59" s="24"/>
      <c r="BC59" s="24"/>
    </row>
    <row r="60" spans="7:55" ht="15.75">
      <c r="G60" s="1"/>
      <c r="H60" s="1"/>
      <c r="I60" s="1"/>
      <c r="Z60" s="47">
        <v>750</v>
      </c>
      <c r="AA60" s="1">
        <v>750</v>
      </c>
      <c r="AB60" s="1">
        <v>749.92</v>
      </c>
      <c r="AC60" s="1">
        <v>749.79</v>
      </c>
      <c r="AD60" s="1">
        <v>749.64</v>
      </c>
      <c r="AE60" s="1">
        <v>749.47</v>
      </c>
      <c r="AF60" s="1">
        <v>749.30000000000007</v>
      </c>
      <c r="AG60" s="1">
        <v>749.12</v>
      </c>
      <c r="AH60" s="1">
        <v>748.93</v>
      </c>
      <c r="AI60" s="1">
        <v>748.74</v>
      </c>
      <c r="AJ60" s="1">
        <v>748.55</v>
      </c>
      <c r="AK60" s="1">
        <v>748.34999999999991</v>
      </c>
      <c r="AL60" s="1">
        <v>748.16</v>
      </c>
      <c r="AM60" s="1">
        <v>747.97</v>
      </c>
      <c r="AN60" s="1">
        <v>747.78</v>
      </c>
      <c r="AO60" s="1">
        <v>747.57999999999993</v>
      </c>
      <c r="AP60" s="1">
        <v>747.39</v>
      </c>
      <c r="AQ60" s="1">
        <v>747.19999999999993</v>
      </c>
      <c r="AR60" s="1">
        <v>747.0200000000001</v>
      </c>
      <c r="AS60" s="1">
        <v>746.82999999999993</v>
      </c>
      <c r="AT60" s="1">
        <v>746.63</v>
      </c>
      <c r="AU60" s="24"/>
      <c r="AV60" s="24"/>
      <c r="AW60" s="24"/>
      <c r="AX60" s="24"/>
      <c r="AY60" s="24"/>
      <c r="AZ60" s="24"/>
      <c r="BA60" s="24"/>
      <c r="BB60" s="24"/>
      <c r="BC60" s="24"/>
    </row>
    <row r="61" spans="7:55" ht="15.75">
      <c r="G61" s="1"/>
      <c r="H61" s="1"/>
      <c r="I61" s="1"/>
      <c r="Z61" s="47">
        <v>1500</v>
      </c>
      <c r="AA61" s="1">
        <v>1500</v>
      </c>
      <c r="AB61" s="1">
        <v>1499.93</v>
      </c>
      <c r="AC61" s="1">
        <v>1499.8999999999999</v>
      </c>
      <c r="AD61" s="1">
        <v>1499.74</v>
      </c>
      <c r="AE61" s="1">
        <v>1499.6</v>
      </c>
      <c r="AF61" s="1">
        <v>1499.5</v>
      </c>
      <c r="AG61" s="1">
        <v>1499.3999999999999</v>
      </c>
      <c r="AH61" s="1">
        <v>1499.2199999999998</v>
      </c>
      <c r="AI61" s="1">
        <v>1499.1</v>
      </c>
      <c r="AJ61" s="1">
        <v>1498.98</v>
      </c>
      <c r="AK61" s="1">
        <v>1498.8</v>
      </c>
      <c r="AL61" s="1">
        <v>1498.7</v>
      </c>
      <c r="AM61" s="1">
        <v>1498.5</v>
      </c>
      <c r="AN61" s="1">
        <v>1498.4</v>
      </c>
      <c r="AO61" s="1">
        <v>1498.2</v>
      </c>
      <c r="AP61" s="1">
        <v>1498.1000000000001</v>
      </c>
      <c r="AQ61" s="1">
        <v>1497.8999999999999</v>
      </c>
      <c r="AR61" s="1">
        <v>1497.8000000000002</v>
      </c>
      <c r="AS61" s="1">
        <v>1497.6</v>
      </c>
      <c r="AT61" s="1">
        <v>1497.5</v>
      </c>
      <c r="AU61" s="38"/>
      <c r="AV61" s="38"/>
      <c r="AW61" s="38"/>
      <c r="AX61" s="38"/>
      <c r="AY61" s="38"/>
      <c r="AZ61" s="38"/>
      <c r="BA61" s="24"/>
      <c r="BB61" s="24"/>
      <c r="BC61" s="24"/>
    </row>
    <row r="62" spans="7:55">
      <c r="G62" s="1"/>
      <c r="H62" s="1"/>
      <c r="I62" s="1"/>
      <c r="AE62" s="24"/>
      <c r="AF62" s="39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24"/>
      <c r="BB62" s="24"/>
      <c r="BC62" s="24"/>
    </row>
    <row r="63" spans="7:55">
      <c r="G63" s="1"/>
      <c r="H63" s="1"/>
      <c r="I63" s="1"/>
      <c r="AE63" s="24"/>
      <c r="AF63" s="39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24"/>
      <c r="BB63" s="24"/>
      <c r="BC63" s="24"/>
    </row>
    <row r="64" spans="7:55">
      <c r="G64" s="1"/>
      <c r="H64" s="1"/>
      <c r="I64" s="1"/>
      <c r="X64" s="56"/>
      <c r="Y64" s="56"/>
      <c r="Z64" s="56"/>
      <c r="AA64" s="56"/>
      <c r="AB64" s="56"/>
      <c r="AC64" s="56"/>
      <c r="AD64" s="56"/>
      <c r="AE64" s="56"/>
      <c r="AF64" s="67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24"/>
      <c r="BB64" s="24"/>
      <c r="BC64" s="24"/>
    </row>
    <row r="65" spans="7:55">
      <c r="G65" s="1"/>
      <c r="H65" s="1"/>
      <c r="I65" s="1"/>
      <c r="X65" s="56"/>
      <c r="Y65" s="56"/>
      <c r="Z65" s="56"/>
      <c r="AA65" s="56"/>
      <c r="AB65" s="56"/>
      <c r="AC65" s="56"/>
      <c r="AD65" s="56"/>
      <c r="AE65" s="56"/>
      <c r="AF65" s="67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24"/>
      <c r="BB65" s="24"/>
      <c r="BC65" s="24"/>
    </row>
    <row r="66" spans="7:55">
      <c r="G66" s="1"/>
      <c r="H66" s="1"/>
      <c r="I66" s="1"/>
      <c r="AE66" s="24"/>
      <c r="AF66" s="39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24"/>
      <c r="BB66" s="24"/>
      <c r="BC66" s="24"/>
    </row>
    <row r="67" spans="7:55">
      <c r="G67" s="1"/>
      <c r="H67" s="1"/>
      <c r="I67" s="1"/>
      <c r="AE67" s="24"/>
      <c r="AF67" s="39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24"/>
      <c r="BB67" s="24"/>
      <c r="BC67" s="24"/>
    </row>
    <row r="68" spans="7:55">
      <c r="G68" s="1"/>
      <c r="H68" s="1"/>
      <c r="I68" s="1"/>
      <c r="AE68" s="24"/>
      <c r="AF68" s="39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24"/>
      <c r="BB68" s="24"/>
      <c r="BC68" s="24"/>
    </row>
    <row r="69" spans="7:55">
      <c r="G69" s="1"/>
      <c r="H69" s="1"/>
      <c r="I69" s="1"/>
      <c r="AE69" s="24"/>
      <c r="AF69" s="39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24"/>
      <c r="BB69" s="24"/>
      <c r="BC69" s="24"/>
    </row>
    <row r="70" spans="7:55">
      <c r="G70" s="1"/>
      <c r="H70" s="1"/>
      <c r="I70" s="1"/>
      <c r="AE70" s="24"/>
      <c r="AF70" s="39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24"/>
      <c r="BB70" s="24"/>
      <c r="BC70" s="24"/>
    </row>
    <row r="71" spans="7:55">
      <c r="G71" s="1"/>
      <c r="H71" s="1"/>
      <c r="I71" s="1"/>
      <c r="AE71" s="24"/>
      <c r="AF71" s="39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24"/>
      <c r="BB71" s="24"/>
      <c r="BC71" s="24"/>
    </row>
    <row r="72" spans="7:55">
      <c r="G72" s="1"/>
      <c r="H72" s="1"/>
      <c r="I72" s="1"/>
      <c r="AE72" s="24"/>
      <c r="AF72" s="39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24"/>
      <c r="BB72" s="24"/>
      <c r="BC72" s="24"/>
    </row>
    <row r="73" spans="7:55">
      <c r="G73" s="1"/>
      <c r="H73" s="1"/>
      <c r="I73" s="1"/>
      <c r="AE73" s="24"/>
      <c r="AF73" s="39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24"/>
      <c r="BB73" s="24"/>
      <c r="BC73" s="24"/>
    </row>
    <row r="74" spans="7:55">
      <c r="G74" s="1"/>
      <c r="H74" s="1"/>
      <c r="I74" s="1"/>
      <c r="AE74" s="24"/>
      <c r="AF74" s="39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24"/>
      <c r="BB74" s="24"/>
      <c r="BC74" s="24"/>
    </row>
    <row r="75" spans="7:55">
      <c r="G75" s="1"/>
      <c r="H75" s="1"/>
      <c r="I75" s="1"/>
      <c r="AE75" s="24"/>
      <c r="AF75" s="39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24"/>
      <c r="BB75" s="24"/>
      <c r="BC75" s="24"/>
    </row>
    <row r="76" spans="7:55">
      <c r="G76" s="1"/>
      <c r="H76" s="1"/>
      <c r="I76" s="1"/>
      <c r="AE76" s="24"/>
      <c r="AF76" s="39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24"/>
      <c r="BB76" s="24"/>
      <c r="BC76" s="24"/>
    </row>
    <row r="77" spans="7:55">
      <c r="G77" s="1"/>
      <c r="H77" s="1"/>
      <c r="I77" s="1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</row>
    <row r="78" spans="7:55">
      <c r="G78" s="1"/>
      <c r="H78" s="1"/>
      <c r="I78" s="1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</row>
    <row r="79" spans="7:55">
      <c r="G79" s="1"/>
      <c r="H79" s="1"/>
      <c r="I79" s="1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</row>
    <row r="80" spans="7:55">
      <c r="G80" s="1"/>
      <c r="H80" s="1"/>
      <c r="I80" s="1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</row>
    <row r="81" spans="7:55">
      <c r="G81" s="1"/>
      <c r="H81" s="1"/>
      <c r="I81" s="1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</row>
    <row r="82" spans="7:55">
      <c r="G82" s="1"/>
      <c r="H82" s="1"/>
      <c r="I82" s="1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</row>
    <row r="83" spans="7:55">
      <c r="G83" s="1"/>
      <c r="H83" s="1"/>
      <c r="I83" s="1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</row>
    <row r="84" spans="7:55">
      <c r="G84" s="1"/>
      <c r="H84" s="1"/>
      <c r="I84" s="1"/>
    </row>
    <row r="85" spans="7:55">
      <c r="G85" s="1"/>
      <c r="H85" s="1"/>
      <c r="I85" s="1"/>
    </row>
    <row r="86" spans="7:55">
      <c r="G86" s="1"/>
      <c r="H86" s="1"/>
      <c r="I86" s="1"/>
    </row>
    <row r="87" spans="7:55">
      <c r="G87" s="1"/>
      <c r="H87" s="1"/>
      <c r="I87" s="1"/>
    </row>
    <row r="88" spans="7:55">
      <c r="G88" s="1"/>
      <c r="H88" s="1"/>
      <c r="I88" s="1"/>
    </row>
    <row r="89" spans="7:55">
      <c r="G89" s="1"/>
      <c r="H89" s="1"/>
      <c r="I89" s="1"/>
    </row>
    <row r="90" spans="7:55">
      <c r="G90" s="1"/>
      <c r="H90" s="1"/>
      <c r="I90" s="1"/>
    </row>
    <row r="91" spans="7:55">
      <c r="G91" s="1"/>
      <c r="H91" s="1"/>
      <c r="I91" s="1"/>
    </row>
    <row r="92" spans="7:55">
      <c r="G92" s="1"/>
      <c r="H92" s="1"/>
      <c r="I92" s="1"/>
    </row>
    <row r="93" spans="7:55">
      <c r="G93" s="1"/>
      <c r="H93" s="1"/>
      <c r="I93" s="1"/>
    </row>
    <row r="94" spans="7:55">
      <c r="G94" s="1"/>
      <c r="H94" s="1"/>
      <c r="I94" s="1"/>
    </row>
    <row r="95" spans="7:55">
      <c r="G95" s="1"/>
      <c r="H95" s="1"/>
      <c r="I95" s="1"/>
    </row>
    <row r="96" spans="7:55">
      <c r="G96" s="1"/>
      <c r="H96" s="1"/>
      <c r="I96" s="1"/>
    </row>
    <row r="97" spans="7:9">
      <c r="G97" s="1"/>
      <c r="H97" s="1"/>
      <c r="I97" s="1"/>
    </row>
    <row r="98" spans="7:9">
      <c r="G98" s="1"/>
      <c r="H98" s="1"/>
      <c r="I98" s="1"/>
    </row>
    <row r="99" spans="7:9">
      <c r="G99" s="1"/>
      <c r="H99" s="1"/>
      <c r="I99" s="1"/>
    </row>
    <row r="100" spans="7:9">
      <c r="G100" s="1"/>
      <c r="H100" s="1"/>
      <c r="I100" s="1"/>
    </row>
    <row r="101" spans="7:9">
      <c r="G101" s="1"/>
      <c r="H101" s="1"/>
      <c r="I101" s="1"/>
    </row>
    <row r="102" spans="7:9">
      <c r="G102" s="1"/>
      <c r="H102" s="1"/>
      <c r="I102" s="1"/>
    </row>
    <row r="103" spans="7:9">
      <c r="G103" s="1"/>
      <c r="H103" s="1"/>
      <c r="I103" s="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DCB0A-F742-42BA-A1FE-164B95FDF176}">
  <sheetPr>
    <tabColor theme="9"/>
  </sheetPr>
  <dimension ref="A1:BC103"/>
  <sheetViews>
    <sheetView topLeftCell="A4" zoomScale="85" zoomScaleNormal="85" workbookViewId="0">
      <selection activeCell="U27" sqref="U27"/>
    </sheetView>
  </sheetViews>
  <sheetFormatPr defaultRowHeight="15"/>
  <cols>
    <col min="1" max="1" width="9.125" style="1" bestFit="1" customWidth="1"/>
    <col min="2" max="2" width="12.25" style="1" customWidth="1"/>
    <col min="3" max="3" width="13.5" style="1" customWidth="1"/>
    <col min="4" max="4" width="10.625" style="1" customWidth="1"/>
    <col min="5" max="5" width="9.875" style="1" customWidth="1"/>
    <col min="6" max="6" width="9.375" style="1" customWidth="1"/>
    <col min="7" max="7" width="11.125" style="3" customWidth="1"/>
    <col min="8" max="8" width="10" style="3" customWidth="1"/>
    <col min="9" max="9" width="10.5" style="3" customWidth="1"/>
    <col min="10" max="10" width="9" style="1"/>
    <col min="11" max="11" width="12.375" style="1" customWidth="1"/>
    <col min="12" max="12" width="12.5" style="1" customWidth="1"/>
    <col min="13" max="13" width="11.625" style="1" customWidth="1"/>
    <col min="14" max="14" width="10.5" style="1" customWidth="1"/>
    <col min="15" max="15" width="11.25" style="1" customWidth="1"/>
    <col min="16" max="16" width="9" style="1"/>
    <col min="17" max="17" width="9.125" style="1" bestFit="1" customWidth="1"/>
    <col min="18" max="18" width="10.125" style="1" customWidth="1"/>
    <col min="19" max="19" width="9.375" style="1" bestFit="1" customWidth="1"/>
    <col min="20" max="20" width="10.5" style="1" customWidth="1"/>
    <col min="21" max="21" width="10.875" style="1" customWidth="1"/>
    <col min="22" max="22" width="9.875" style="1" bestFit="1" customWidth="1"/>
    <col min="23" max="23" width="1.375" style="1" customWidth="1"/>
    <col min="24" max="24" width="13" style="49" bestFit="1" customWidth="1"/>
    <col min="25" max="25" width="1.5" style="1" customWidth="1"/>
    <col min="26" max="26" width="12.625" style="1" customWidth="1"/>
    <col min="27" max="27" width="12.875" style="1" bestFit="1" customWidth="1"/>
    <col min="28" max="28" width="13.375" style="1" customWidth="1"/>
    <col min="29" max="29" width="13.75" style="1" customWidth="1"/>
    <col min="30" max="30" width="12.625" style="1" customWidth="1"/>
    <col min="31" max="31" width="13" style="1" customWidth="1"/>
    <col min="32" max="32" width="13.5" style="1" customWidth="1"/>
    <col min="33" max="33" width="15.5" style="1" customWidth="1"/>
    <col min="34" max="34" width="13" style="1" customWidth="1"/>
    <col min="35" max="35" width="14.875" style="1" customWidth="1"/>
    <col min="36" max="36" width="16.125" style="1" customWidth="1"/>
    <col min="37" max="37" width="15.875" style="1" customWidth="1"/>
    <col min="38" max="39" width="15" style="1" customWidth="1"/>
    <col min="40" max="46" width="9.125" style="1" bestFit="1" customWidth="1"/>
    <col min="47" max="16384" width="9" style="1"/>
  </cols>
  <sheetData>
    <row r="1" spans="1:55" ht="15.75" thickBot="1">
      <c r="A1" s="3" t="s">
        <v>226</v>
      </c>
      <c r="E1" s="3" t="s">
        <v>220</v>
      </c>
      <c r="Q1" s="3" t="s">
        <v>219</v>
      </c>
      <c r="Z1" s="3" t="s">
        <v>221</v>
      </c>
      <c r="AG1" s="3" t="s">
        <v>222</v>
      </c>
    </row>
    <row r="2" spans="1:55" s="2" customFormat="1" ht="51" customHeight="1">
      <c r="A2" s="4" t="s">
        <v>0</v>
      </c>
      <c r="B2" s="5" t="s">
        <v>217</v>
      </c>
      <c r="C2" s="25" t="s">
        <v>218</v>
      </c>
      <c r="E2" s="4" t="s">
        <v>90</v>
      </c>
      <c r="F2" s="5" t="s">
        <v>91</v>
      </c>
      <c r="G2" s="6" t="s">
        <v>94</v>
      </c>
      <c r="H2" s="6" t="s">
        <v>93</v>
      </c>
      <c r="I2" s="27" t="s">
        <v>92</v>
      </c>
      <c r="J2" s="30"/>
      <c r="K2" s="5" t="s">
        <v>95</v>
      </c>
      <c r="L2" s="5" t="s">
        <v>96</v>
      </c>
      <c r="M2" s="6" t="s">
        <v>99</v>
      </c>
      <c r="N2" s="6" t="s">
        <v>98</v>
      </c>
      <c r="O2" s="7" t="s">
        <v>97</v>
      </c>
      <c r="Q2" s="4" t="s">
        <v>100</v>
      </c>
      <c r="R2" s="5" t="s">
        <v>101</v>
      </c>
      <c r="S2" s="16" t="s">
        <v>1</v>
      </c>
      <c r="T2" s="5" t="s">
        <v>102</v>
      </c>
      <c r="U2" s="5" t="s">
        <v>103</v>
      </c>
      <c r="V2" s="17" t="s">
        <v>2</v>
      </c>
      <c r="W2" s="22"/>
      <c r="X2" s="48"/>
      <c r="Z2" s="4" t="s">
        <v>104</v>
      </c>
      <c r="AA2" s="5" t="s">
        <v>105</v>
      </c>
      <c r="AB2" s="16" t="s">
        <v>3</v>
      </c>
      <c r="AC2" s="5" t="s">
        <v>106</v>
      </c>
      <c r="AD2" s="5" t="s">
        <v>107</v>
      </c>
      <c r="AE2" s="17" t="s">
        <v>4</v>
      </c>
      <c r="AF2" s="1"/>
      <c r="AG2" s="32"/>
      <c r="AH2" s="5" t="s">
        <v>104</v>
      </c>
      <c r="AI2" s="5" t="s">
        <v>105</v>
      </c>
      <c r="AJ2" s="16" t="s">
        <v>3</v>
      </c>
      <c r="AK2" s="5" t="s">
        <v>106</v>
      </c>
      <c r="AL2" s="5" t="s">
        <v>107</v>
      </c>
      <c r="AM2" s="17" t="s">
        <v>4</v>
      </c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</row>
    <row r="3" spans="1:55">
      <c r="A3" s="8">
        <v>3</v>
      </c>
      <c r="B3" s="9">
        <v>13</v>
      </c>
      <c r="C3" s="11">
        <v>290</v>
      </c>
      <c r="E3" s="8"/>
      <c r="F3" s="9">
        <f>SUM(G3:I3)</f>
        <v>0</v>
      </c>
      <c r="G3" s="9"/>
      <c r="H3" s="9"/>
      <c r="I3" s="9"/>
      <c r="J3" s="26"/>
      <c r="K3" s="9">
        <v>546</v>
      </c>
      <c r="L3" s="9">
        <f>SUM(M3:O3)</f>
        <v>70</v>
      </c>
      <c r="M3" s="9">
        <v>28</v>
      </c>
      <c r="N3" s="9">
        <v>20</v>
      </c>
      <c r="O3" s="11">
        <v>22</v>
      </c>
      <c r="Q3" s="8">
        <f>E3/60000*B3</f>
        <v>0</v>
      </c>
      <c r="R3" s="9">
        <f>F3/60000*B3</f>
        <v>0</v>
      </c>
      <c r="S3" s="18" t="e">
        <f>R3/Q3</f>
        <v>#DIV/0!</v>
      </c>
      <c r="T3" s="9">
        <f>K3/60000*C3</f>
        <v>2.6390000000000002</v>
      </c>
      <c r="U3" s="9">
        <f>L3/60000*C3</f>
        <v>0.33833333333333337</v>
      </c>
      <c r="V3" s="19">
        <f>U3/T3</f>
        <v>0.12820512820512822</v>
      </c>
      <c r="W3" s="18"/>
      <c r="Z3" s="8">
        <f>Q3*4*PI()/3*($AH27*10^(-6)/2)^3*10^9</f>
        <v>0</v>
      </c>
      <c r="AA3" s="9">
        <f>R3*4*PI()/3*($AH27*10^(-6)/2)^3*10^9</f>
        <v>0</v>
      </c>
      <c r="AB3" s="18" t="e">
        <f>AA3/Z3</f>
        <v>#DIV/0!</v>
      </c>
      <c r="AC3" s="9">
        <f>T3*4*PI()/3*($AH46*10^(-6)/2)^3*10^9</f>
        <v>1.3005176170608901E-9</v>
      </c>
      <c r="AD3" s="9">
        <f>U3*4*PI()/3*($AH46*10^(-6)/2)^3*10^9</f>
        <v>1.6673302782831922E-10</v>
      </c>
      <c r="AE3" s="19">
        <f>AD3/AC3</f>
        <v>0.12820512820512819</v>
      </c>
      <c r="AG3" s="33" t="s">
        <v>5</v>
      </c>
      <c r="AH3" s="9">
        <f>SUM(Z3:Z9)</f>
        <v>2.3975354923521837E-8</v>
      </c>
      <c r="AI3" s="9">
        <f>SUM(AA3:AA9)</f>
        <v>9.5862209165788535E-11</v>
      </c>
      <c r="AJ3" s="18">
        <f>AI3/AH3</f>
        <v>3.9983645485781594E-3</v>
      </c>
      <c r="AK3" s="9">
        <f>SUM(AC3:AC9)</f>
        <v>2.9648399936167549E-5</v>
      </c>
      <c r="AL3" s="9">
        <f>SUM(AD3:AD9)</f>
        <v>1.4028981622653081E-5</v>
      </c>
      <c r="AM3" s="35">
        <f>AL3/AK3</f>
        <v>0.47317837228508847</v>
      </c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</row>
    <row r="4" spans="1:55">
      <c r="A4" s="8">
        <v>6</v>
      </c>
      <c r="B4" s="9">
        <v>52</v>
      </c>
      <c r="C4" s="11">
        <v>970</v>
      </c>
      <c r="E4" s="8">
        <v>3</v>
      </c>
      <c r="F4" s="9">
        <f t="shared" ref="F4:F18" si="0">SUM(G4:I4)</f>
        <v>0</v>
      </c>
      <c r="G4" s="9"/>
      <c r="H4" s="9"/>
      <c r="I4" s="9"/>
      <c r="J4" s="26"/>
      <c r="K4" s="9">
        <v>606</v>
      </c>
      <c r="L4" s="9">
        <f t="shared" ref="L4:L18" si="1">SUM(M4:O4)</f>
        <v>41</v>
      </c>
      <c r="M4" s="9">
        <v>28</v>
      </c>
      <c r="N4" s="9">
        <v>7</v>
      </c>
      <c r="O4" s="11">
        <v>6</v>
      </c>
      <c r="Q4" s="8">
        <f t="shared" ref="Q4:Q18" si="2">E4/60000*B4</f>
        <v>2.6000000000000003E-3</v>
      </c>
      <c r="R4" s="9">
        <f t="shared" ref="R4:R18" si="3">F4/60000*B4</f>
        <v>0</v>
      </c>
      <c r="S4" s="18">
        <f t="shared" ref="S4:S18" si="4">R4/Q4</f>
        <v>0</v>
      </c>
      <c r="T4" s="9">
        <f t="shared" ref="T4:T18" si="5">K4/60000*C4</f>
        <v>9.7969999999999988</v>
      </c>
      <c r="U4" s="9">
        <f t="shared" ref="U4:U18" si="6">L4/60000*C4</f>
        <v>0.66283333333333327</v>
      </c>
      <c r="V4" s="19">
        <f t="shared" ref="V4:V18" si="7">U4/T4</f>
        <v>6.7656765676567657E-2</v>
      </c>
      <c r="W4" s="18"/>
      <c r="Z4" s="8">
        <f t="shared" ref="Z4:Z18" si="8">Q4*4*PI()/3*($AH28*10^(-6)/2)^3*10^9</f>
        <v>1.0094290625157533E-11</v>
      </c>
      <c r="AA4" s="9">
        <f t="shared" ref="AA4:AA18" si="9">R4*4*PI()/3*($AH28*10^(-6)/2)^3*10^9</f>
        <v>0</v>
      </c>
      <c r="AB4" s="18">
        <f t="shared" ref="AB4:AB18" si="10">AA4/Z4</f>
        <v>0</v>
      </c>
      <c r="AC4" s="9">
        <f t="shared" ref="AC4:AC18" si="11">T4*4*PI()/3*($AH47*10^(-6)/2)^3*10^9</f>
        <v>3.8036063559487815E-8</v>
      </c>
      <c r="AD4" s="9">
        <f t="shared" ref="AD4:AD18" si="12">U4*4*PI()/3*($AH47*10^(-6)/2)^3*10^9</f>
        <v>2.5733970395033015E-9</v>
      </c>
      <c r="AE4" s="19">
        <f t="shared" ref="AE4:AE18" si="13">AD4/AC4</f>
        <v>6.7656765676567671E-2</v>
      </c>
      <c r="AG4" s="33" t="s">
        <v>6</v>
      </c>
      <c r="AH4" s="9">
        <f>SUM(Z10:Z11)</f>
        <v>2.5619955713890436E-7</v>
      </c>
      <c r="AI4" s="9">
        <f>SUM(AA10:AA11)</f>
        <v>0</v>
      </c>
      <c r="AJ4" s="18">
        <f t="shared" ref="AJ4:AJ6" si="14">AI4/AH4</f>
        <v>0</v>
      </c>
      <c r="AK4" s="9">
        <f>SUM(AC10:AC11)</f>
        <v>1.1815080217318591E-4</v>
      </c>
      <c r="AL4" s="9">
        <f>SUM(AD10:AD11)</f>
        <v>1.1631917625674999E-4</v>
      </c>
      <c r="AM4" s="35">
        <f t="shared" ref="AM4:AM6" si="15">AL4/AK4</f>
        <v>0.98449755835130848</v>
      </c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</row>
    <row r="5" spans="1:55">
      <c r="A5" s="8">
        <v>12</v>
      </c>
      <c r="B5" s="9">
        <v>78</v>
      </c>
      <c r="C5" s="11">
        <v>1600</v>
      </c>
      <c r="E5" s="8">
        <v>3</v>
      </c>
      <c r="F5" s="9">
        <f t="shared" si="0"/>
        <v>0</v>
      </c>
      <c r="G5" s="9"/>
      <c r="H5" s="9"/>
      <c r="I5" s="9"/>
      <c r="J5" s="26"/>
      <c r="K5" s="9">
        <v>655</v>
      </c>
      <c r="L5" s="9">
        <f t="shared" si="1"/>
        <v>40</v>
      </c>
      <c r="M5" s="9">
        <v>25</v>
      </c>
      <c r="N5" s="9">
        <v>10</v>
      </c>
      <c r="O5" s="11">
        <v>5</v>
      </c>
      <c r="Q5" s="8">
        <f t="shared" si="2"/>
        <v>3.9000000000000003E-3</v>
      </c>
      <c r="R5" s="9">
        <f t="shared" si="3"/>
        <v>0</v>
      </c>
      <c r="S5" s="18">
        <f t="shared" si="4"/>
        <v>0</v>
      </c>
      <c r="T5" s="9">
        <f t="shared" si="5"/>
        <v>17.466666666666665</v>
      </c>
      <c r="U5" s="9">
        <f t="shared" si="6"/>
        <v>1.0666666666666667</v>
      </c>
      <c r="V5" s="19">
        <f t="shared" si="7"/>
        <v>6.106870229007634E-2</v>
      </c>
      <c r="W5" s="18"/>
      <c r="Z5" s="8">
        <f t="shared" si="8"/>
        <v>1.211314875018904E-10</v>
      </c>
      <c r="AA5" s="9">
        <f t="shared" si="9"/>
        <v>0</v>
      </c>
      <c r="AB5" s="18">
        <f t="shared" si="10"/>
        <v>0</v>
      </c>
      <c r="AC5" s="9">
        <f t="shared" si="11"/>
        <v>5.4250341411103045E-7</v>
      </c>
      <c r="AD5" s="9">
        <f t="shared" si="12"/>
        <v>3.312997948769652E-8</v>
      </c>
      <c r="AE5" s="19">
        <f t="shared" si="13"/>
        <v>6.1068702290076347E-2</v>
      </c>
      <c r="AG5" s="33" t="s">
        <v>7</v>
      </c>
      <c r="AH5" s="9">
        <f>SUM(Z12:Z18)</f>
        <v>0</v>
      </c>
      <c r="AI5" s="9">
        <f>SUM(AA12:AA18)</f>
        <v>0</v>
      </c>
      <c r="AJ5" s="18" t="e">
        <f t="shared" si="14"/>
        <v>#DIV/0!</v>
      </c>
      <c r="AK5" s="9">
        <f>SUM(AC12:AC18)</f>
        <v>2.2691629996417567E-4</v>
      </c>
      <c r="AL5" s="9">
        <f>SUM(AD12:AD18)</f>
        <v>2.0551249205024376E-4</v>
      </c>
      <c r="AM5" s="35">
        <f t="shared" si="15"/>
        <v>0.90567531765099718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24"/>
      <c r="BB5" s="24"/>
      <c r="BC5" s="24"/>
    </row>
    <row r="6" spans="1:55" ht="15.75" thickBot="1">
      <c r="A6" s="8">
        <v>20</v>
      </c>
      <c r="B6" s="9">
        <v>40</v>
      </c>
      <c r="C6" s="11">
        <v>870</v>
      </c>
      <c r="E6" s="8">
        <v>7</v>
      </c>
      <c r="F6" s="9">
        <f t="shared" si="0"/>
        <v>1</v>
      </c>
      <c r="G6" s="9"/>
      <c r="H6" s="9">
        <v>1</v>
      </c>
      <c r="I6" s="9"/>
      <c r="J6" s="26"/>
      <c r="K6" s="9">
        <v>718</v>
      </c>
      <c r="L6" s="9">
        <f t="shared" si="1"/>
        <v>36</v>
      </c>
      <c r="M6" s="9">
        <v>19</v>
      </c>
      <c r="N6" s="9">
        <v>12</v>
      </c>
      <c r="O6" s="11">
        <v>5</v>
      </c>
      <c r="Q6" s="8">
        <f t="shared" si="2"/>
        <v>4.6666666666666662E-3</v>
      </c>
      <c r="R6" s="9">
        <f t="shared" si="3"/>
        <v>6.6666666666666675E-4</v>
      </c>
      <c r="S6" s="18">
        <f t="shared" si="4"/>
        <v>0.14285714285714288</v>
      </c>
      <c r="T6" s="9">
        <f t="shared" si="5"/>
        <v>10.411</v>
      </c>
      <c r="U6" s="9">
        <f t="shared" si="6"/>
        <v>0.52199999999999991</v>
      </c>
      <c r="V6" s="19">
        <f t="shared" si="7"/>
        <v>5.0139275766016705E-2</v>
      </c>
      <c r="W6" s="18"/>
      <c r="Z6" s="8">
        <f t="shared" si="8"/>
        <v>6.7103546416051968E-10</v>
      </c>
      <c r="AA6" s="9">
        <f t="shared" si="9"/>
        <v>9.5862209165788535E-11</v>
      </c>
      <c r="AB6" s="18">
        <f t="shared" si="10"/>
        <v>0.14285714285714288</v>
      </c>
      <c r="AC6" s="9">
        <f t="shared" si="11"/>
        <v>2.0516471038673921E-6</v>
      </c>
      <c r="AD6" s="9">
        <f t="shared" si="12"/>
        <v>1.0286809991535668E-7</v>
      </c>
      <c r="AE6" s="19">
        <f t="shared" si="13"/>
        <v>5.0139275766016705E-2</v>
      </c>
      <c r="AG6" s="34" t="s">
        <v>8</v>
      </c>
      <c r="AH6" s="13">
        <f>SUM(Z3:Z18)</f>
        <v>2.8017491206242625E-7</v>
      </c>
      <c r="AI6" s="13">
        <f>SUM(AA3:AA18)</f>
        <v>9.5862209165788535E-11</v>
      </c>
      <c r="AJ6" s="20">
        <f t="shared" si="14"/>
        <v>3.4215129563217034E-4</v>
      </c>
      <c r="AK6" s="13">
        <f>SUM(AC3:AC18)</f>
        <v>3.7471550207352915E-4</v>
      </c>
      <c r="AL6" s="13">
        <f>SUM(AD3:AD18)</f>
        <v>3.3586064992964688E-4</v>
      </c>
      <c r="AM6" s="36">
        <f t="shared" si="15"/>
        <v>0.89630839415803543</v>
      </c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24"/>
      <c r="BB6" s="24"/>
      <c r="BC6" s="24"/>
    </row>
    <row r="7" spans="1:55">
      <c r="A7" s="8">
        <v>28</v>
      </c>
      <c r="B7" s="9">
        <v>24</v>
      </c>
      <c r="C7" s="11">
        <v>420</v>
      </c>
      <c r="E7" s="8">
        <v>15</v>
      </c>
      <c r="F7" s="9">
        <f t="shared" si="0"/>
        <v>0</v>
      </c>
      <c r="G7" s="9"/>
      <c r="H7" s="9"/>
      <c r="I7" s="9"/>
      <c r="J7" s="26"/>
      <c r="K7" s="9">
        <v>643</v>
      </c>
      <c r="L7" s="9">
        <f t="shared" si="1"/>
        <v>60</v>
      </c>
      <c r="M7" s="9">
        <v>23</v>
      </c>
      <c r="N7" s="9">
        <v>10</v>
      </c>
      <c r="O7" s="11">
        <v>27</v>
      </c>
      <c r="Q7" s="8">
        <f t="shared" si="2"/>
        <v>6.0000000000000001E-3</v>
      </c>
      <c r="R7" s="9">
        <f t="shared" si="3"/>
        <v>0</v>
      </c>
      <c r="S7" s="18">
        <f t="shared" si="4"/>
        <v>0</v>
      </c>
      <c r="T7" s="9">
        <f t="shared" si="5"/>
        <v>4.5009999999999994</v>
      </c>
      <c r="U7" s="9">
        <f t="shared" si="6"/>
        <v>0.42</v>
      </c>
      <c r="V7" s="19">
        <f t="shared" si="7"/>
        <v>9.3312597200622086E-2</v>
      </c>
      <c r="W7" s="18"/>
      <c r="Z7" s="8">
        <f t="shared" si="8"/>
        <v>2.3752263558771633E-9</v>
      </c>
      <c r="AA7" s="9">
        <f t="shared" si="9"/>
        <v>0</v>
      </c>
      <c r="AB7" s="18">
        <f t="shared" si="10"/>
        <v>0</v>
      </c>
      <c r="AC7" s="9">
        <f t="shared" si="11"/>
        <v>4.0217155570531441E-6</v>
      </c>
      <c r="AD7" s="9">
        <f t="shared" si="12"/>
        <v>3.7527672383077551E-7</v>
      </c>
      <c r="AE7" s="19">
        <f t="shared" si="13"/>
        <v>9.3312597200622086E-2</v>
      </c>
      <c r="AG7" s="24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24"/>
      <c r="BB7" s="24"/>
      <c r="BC7" s="24"/>
    </row>
    <row r="8" spans="1:55">
      <c r="A8" s="8">
        <v>36</v>
      </c>
      <c r="B8" s="9">
        <v>12</v>
      </c>
      <c r="C8" s="11">
        <v>240</v>
      </c>
      <c r="E8" s="8">
        <v>32</v>
      </c>
      <c r="F8" s="9">
        <f t="shared" si="0"/>
        <v>0</v>
      </c>
      <c r="G8" s="9"/>
      <c r="H8" s="9"/>
      <c r="I8" s="9"/>
      <c r="J8" s="26"/>
      <c r="K8" s="9">
        <v>622</v>
      </c>
      <c r="L8" s="9">
        <f t="shared" si="1"/>
        <v>250</v>
      </c>
      <c r="M8" s="9">
        <v>116</v>
      </c>
      <c r="N8" s="9">
        <v>26</v>
      </c>
      <c r="O8" s="11">
        <v>108</v>
      </c>
      <c r="Q8" s="8">
        <f t="shared" si="2"/>
        <v>6.4000000000000003E-3</v>
      </c>
      <c r="R8" s="9">
        <f t="shared" si="3"/>
        <v>0</v>
      </c>
      <c r="S8" s="18">
        <f t="shared" si="4"/>
        <v>0</v>
      </c>
      <c r="T8" s="9">
        <f t="shared" si="5"/>
        <v>2.488</v>
      </c>
      <c r="U8" s="9">
        <f t="shared" si="6"/>
        <v>1</v>
      </c>
      <c r="V8" s="19">
        <f t="shared" si="7"/>
        <v>0.40192926045016075</v>
      </c>
      <c r="W8" s="18"/>
      <c r="Z8" s="8">
        <f t="shared" si="8"/>
        <v>5.7472626852177219E-9</v>
      </c>
      <c r="AA8" s="9">
        <f t="shared" si="9"/>
        <v>0</v>
      </c>
      <c r="AB8" s="18">
        <f t="shared" si="10"/>
        <v>0</v>
      </c>
      <c r="AC8" s="9">
        <f t="shared" si="11"/>
        <v>9.8690068106508675E-6</v>
      </c>
      <c r="AD8" s="9">
        <f t="shared" si="12"/>
        <v>3.9666426087825024E-6</v>
      </c>
      <c r="AE8" s="19">
        <f t="shared" si="13"/>
        <v>0.4019292604501607</v>
      </c>
      <c r="AG8" s="24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24"/>
      <c r="BB8" s="24"/>
      <c r="BC8" s="24"/>
    </row>
    <row r="9" spans="1:55">
      <c r="A9" s="8">
        <v>45</v>
      </c>
      <c r="B9" s="9">
        <v>6</v>
      </c>
      <c r="C9" s="11">
        <v>110</v>
      </c>
      <c r="E9" s="8">
        <v>56</v>
      </c>
      <c r="F9" s="9">
        <f t="shared" si="0"/>
        <v>0</v>
      </c>
      <c r="G9" s="9"/>
      <c r="H9" s="9"/>
      <c r="I9" s="9"/>
      <c r="J9" s="26"/>
      <c r="K9" s="9">
        <v>690</v>
      </c>
      <c r="L9" s="9">
        <f t="shared" si="1"/>
        <v>502</v>
      </c>
      <c r="M9" s="9">
        <v>221</v>
      </c>
      <c r="N9" s="9">
        <v>71</v>
      </c>
      <c r="O9" s="11">
        <v>210</v>
      </c>
      <c r="Q9" s="8">
        <f t="shared" si="2"/>
        <v>5.5999999999999999E-3</v>
      </c>
      <c r="R9" s="9">
        <f t="shared" si="3"/>
        <v>0</v>
      </c>
      <c r="S9" s="18">
        <f t="shared" si="4"/>
        <v>0</v>
      </c>
      <c r="T9" s="9">
        <f t="shared" si="5"/>
        <v>1.2649999999999999</v>
      </c>
      <c r="U9" s="9">
        <f t="shared" si="6"/>
        <v>0.92033333333333334</v>
      </c>
      <c r="V9" s="19">
        <f t="shared" si="7"/>
        <v>0.72753623188405803</v>
      </c>
      <c r="W9" s="18"/>
      <c r="Z9" s="8">
        <f t="shared" si="8"/>
        <v>1.5050604640139383E-8</v>
      </c>
      <c r="AA9" s="9">
        <f t="shared" si="9"/>
        <v>0</v>
      </c>
      <c r="AB9" s="18">
        <f t="shared" si="10"/>
        <v>0</v>
      </c>
      <c r="AC9" s="9">
        <f t="shared" si="11"/>
        <v>1.3124190469308564E-5</v>
      </c>
      <c r="AD9" s="9">
        <f t="shared" si="12"/>
        <v>9.5483240805694186E-6</v>
      </c>
      <c r="AE9" s="19">
        <f t="shared" si="13"/>
        <v>0.72753623188405792</v>
      </c>
      <c r="AG9" s="24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24"/>
      <c r="BB9" s="24"/>
      <c r="BC9" s="24"/>
    </row>
    <row r="10" spans="1:55">
      <c r="A10" s="8">
        <v>62.5</v>
      </c>
      <c r="B10" s="9">
        <v>7</v>
      </c>
      <c r="C10" s="11">
        <v>140</v>
      </c>
      <c r="E10" s="8">
        <v>140</v>
      </c>
      <c r="F10" s="9">
        <f t="shared" si="0"/>
        <v>0</v>
      </c>
      <c r="G10" s="9"/>
      <c r="H10" s="9"/>
      <c r="I10" s="9"/>
      <c r="J10" s="26"/>
      <c r="K10" s="9">
        <v>822</v>
      </c>
      <c r="L10" s="9">
        <f t="shared" si="1"/>
        <v>806</v>
      </c>
      <c r="M10" s="9">
        <v>264</v>
      </c>
      <c r="N10" s="9">
        <v>89</v>
      </c>
      <c r="O10" s="11">
        <v>453</v>
      </c>
      <c r="Q10" s="8">
        <f t="shared" si="2"/>
        <v>1.6333333333333335E-2</v>
      </c>
      <c r="R10" s="9">
        <f t="shared" si="3"/>
        <v>0</v>
      </c>
      <c r="S10" s="18">
        <f t="shared" si="4"/>
        <v>0</v>
      </c>
      <c r="T10" s="9">
        <f t="shared" si="5"/>
        <v>1.9180000000000001</v>
      </c>
      <c r="U10" s="9">
        <f t="shared" si="6"/>
        <v>1.8806666666666667</v>
      </c>
      <c r="V10" s="19">
        <f t="shared" si="7"/>
        <v>0.98053527980535271</v>
      </c>
      <c r="W10" s="18"/>
      <c r="Z10" s="8">
        <f t="shared" si="8"/>
        <v>9.5606813835026732E-8</v>
      </c>
      <c r="AA10" s="9">
        <f t="shared" si="9"/>
        <v>0</v>
      </c>
      <c r="AB10" s="18">
        <f t="shared" si="10"/>
        <v>0</v>
      </c>
      <c r="AC10" s="9">
        <f t="shared" si="11"/>
        <v>9.4099781456895567E-5</v>
      </c>
      <c r="AD10" s="9">
        <f t="shared" si="12"/>
        <v>9.2268155540459654E-5</v>
      </c>
      <c r="AE10" s="19">
        <f t="shared" si="13"/>
        <v>0.98053527980535293</v>
      </c>
      <c r="AG10" s="24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24"/>
      <c r="BB10" s="24"/>
      <c r="BC10" s="24"/>
    </row>
    <row r="11" spans="1:55">
      <c r="A11" s="8">
        <v>87.5</v>
      </c>
      <c r="B11" s="9">
        <v>5</v>
      </c>
      <c r="C11" s="11">
        <v>85</v>
      </c>
      <c r="E11" s="8">
        <v>157</v>
      </c>
      <c r="F11" s="9">
        <f t="shared" si="0"/>
        <v>0</v>
      </c>
      <c r="G11" s="9"/>
      <c r="H11" s="9"/>
      <c r="I11" s="9"/>
      <c r="J11" s="26"/>
      <c r="K11" s="9">
        <v>817</v>
      </c>
      <c r="L11" s="9">
        <f t="shared" si="1"/>
        <v>817</v>
      </c>
      <c r="M11" s="9">
        <v>87</v>
      </c>
      <c r="N11" s="9">
        <v>133</v>
      </c>
      <c r="O11" s="11">
        <v>597</v>
      </c>
      <c r="Q11" s="8">
        <f t="shared" si="2"/>
        <v>1.3083333333333334E-2</v>
      </c>
      <c r="R11" s="9">
        <f t="shared" si="3"/>
        <v>0</v>
      </c>
      <c r="S11" s="18">
        <f t="shared" si="4"/>
        <v>0</v>
      </c>
      <c r="T11" s="9">
        <f t="shared" si="5"/>
        <v>1.1574166666666665</v>
      </c>
      <c r="U11" s="9">
        <f t="shared" si="6"/>
        <v>1.1574166666666665</v>
      </c>
      <c r="V11" s="19">
        <f t="shared" si="7"/>
        <v>1</v>
      </c>
      <c r="W11" s="18"/>
      <c r="Z11" s="8">
        <f t="shared" si="8"/>
        <v>1.6059274330387766E-7</v>
      </c>
      <c r="AA11" s="9">
        <f t="shared" si="9"/>
        <v>0</v>
      </c>
      <c r="AB11" s="18">
        <f t="shared" si="10"/>
        <v>0</v>
      </c>
      <c r="AC11" s="9">
        <f t="shared" si="11"/>
        <v>2.4051020716290344E-5</v>
      </c>
      <c r="AD11" s="9">
        <f t="shared" si="12"/>
        <v>2.4051020716290344E-5</v>
      </c>
      <c r="AE11" s="19">
        <f t="shared" si="13"/>
        <v>1</v>
      </c>
      <c r="AG11" s="24"/>
      <c r="AH11" s="39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24"/>
      <c r="BB11" s="24"/>
      <c r="BC11" s="24"/>
    </row>
    <row r="12" spans="1:55">
      <c r="A12" s="8">
        <v>112.5</v>
      </c>
      <c r="B12" s="9">
        <v>4</v>
      </c>
      <c r="C12" s="11">
        <v>48</v>
      </c>
      <c r="E12" s="8">
        <v>8</v>
      </c>
      <c r="F12" s="9">
        <f t="shared" si="0"/>
        <v>0</v>
      </c>
      <c r="G12" s="9"/>
      <c r="H12" s="9"/>
      <c r="I12" s="9"/>
      <c r="J12" s="26"/>
      <c r="K12" s="9">
        <v>306</v>
      </c>
      <c r="L12" s="9">
        <f t="shared" si="1"/>
        <v>296</v>
      </c>
      <c r="M12" s="9">
        <v>1</v>
      </c>
      <c r="N12" s="9">
        <v>20</v>
      </c>
      <c r="O12" s="11">
        <v>275</v>
      </c>
      <c r="Q12" s="8">
        <f t="shared" si="2"/>
        <v>5.3333333333333336E-4</v>
      </c>
      <c r="R12" s="9">
        <f t="shared" si="3"/>
        <v>0</v>
      </c>
      <c r="S12" s="18">
        <f t="shared" si="4"/>
        <v>0</v>
      </c>
      <c r="T12" s="9">
        <f t="shared" si="5"/>
        <v>0.24480000000000002</v>
      </c>
      <c r="U12" s="9">
        <f t="shared" si="6"/>
        <v>0.23679999999999998</v>
      </c>
      <c r="V12" s="19">
        <f t="shared" si="7"/>
        <v>0.96732026143790839</v>
      </c>
      <c r="W12" s="18"/>
      <c r="Z12" s="8">
        <f t="shared" si="8"/>
        <v>0</v>
      </c>
      <c r="AA12" s="9">
        <f t="shared" si="9"/>
        <v>0</v>
      </c>
      <c r="AB12" s="18" t="e">
        <f t="shared" si="10"/>
        <v>#DIV/0!</v>
      </c>
      <c r="AC12" s="9">
        <f t="shared" si="11"/>
        <v>1.7378708040027751E-4</v>
      </c>
      <c r="AD12" s="9">
        <f t="shared" si="12"/>
        <v>1.6810776404732725E-4</v>
      </c>
      <c r="AE12" s="19">
        <f t="shared" si="13"/>
        <v>0.96732026143790839</v>
      </c>
      <c r="AG12" s="24"/>
      <c r="AH12" s="39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24"/>
      <c r="BB12" s="24"/>
      <c r="BC12" s="24"/>
    </row>
    <row r="13" spans="1:55">
      <c r="A13" s="8">
        <v>137.5</v>
      </c>
      <c r="B13" s="9">
        <v>3</v>
      </c>
      <c r="C13" s="11">
        <v>38</v>
      </c>
      <c r="E13" s="8"/>
      <c r="F13" s="9">
        <f t="shared" si="0"/>
        <v>0</v>
      </c>
      <c r="G13" s="9"/>
      <c r="H13" s="9"/>
      <c r="I13" s="9"/>
      <c r="J13" s="26"/>
      <c r="K13" s="9">
        <v>62</v>
      </c>
      <c r="L13" s="9">
        <f t="shared" si="1"/>
        <v>45</v>
      </c>
      <c r="M13" s="9"/>
      <c r="N13" s="9">
        <v>2</v>
      </c>
      <c r="O13" s="11">
        <v>43</v>
      </c>
      <c r="Q13" s="8">
        <f t="shared" si="2"/>
        <v>0</v>
      </c>
      <c r="R13" s="9">
        <f t="shared" si="3"/>
        <v>0</v>
      </c>
      <c r="S13" s="18" t="e">
        <f t="shared" si="4"/>
        <v>#DIV/0!</v>
      </c>
      <c r="T13" s="9">
        <f t="shared" si="5"/>
        <v>3.9266666666666665E-2</v>
      </c>
      <c r="U13" s="9">
        <f t="shared" si="6"/>
        <v>2.8500000000000001E-2</v>
      </c>
      <c r="V13" s="19">
        <f t="shared" si="7"/>
        <v>0.72580645161290325</v>
      </c>
      <c r="W13" s="18"/>
      <c r="Z13" s="8">
        <f t="shared" si="8"/>
        <v>0</v>
      </c>
      <c r="AA13" s="9">
        <f t="shared" si="9"/>
        <v>0</v>
      </c>
      <c r="AB13" s="18" t="e">
        <f t="shared" si="10"/>
        <v>#DIV/0!</v>
      </c>
      <c r="AC13" s="9">
        <f t="shared" si="11"/>
        <v>5.1535403026240521E-5</v>
      </c>
      <c r="AD13" s="9">
        <f t="shared" si="12"/>
        <v>3.7404728002916512E-5</v>
      </c>
      <c r="AE13" s="19">
        <f t="shared" si="13"/>
        <v>0.72580645161290336</v>
      </c>
      <c r="AG13" s="24"/>
      <c r="AH13" s="39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24"/>
      <c r="BB13" s="24"/>
      <c r="BC13" s="24"/>
    </row>
    <row r="14" spans="1:55">
      <c r="A14" s="8">
        <v>175</v>
      </c>
      <c r="B14" s="9">
        <v>2</v>
      </c>
      <c r="C14" s="11">
        <v>35</v>
      </c>
      <c r="E14" s="8"/>
      <c r="F14" s="9">
        <f t="shared" si="0"/>
        <v>0</v>
      </c>
      <c r="G14" s="9"/>
      <c r="H14" s="9"/>
      <c r="I14" s="9"/>
      <c r="J14" s="26"/>
      <c r="K14" s="9">
        <v>1</v>
      </c>
      <c r="L14" s="9">
        <f t="shared" si="1"/>
        <v>0</v>
      </c>
      <c r="M14" s="9"/>
      <c r="N14" s="9"/>
      <c r="O14" s="11"/>
      <c r="Q14" s="8">
        <f t="shared" si="2"/>
        <v>0</v>
      </c>
      <c r="R14" s="9">
        <f t="shared" si="3"/>
        <v>0</v>
      </c>
      <c r="S14" s="18" t="e">
        <f t="shared" si="4"/>
        <v>#DIV/0!</v>
      </c>
      <c r="T14" s="9">
        <f t="shared" si="5"/>
        <v>5.8333333333333338E-4</v>
      </c>
      <c r="U14" s="9">
        <f t="shared" si="6"/>
        <v>0</v>
      </c>
      <c r="V14" s="19">
        <f t="shared" si="7"/>
        <v>0</v>
      </c>
      <c r="W14" s="18"/>
      <c r="Z14" s="8">
        <f t="shared" si="8"/>
        <v>0</v>
      </c>
      <c r="AA14" s="9">
        <f t="shared" si="9"/>
        <v>0</v>
      </c>
      <c r="AB14" s="18" t="e">
        <f t="shared" si="10"/>
        <v>#DIV/0!</v>
      </c>
      <c r="AC14" s="9">
        <f t="shared" si="11"/>
        <v>1.5938165376576589E-6</v>
      </c>
      <c r="AD14" s="9">
        <f t="shared" si="12"/>
        <v>0</v>
      </c>
      <c r="AE14" s="19">
        <f t="shared" si="13"/>
        <v>0</v>
      </c>
      <c r="AG14" s="24"/>
      <c r="AH14" s="39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24"/>
      <c r="BB14" s="24"/>
      <c r="BC14" s="24"/>
    </row>
    <row r="15" spans="1:55">
      <c r="A15" s="8">
        <v>225</v>
      </c>
      <c r="B15" s="9">
        <v>1</v>
      </c>
      <c r="C15" s="11">
        <v>29</v>
      </c>
      <c r="E15" s="8"/>
      <c r="F15" s="9">
        <f t="shared" si="0"/>
        <v>0</v>
      </c>
      <c r="G15" s="9"/>
      <c r="H15" s="9"/>
      <c r="I15" s="9"/>
      <c r="J15" s="26"/>
      <c r="K15" s="9"/>
      <c r="L15" s="9">
        <f t="shared" si="1"/>
        <v>0</v>
      </c>
      <c r="M15" s="9"/>
      <c r="N15" s="9"/>
      <c r="O15" s="11"/>
      <c r="Q15" s="8">
        <f t="shared" si="2"/>
        <v>0</v>
      </c>
      <c r="R15" s="9">
        <f t="shared" si="3"/>
        <v>0</v>
      </c>
      <c r="S15" s="18" t="e">
        <f t="shared" si="4"/>
        <v>#DIV/0!</v>
      </c>
      <c r="T15" s="9">
        <f t="shared" si="5"/>
        <v>0</v>
      </c>
      <c r="U15" s="9">
        <f t="shared" si="6"/>
        <v>0</v>
      </c>
      <c r="V15" s="19" t="e">
        <f t="shared" si="7"/>
        <v>#DIV/0!</v>
      </c>
      <c r="W15" s="18"/>
      <c r="Z15" s="8">
        <f t="shared" si="8"/>
        <v>0</v>
      </c>
      <c r="AA15" s="9">
        <f t="shared" si="9"/>
        <v>0</v>
      </c>
      <c r="AB15" s="18" t="e">
        <f t="shared" si="10"/>
        <v>#DIV/0!</v>
      </c>
      <c r="AC15" s="9">
        <f t="shared" si="11"/>
        <v>0</v>
      </c>
      <c r="AD15" s="9">
        <f t="shared" si="12"/>
        <v>0</v>
      </c>
      <c r="AE15" s="19" t="e">
        <f t="shared" si="13"/>
        <v>#DIV/0!</v>
      </c>
      <c r="AG15" s="24"/>
      <c r="AH15" s="39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24"/>
      <c r="BB15" s="24"/>
      <c r="BC15" s="24"/>
    </row>
    <row r="16" spans="1:55">
      <c r="A16" s="8">
        <v>375</v>
      </c>
      <c r="B16" s="9">
        <v>3</v>
      </c>
      <c r="C16" s="11">
        <v>34</v>
      </c>
      <c r="E16" s="8"/>
      <c r="F16" s="9">
        <f t="shared" si="0"/>
        <v>0</v>
      </c>
      <c r="G16" s="10"/>
      <c r="H16" s="10"/>
      <c r="I16" s="28"/>
      <c r="J16" s="26"/>
      <c r="K16" s="9"/>
      <c r="L16" s="9">
        <f t="shared" si="1"/>
        <v>0</v>
      </c>
      <c r="M16" s="9"/>
      <c r="N16" s="9"/>
      <c r="O16" s="11"/>
      <c r="Q16" s="8">
        <f t="shared" si="2"/>
        <v>0</v>
      </c>
      <c r="R16" s="9">
        <f t="shared" si="3"/>
        <v>0</v>
      </c>
      <c r="S16" s="18" t="e">
        <f t="shared" si="4"/>
        <v>#DIV/0!</v>
      </c>
      <c r="T16" s="9">
        <f t="shared" si="5"/>
        <v>0</v>
      </c>
      <c r="U16" s="9">
        <f t="shared" si="6"/>
        <v>0</v>
      </c>
      <c r="V16" s="19" t="e">
        <f t="shared" si="7"/>
        <v>#DIV/0!</v>
      </c>
      <c r="W16" s="18"/>
      <c r="Z16" s="8">
        <f t="shared" si="8"/>
        <v>0</v>
      </c>
      <c r="AA16" s="9">
        <f t="shared" si="9"/>
        <v>0</v>
      </c>
      <c r="AB16" s="18" t="e">
        <f t="shared" si="10"/>
        <v>#DIV/0!</v>
      </c>
      <c r="AC16" s="9">
        <f t="shared" si="11"/>
        <v>0</v>
      </c>
      <c r="AD16" s="9">
        <f t="shared" si="12"/>
        <v>0</v>
      </c>
      <c r="AE16" s="19" t="e">
        <f t="shared" si="13"/>
        <v>#DIV/0!</v>
      </c>
      <c r="AG16" s="24"/>
      <c r="AH16" s="39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24"/>
      <c r="BB16" s="24"/>
      <c r="BC16" s="24"/>
    </row>
    <row r="17" spans="1:55">
      <c r="A17" s="8">
        <v>750</v>
      </c>
      <c r="B17" s="9">
        <v>1</v>
      </c>
      <c r="C17" s="11">
        <v>12</v>
      </c>
      <c r="E17" s="8"/>
      <c r="F17" s="9">
        <f t="shared" si="0"/>
        <v>0</v>
      </c>
      <c r="G17" s="10"/>
      <c r="H17" s="10"/>
      <c r="I17" s="28"/>
      <c r="J17" s="26"/>
      <c r="K17" s="9"/>
      <c r="L17" s="9">
        <f t="shared" si="1"/>
        <v>0</v>
      </c>
      <c r="M17" s="9"/>
      <c r="N17" s="9"/>
      <c r="O17" s="11"/>
      <c r="Q17" s="8">
        <f t="shared" si="2"/>
        <v>0</v>
      </c>
      <c r="R17" s="9">
        <f t="shared" si="3"/>
        <v>0</v>
      </c>
      <c r="S17" s="18" t="e">
        <f t="shared" si="4"/>
        <v>#DIV/0!</v>
      </c>
      <c r="T17" s="9">
        <f t="shared" si="5"/>
        <v>0</v>
      </c>
      <c r="U17" s="9">
        <f t="shared" si="6"/>
        <v>0</v>
      </c>
      <c r="V17" s="19" t="e">
        <f t="shared" si="7"/>
        <v>#DIV/0!</v>
      </c>
      <c r="W17" s="18"/>
      <c r="Z17" s="8">
        <f t="shared" si="8"/>
        <v>0</v>
      </c>
      <c r="AA17" s="9">
        <f t="shared" si="9"/>
        <v>0</v>
      </c>
      <c r="AB17" s="18" t="e">
        <f t="shared" si="10"/>
        <v>#DIV/0!</v>
      </c>
      <c r="AC17" s="9">
        <f t="shared" si="11"/>
        <v>0</v>
      </c>
      <c r="AD17" s="9">
        <f t="shared" si="12"/>
        <v>0</v>
      </c>
      <c r="AE17" s="19" t="e">
        <f t="shared" si="13"/>
        <v>#DIV/0!</v>
      </c>
      <c r="AG17" s="24"/>
      <c r="AH17" s="39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24"/>
      <c r="BB17" s="24"/>
      <c r="BC17" s="24"/>
    </row>
    <row r="18" spans="1:55" ht="15.75" thickBot="1">
      <c r="A18" s="12">
        <v>1500</v>
      </c>
      <c r="B18" s="13">
        <v>0</v>
      </c>
      <c r="C18" s="15">
        <v>2</v>
      </c>
      <c r="E18" s="12"/>
      <c r="F18" s="13">
        <f t="shared" si="0"/>
        <v>0</v>
      </c>
      <c r="G18" s="14"/>
      <c r="H18" s="14"/>
      <c r="I18" s="29"/>
      <c r="J18" s="31"/>
      <c r="K18" s="13"/>
      <c r="L18" s="13">
        <f t="shared" si="1"/>
        <v>0</v>
      </c>
      <c r="M18" s="13"/>
      <c r="N18" s="13"/>
      <c r="O18" s="15"/>
      <c r="Q18" s="12">
        <f t="shared" si="2"/>
        <v>0</v>
      </c>
      <c r="R18" s="13">
        <f t="shared" si="3"/>
        <v>0</v>
      </c>
      <c r="S18" s="20" t="e">
        <f t="shared" si="4"/>
        <v>#DIV/0!</v>
      </c>
      <c r="T18" s="13">
        <f t="shared" si="5"/>
        <v>0</v>
      </c>
      <c r="U18" s="13">
        <f t="shared" si="6"/>
        <v>0</v>
      </c>
      <c r="V18" s="21" t="e">
        <f t="shared" si="7"/>
        <v>#DIV/0!</v>
      </c>
      <c r="W18" s="18"/>
      <c r="Z18" s="12">
        <f t="shared" si="8"/>
        <v>0</v>
      </c>
      <c r="AA18" s="13">
        <f t="shared" si="9"/>
        <v>0</v>
      </c>
      <c r="AB18" s="20" t="e">
        <f t="shared" si="10"/>
        <v>#DIV/0!</v>
      </c>
      <c r="AC18" s="13">
        <f t="shared" si="11"/>
        <v>0</v>
      </c>
      <c r="AD18" s="13">
        <f t="shared" si="12"/>
        <v>0</v>
      </c>
      <c r="AE18" s="21" t="e">
        <f t="shared" si="13"/>
        <v>#DIV/0!</v>
      </c>
      <c r="AG18" s="24"/>
      <c r="AH18" s="39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24"/>
      <c r="BB18" s="24"/>
      <c r="BC18" s="24"/>
    </row>
    <row r="19" spans="1:55">
      <c r="AG19" s="24"/>
      <c r="AH19" s="39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24"/>
      <c r="BB19" s="24"/>
      <c r="BC19" s="24"/>
    </row>
    <row r="20" spans="1:55">
      <c r="A20" s="3"/>
      <c r="AE20" s="24"/>
      <c r="AF20" s="39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24"/>
      <c r="BB20" s="24"/>
      <c r="BC20" s="24"/>
    </row>
    <row r="21" spans="1:55" s="40" customForma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4"/>
    </row>
    <row r="22" spans="1:55" s="40" customForma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4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55">
      <c r="A23" s="3"/>
      <c r="AE23" s="42"/>
      <c r="AF23" s="43"/>
      <c r="AG23" s="42"/>
      <c r="AH23" s="42"/>
      <c r="AI23" s="42"/>
      <c r="AJ23" s="42"/>
      <c r="AK23" s="42"/>
      <c r="AL23" s="42"/>
      <c r="AM23" s="42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24"/>
      <c r="BB23" s="24"/>
      <c r="BC23" s="24"/>
    </row>
    <row r="24" spans="1:55">
      <c r="G24" s="1"/>
      <c r="H24" s="1"/>
      <c r="I24" s="1"/>
      <c r="AE24" s="37"/>
      <c r="AF24" s="37"/>
      <c r="AG24" s="37"/>
      <c r="AH24" s="37"/>
      <c r="AI24" s="37"/>
      <c r="AJ24" s="37"/>
      <c r="AK24" s="37"/>
      <c r="AL24" s="37"/>
      <c r="AM24" s="37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24"/>
      <c r="BB24" s="24"/>
      <c r="BC24" s="24"/>
    </row>
    <row r="25" spans="1:55">
      <c r="G25" s="1"/>
      <c r="H25" s="1"/>
      <c r="I25" s="1"/>
      <c r="Z25" s="1" t="s">
        <v>223</v>
      </c>
      <c r="AU25" s="38"/>
      <c r="AV25" s="38"/>
      <c r="AW25" s="38"/>
      <c r="AX25" s="38"/>
      <c r="AY25" s="38"/>
      <c r="AZ25" s="38"/>
      <c r="BA25" s="24"/>
      <c r="BB25" s="24"/>
      <c r="BC25" s="24"/>
    </row>
    <row r="26" spans="1:55">
      <c r="G26" s="1"/>
      <c r="H26" s="1"/>
      <c r="I26" s="1"/>
      <c r="Z26" s="44" t="s">
        <v>225</v>
      </c>
      <c r="AA26" s="44">
        <v>0.1</v>
      </c>
      <c r="AB26" s="44">
        <v>0.2</v>
      </c>
      <c r="AC26" s="44">
        <v>0.3</v>
      </c>
      <c r="AD26" s="44">
        <v>0.4</v>
      </c>
      <c r="AE26" s="44">
        <v>0.5</v>
      </c>
      <c r="AF26" s="44">
        <v>0.6</v>
      </c>
      <c r="AG26" s="44">
        <v>0.7</v>
      </c>
      <c r="AH26" s="44">
        <v>0.8</v>
      </c>
      <c r="AI26" s="44">
        <v>0.9</v>
      </c>
      <c r="AJ26" s="44">
        <v>1</v>
      </c>
      <c r="AK26" s="44">
        <v>1.1000000000000001</v>
      </c>
      <c r="AL26" s="44">
        <v>1.2</v>
      </c>
      <c r="AM26" s="44">
        <v>1.3</v>
      </c>
      <c r="AN26" s="44">
        <v>1.4</v>
      </c>
      <c r="AO26" s="44">
        <v>1.5</v>
      </c>
      <c r="AP26" s="44">
        <v>1.6</v>
      </c>
      <c r="AQ26" s="44">
        <v>1.7</v>
      </c>
      <c r="AR26" s="44">
        <v>1.8</v>
      </c>
      <c r="AS26" s="44">
        <v>1.9</v>
      </c>
      <c r="AT26" s="44">
        <v>2</v>
      </c>
      <c r="AU26" s="38"/>
      <c r="AV26" s="38"/>
      <c r="AW26" s="38"/>
      <c r="AX26" s="38"/>
      <c r="AY26" s="38"/>
      <c r="AZ26" s="38"/>
      <c r="BA26" s="24"/>
      <c r="BB26" s="24"/>
      <c r="BC26" s="24"/>
    </row>
    <row r="27" spans="1:55">
      <c r="G27" s="1"/>
      <c r="H27" s="1"/>
      <c r="I27" s="1"/>
      <c r="Z27" s="1" t="s">
        <v>44</v>
      </c>
      <c r="AA27" s="1">
        <v>1.73</v>
      </c>
      <c r="AB27" s="1">
        <v>0.98</v>
      </c>
      <c r="AC27" s="1">
        <v>0.98</v>
      </c>
      <c r="AD27" s="1">
        <v>0.98</v>
      </c>
      <c r="AE27" s="1">
        <v>0.98</v>
      </c>
      <c r="AF27" s="1">
        <v>0.98</v>
      </c>
      <c r="AG27" s="1">
        <v>0.98</v>
      </c>
      <c r="AH27" s="1">
        <v>0.98</v>
      </c>
      <c r="AI27" s="1">
        <v>0.98</v>
      </c>
      <c r="AJ27" s="1">
        <v>0.98</v>
      </c>
      <c r="AK27" s="1">
        <v>0.98</v>
      </c>
      <c r="AL27" s="1">
        <v>0.98</v>
      </c>
      <c r="AM27" s="1">
        <v>0.98</v>
      </c>
      <c r="AN27" s="1">
        <v>0.98</v>
      </c>
      <c r="AO27" s="1">
        <v>0.98</v>
      </c>
      <c r="AP27" s="1">
        <v>0.98</v>
      </c>
      <c r="AQ27" s="1">
        <v>0.98</v>
      </c>
      <c r="AR27" s="1">
        <v>0.98</v>
      </c>
      <c r="AS27" s="1">
        <v>0.98</v>
      </c>
      <c r="AT27" s="1">
        <v>0.98</v>
      </c>
      <c r="AU27" s="38"/>
      <c r="AV27" s="38"/>
      <c r="AW27" s="38"/>
      <c r="AX27" s="38"/>
      <c r="AY27" s="38"/>
      <c r="AZ27" s="38"/>
      <c r="BA27" s="24"/>
      <c r="BB27" s="24"/>
      <c r="BC27" s="24"/>
    </row>
    <row r="28" spans="1:55">
      <c r="G28" s="1"/>
      <c r="H28" s="1"/>
      <c r="I28" s="1"/>
      <c r="Z28" s="1" t="s">
        <v>45</v>
      </c>
      <c r="AA28" s="1">
        <v>5.6999999999999993</v>
      </c>
      <c r="AB28" s="1">
        <v>2.0300000000000002</v>
      </c>
      <c r="AC28" s="1">
        <v>1.95</v>
      </c>
      <c r="AD28" s="1">
        <v>1.95</v>
      </c>
      <c r="AE28" s="1">
        <v>1.95</v>
      </c>
      <c r="AF28" s="1">
        <v>1.95</v>
      </c>
      <c r="AG28" s="1">
        <v>1.95</v>
      </c>
      <c r="AH28" s="1">
        <v>1.95</v>
      </c>
      <c r="AI28" s="1">
        <v>1.95</v>
      </c>
      <c r="AJ28" s="1">
        <v>1.95</v>
      </c>
      <c r="AK28" s="1">
        <v>1.95</v>
      </c>
      <c r="AL28" s="1">
        <v>1.95</v>
      </c>
      <c r="AM28" s="1">
        <v>1.95</v>
      </c>
      <c r="AN28" s="1">
        <v>1.95</v>
      </c>
      <c r="AO28" s="1">
        <v>1.95</v>
      </c>
      <c r="AP28" s="1">
        <v>1.95</v>
      </c>
      <c r="AQ28" s="1">
        <v>1.95</v>
      </c>
      <c r="AR28" s="1">
        <v>1.95</v>
      </c>
      <c r="AS28" s="1">
        <v>1.95</v>
      </c>
      <c r="AT28" s="1">
        <v>1.95</v>
      </c>
      <c r="AU28" s="38"/>
      <c r="AV28" s="38"/>
      <c r="AW28" s="38"/>
      <c r="AX28" s="38"/>
      <c r="AY28" s="38"/>
      <c r="AZ28" s="38"/>
      <c r="BA28" s="24"/>
      <c r="BB28" s="24"/>
      <c r="BC28" s="24"/>
    </row>
    <row r="29" spans="1:55" ht="15.75">
      <c r="G29" s="1"/>
      <c r="H29" s="1"/>
      <c r="I29" s="1"/>
      <c r="Z29" s="46" t="s">
        <v>46</v>
      </c>
      <c r="AA29" s="1">
        <v>11.84</v>
      </c>
      <c r="AB29" s="1">
        <v>7.01</v>
      </c>
      <c r="AC29" s="1">
        <v>4.4000000000000004</v>
      </c>
      <c r="AD29" s="1">
        <v>3.9</v>
      </c>
      <c r="AE29" s="1">
        <v>3.9</v>
      </c>
      <c r="AF29" s="1">
        <v>3.9</v>
      </c>
      <c r="AG29" s="1">
        <v>3.9</v>
      </c>
      <c r="AH29" s="1">
        <v>3.9</v>
      </c>
      <c r="AI29" s="1">
        <v>3.9</v>
      </c>
      <c r="AJ29" s="1">
        <v>3.9</v>
      </c>
      <c r="AK29" s="1">
        <v>3.9</v>
      </c>
      <c r="AL29" s="1">
        <v>3.9</v>
      </c>
      <c r="AM29" s="1">
        <v>3.9</v>
      </c>
      <c r="AN29" s="1">
        <v>3.9</v>
      </c>
      <c r="AO29" s="1">
        <v>3.9</v>
      </c>
      <c r="AP29" s="1">
        <v>3.9</v>
      </c>
      <c r="AQ29" s="1">
        <v>3.9</v>
      </c>
      <c r="AR29" s="1">
        <v>3.9</v>
      </c>
      <c r="AS29" s="1">
        <v>3.9</v>
      </c>
      <c r="AT29" s="1">
        <v>3.9</v>
      </c>
      <c r="AU29" s="38"/>
      <c r="AV29" s="38"/>
      <c r="AW29" s="38"/>
      <c r="AX29" s="38"/>
      <c r="AY29" s="38"/>
      <c r="AZ29" s="38"/>
      <c r="BA29" s="24"/>
      <c r="BB29" s="24"/>
      <c r="BC29" s="24"/>
    </row>
    <row r="30" spans="1:55" ht="15.75">
      <c r="G30" s="1"/>
      <c r="H30" s="1"/>
      <c r="I30" s="1"/>
      <c r="Z30" s="46" t="s">
        <v>47</v>
      </c>
      <c r="AA30" s="1">
        <v>19.88</v>
      </c>
      <c r="AB30" s="1">
        <v>18.18</v>
      </c>
      <c r="AC30" s="1">
        <v>11.06</v>
      </c>
      <c r="AD30" s="1">
        <v>8.16</v>
      </c>
      <c r="AE30" s="1">
        <v>6.69</v>
      </c>
      <c r="AF30" s="1">
        <v>6.5</v>
      </c>
      <c r="AG30" s="1">
        <v>6.5</v>
      </c>
      <c r="AH30" s="1">
        <v>6.5</v>
      </c>
      <c r="AI30" s="1">
        <v>6.5</v>
      </c>
      <c r="AJ30" s="1">
        <v>6.5</v>
      </c>
      <c r="AK30" s="1">
        <v>6.5</v>
      </c>
      <c r="AL30" s="1">
        <v>6.5</v>
      </c>
      <c r="AM30" s="1">
        <v>6.5</v>
      </c>
      <c r="AN30" s="1">
        <v>6.5</v>
      </c>
      <c r="AO30" s="1">
        <v>6.5</v>
      </c>
      <c r="AP30" s="1">
        <v>6.5</v>
      </c>
      <c r="AQ30" s="1">
        <v>6.5</v>
      </c>
      <c r="AR30" s="1">
        <v>6.5</v>
      </c>
      <c r="AS30" s="1">
        <v>6.5</v>
      </c>
      <c r="AT30" s="1">
        <v>6.5</v>
      </c>
      <c r="AU30" s="38"/>
      <c r="AV30" s="38"/>
      <c r="AW30" s="38"/>
      <c r="AX30" s="38"/>
      <c r="AY30" s="38"/>
      <c r="AZ30" s="38"/>
      <c r="BA30" s="24"/>
      <c r="BB30" s="24"/>
      <c r="BC30" s="24"/>
    </row>
    <row r="31" spans="1:55" ht="15.75">
      <c r="G31" s="1"/>
      <c r="H31" s="1"/>
      <c r="I31" s="1"/>
      <c r="Z31" s="47">
        <v>28</v>
      </c>
      <c r="AA31" s="1">
        <v>27.89</v>
      </c>
      <c r="AB31" s="1">
        <v>27.1</v>
      </c>
      <c r="AC31" s="1">
        <v>23.86</v>
      </c>
      <c r="AD31" s="1">
        <v>19.009999999999998</v>
      </c>
      <c r="AE31" s="1">
        <v>10.56</v>
      </c>
      <c r="AF31" s="1">
        <v>9.61</v>
      </c>
      <c r="AG31" s="1">
        <v>9.2099999999999991</v>
      </c>
      <c r="AH31" s="1">
        <v>9.11</v>
      </c>
      <c r="AI31" s="1">
        <v>9.1</v>
      </c>
      <c r="AJ31" s="1">
        <v>9.1</v>
      </c>
      <c r="AK31" s="1">
        <v>9.1</v>
      </c>
      <c r="AL31" s="1">
        <v>9.1</v>
      </c>
      <c r="AM31" s="1">
        <v>9.1</v>
      </c>
      <c r="AN31" s="1">
        <v>9.1</v>
      </c>
      <c r="AO31" s="1">
        <v>9.1</v>
      </c>
      <c r="AP31" s="1">
        <v>9.1</v>
      </c>
      <c r="AQ31" s="1">
        <v>9.1</v>
      </c>
      <c r="AR31" s="1">
        <v>9.1</v>
      </c>
      <c r="AS31" s="1">
        <v>9.1</v>
      </c>
      <c r="AT31" s="1">
        <v>9.1</v>
      </c>
      <c r="AU31" s="38"/>
      <c r="AV31" s="38"/>
      <c r="AW31" s="38"/>
      <c r="AX31" s="38"/>
      <c r="AY31" s="38"/>
      <c r="AZ31" s="38"/>
      <c r="BA31" s="24"/>
      <c r="BB31" s="24"/>
      <c r="BC31" s="24"/>
    </row>
    <row r="32" spans="1:55" ht="15.75">
      <c r="G32" s="1"/>
      <c r="H32" s="1"/>
      <c r="I32" s="1"/>
      <c r="Z32" s="47">
        <v>36</v>
      </c>
      <c r="AA32" s="1">
        <v>35.9</v>
      </c>
      <c r="AB32" s="1">
        <v>35.35</v>
      </c>
      <c r="AC32" s="1">
        <v>33.57</v>
      </c>
      <c r="AD32" s="1">
        <v>15.94</v>
      </c>
      <c r="AE32" s="1">
        <v>15.71</v>
      </c>
      <c r="AF32" s="1">
        <v>15</v>
      </c>
      <c r="AG32" s="1">
        <v>14.35</v>
      </c>
      <c r="AH32" s="1">
        <v>11.97</v>
      </c>
      <c r="AI32" s="1">
        <v>11.74</v>
      </c>
      <c r="AJ32" s="1">
        <v>11.719999999999999</v>
      </c>
      <c r="AK32" s="1">
        <v>11.7</v>
      </c>
      <c r="AL32" s="1">
        <v>11.7</v>
      </c>
      <c r="AM32" s="1">
        <v>11.7</v>
      </c>
      <c r="AN32" s="1">
        <v>11.7</v>
      </c>
      <c r="AO32" s="1">
        <v>11.7</v>
      </c>
      <c r="AP32" s="1">
        <v>11.7</v>
      </c>
      <c r="AQ32" s="1">
        <v>11.7</v>
      </c>
      <c r="AR32" s="1">
        <v>11.7</v>
      </c>
      <c r="AS32" s="1">
        <v>11.7</v>
      </c>
      <c r="AT32" s="1">
        <v>11.7</v>
      </c>
      <c r="AU32" s="38"/>
      <c r="AV32" s="38"/>
      <c r="AW32" s="38"/>
      <c r="AX32" s="38"/>
      <c r="AY32" s="38"/>
      <c r="AZ32" s="38"/>
      <c r="BA32" s="24"/>
      <c r="BB32" s="24"/>
      <c r="BC32" s="24"/>
    </row>
    <row r="33" spans="7:55" ht="15.75">
      <c r="G33" s="1"/>
      <c r="H33" s="1"/>
      <c r="I33" s="1"/>
      <c r="Z33" s="47">
        <v>45</v>
      </c>
      <c r="AA33" s="1">
        <v>44.9</v>
      </c>
      <c r="AB33" s="1">
        <v>44.440000000000005</v>
      </c>
      <c r="AC33" s="1">
        <v>36.19</v>
      </c>
      <c r="AD33" s="1">
        <v>23.779999999999998</v>
      </c>
      <c r="AE33" s="1">
        <v>22</v>
      </c>
      <c r="AF33" s="1">
        <v>18.059999999999999</v>
      </c>
      <c r="AG33" s="1">
        <v>17.8</v>
      </c>
      <c r="AH33" s="1">
        <v>17.25</v>
      </c>
      <c r="AI33" s="1">
        <v>15.06</v>
      </c>
      <c r="AJ33" s="1">
        <v>14.97</v>
      </c>
      <c r="AK33" s="1">
        <v>14.66</v>
      </c>
      <c r="AL33" s="1">
        <v>14.620000000000001</v>
      </c>
      <c r="AM33" s="1">
        <v>14.620000000000001</v>
      </c>
      <c r="AN33" s="1">
        <v>14.620000000000001</v>
      </c>
      <c r="AO33" s="1">
        <v>14.63</v>
      </c>
      <c r="AP33" s="1">
        <v>14.63</v>
      </c>
      <c r="AQ33" s="1">
        <v>14.63</v>
      </c>
      <c r="AR33" s="1">
        <v>14.63</v>
      </c>
      <c r="AS33" s="1">
        <v>14.63</v>
      </c>
      <c r="AT33" s="1">
        <v>14.63</v>
      </c>
      <c r="AU33" s="38"/>
      <c r="AV33" s="38"/>
      <c r="AW33" s="38"/>
      <c r="AX33" s="38"/>
      <c r="AY33" s="38"/>
      <c r="AZ33" s="38"/>
      <c r="BA33" s="24"/>
      <c r="BB33" s="24"/>
      <c r="BC33" s="24"/>
    </row>
    <row r="34" spans="7:55" ht="15.75">
      <c r="G34" s="1"/>
      <c r="H34" s="1"/>
      <c r="I34" s="1"/>
      <c r="Z34" s="47">
        <v>62.5</v>
      </c>
      <c r="AA34" s="1">
        <v>62.41</v>
      </c>
      <c r="AB34" s="1">
        <v>62.050000000000004</v>
      </c>
      <c r="AC34" s="1">
        <v>57.59</v>
      </c>
      <c r="AD34" s="1">
        <v>20.89</v>
      </c>
      <c r="AE34" s="1">
        <v>21.4</v>
      </c>
      <c r="AF34" s="1">
        <v>21.12</v>
      </c>
      <c r="AG34" s="1">
        <v>21.24</v>
      </c>
      <c r="AH34" s="1">
        <v>22.36</v>
      </c>
      <c r="AI34" s="1">
        <v>20.95</v>
      </c>
      <c r="AJ34" s="1">
        <v>21.080000000000002</v>
      </c>
      <c r="AK34" s="1">
        <v>20.380000000000003</v>
      </c>
      <c r="AL34" s="1">
        <v>20.37</v>
      </c>
      <c r="AM34" s="1">
        <v>20.380000000000003</v>
      </c>
      <c r="AN34" s="1">
        <v>20.34</v>
      </c>
      <c r="AO34" s="1">
        <v>20.34</v>
      </c>
      <c r="AP34" s="1">
        <v>20.309999999999999</v>
      </c>
      <c r="AQ34" s="1">
        <v>20.309999999999999</v>
      </c>
      <c r="AR34" s="1">
        <v>20.309999999999999</v>
      </c>
      <c r="AS34" s="1">
        <v>20.309999999999999</v>
      </c>
      <c r="AT34" s="1">
        <v>20.309999999999999</v>
      </c>
      <c r="AU34" s="38"/>
      <c r="AV34" s="38"/>
      <c r="AW34" s="38"/>
      <c r="AX34" s="38"/>
      <c r="AY34" s="38"/>
      <c r="AZ34" s="38"/>
      <c r="BA34" s="24"/>
      <c r="BB34" s="24"/>
      <c r="BC34" s="24"/>
    </row>
    <row r="35" spans="7:55" ht="15.75">
      <c r="G35" s="1"/>
      <c r="H35" s="1"/>
      <c r="I35" s="1"/>
      <c r="Z35" s="47">
        <v>87.5</v>
      </c>
      <c r="AA35" s="1">
        <v>87.410000000000011</v>
      </c>
      <c r="AB35" s="1">
        <v>87.06</v>
      </c>
      <c r="AC35" s="1">
        <v>86.46</v>
      </c>
      <c r="AD35" s="1">
        <v>30.66</v>
      </c>
      <c r="AE35" s="1">
        <v>29.63</v>
      </c>
      <c r="AF35" s="1">
        <v>28.540000000000003</v>
      </c>
      <c r="AG35" s="1">
        <v>29.790000000000003</v>
      </c>
      <c r="AH35" s="1">
        <v>28.62</v>
      </c>
      <c r="AI35" s="1">
        <v>28.439999999999998</v>
      </c>
      <c r="AU35" s="38"/>
      <c r="AV35" s="38"/>
      <c r="AW35" s="38"/>
      <c r="AX35" s="38"/>
      <c r="AY35" s="38"/>
      <c r="AZ35" s="38"/>
      <c r="BA35" s="24"/>
      <c r="BB35" s="24"/>
      <c r="BC35" s="24"/>
    </row>
    <row r="36" spans="7:55" ht="15.75">
      <c r="G36" s="1"/>
      <c r="H36" s="1"/>
      <c r="I36" s="1"/>
      <c r="Z36" s="47">
        <v>112.5</v>
      </c>
      <c r="AA36" s="1">
        <v>112.43</v>
      </c>
      <c r="AB36" s="1">
        <v>112.05</v>
      </c>
      <c r="AC36" s="1">
        <v>111.63</v>
      </c>
      <c r="AD36" s="1">
        <v>56.89</v>
      </c>
      <c r="AE36" s="1">
        <v>43.11</v>
      </c>
      <c r="AF36" s="1">
        <v>53.1</v>
      </c>
      <c r="AU36" s="38"/>
      <c r="AV36" s="38"/>
      <c r="AW36" s="38"/>
      <c r="AX36" s="38"/>
      <c r="AY36" s="38"/>
      <c r="AZ36" s="38"/>
      <c r="BA36" s="24"/>
      <c r="BB36" s="24"/>
      <c r="BC36" s="24"/>
    </row>
    <row r="37" spans="7:55" ht="15.75">
      <c r="G37" s="1"/>
      <c r="H37" s="1"/>
      <c r="I37" s="1"/>
      <c r="Z37" s="47">
        <v>137.5</v>
      </c>
      <c r="AA37" s="1">
        <v>137.42999999999998</v>
      </c>
      <c r="AB37" s="1">
        <v>137.05000000000001</v>
      </c>
      <c r="AC37" s="1">
        <v>136.63</v>
      </c>
      <c r="AD37" s="1">
        <v>126.88000000000001</v>
      </c>
      <c r="AE37" s="1">
        <v>126.71000000000001</v>
      </c>
      <c r="AU37" s="38"/>
      <c r="AV37" s="38"/>
      <c r="AW37" s="38"/>
      <c r="AX37" s="38"/>
      <c r="AY37" s="38"/>
      <c r="AZ37" s="38"/>
      <c r="BA37" s="24"/>
      <c r="BB37" s="24"/>
      <c r="BC37" s="24"/>
    </row>
    <row r="38" spans="7:55" ht="15.75">
      <c r="G38" s="1"/>
      <c r="H38" s="1"/>
      <c r="I38" s="1"/>
      <c r="Z38" s="47">
        <v>175</v>
      </c>
      <c r="AA38" s="1">
        <v>174.94</v>
      </c>
      <c r="AB38" s="1">
        <v>174.57</v>
      </c>
      <c r="AC38" s="1">
        <v>174.14000000000001</v>
      </c>
      <c r="AD38" s="1">
        <v>173.59</v>
      </c>
      <c r="AE38" s="1">
        <v>165.06</v>
      </c>
      <c r="AU38" s="38"/>
      <c r="AV38" s="38"/>
      <c r="AW38" s="38"/>
      <c r="AX38" s="38"/>
      <c r="AY38" s="38"/>
      <c r="AZ38" s="38"/>
      <c r="BA38" s="24"/>
      <c r="BB38" s="24"/>
      <c r="BC38" s="24"/>
    </row>
    <row r="39" spans="7:55" ht="15.75">
      <c r="G39" s="1"/>
      <c r="H39" s="1"/>
      <c r="I39" s="1"/>
      <c r="Z39" s="47">
        <v>225</v>
      </c>
      <c r="AA39" s="1">
        <v>224.95</v>
      </c>
      <c r="AB39" s="1">
        <v>224.60000000000002</v>
      </c>
      <c r="AC39" s="1">
        <v>224.16</v>
      </c>
      <c r="AD39" s="1">
        <v>223.67000000000002</v>
      </c>
      <c r="AE39" s="1">
        <v>222.82000000000002</v>
      </c>
      <c r="AU39" s="24"/>
      <c r="AV39" s="24"/>
      <c r="AW39" s="24"/>
      <c r="AX39" s="24"/>
      <c r="AY39" s="24"/>
      <c r="AZ39" s="24"/>
      <c r="BA39" s="24"/>
      <c r="BB39" s="24"/>
      <c r="BC39" s="24"/>
    </row>
    <row r="40" spans="7:55" ht="15.75">
      <c r="G40" s="1"/>
      <c r="H40" s="1"/>
      <c r="I40" s="1"/>
      <c r="Z40" s="47">
        <v>375</v>
      </c>
      <c r="AA40" s="1">
        <v>374.96</v>
      </c>
      <c r="AB40" s="1">
        <v>374.69</v>
      </c>
      <c r="AC40" s="1">
        <v>374.29</v>
      </c>
      <c r="AD40" s="1">
        <v>373.85</v>
      </c>
      <c r="AE40" s="1">
        <v>373.36</v>
      </c>
      <c r="AF40" s="1">
        <v>372.83</v>
      </c>
      <c r="AG40" s="1">
        <v>372.18</v>
      </c>
      <c r="AH40" s="1">
        <v>369.23</v>
      </c>
      <c r="AU40" s="24"/>
      <c r="AV40" s="24"/>
      <c r="AW40" s="24"/>
      <c r="AX40" s="24"/>
      <c r="AY40" s="24"/>
      <c r="AZ40" s="24"/>
      <c r="BA40" s="24"/>
      <c r="BB40" s="24"/>
      <c r="BC40" s="24"/>
    </row>
    <row r="41" spans="7:55" ht="15.75">
      <c r="G41" s="1"/>
      <c r="H41" s="1"/>
      <c r="I41" s="1"/>
      <c r="Z41" s="47">
        <v>750</v>
      </c>
      <c r="AA41" s="1">
        <v>749.98</v>
      </c>
      <c r="AB41" s="1">
        <v>749.79</v>
      </c>
      <c r="AC41" s="1">
        <v>749.5</v>
      </c>
      <c r="AD41" s="1">
        <v>749.16</v>
      </c>
      <c r="AE41" s="1">
        <v>748.77</v>
      </c>
      <c r="AF41" s="1">
        <v>748.39</v>
      </c>
      <c r="AG41" s="1">
        <v>747.97</v>
      </c>
      <c r="AH41" s="1">
        <v>747.55000000000007</v>
      </c>
      <c r="AI41" s="1">
        <v>747.13</v>
      </c>
      <c r="AJ41" s="1">
        <v>746.67</v>
      </c>
      <c r="AK41" s="1">
        <v>746.2</v>
      </c>
      <c r="AL41" s="1">
        <v>745.67000000000007</v>
      </c>
      <c r="AM41" s="1">
        <v>745</v>
      </c>
      <c r="AN41" s="1">
        <v>744.09</v>
      </c>
      <c r="AU41" s="24"/>
      <c r="AV41" s="24"/>
      <c r="AW41" s="24"/>
      <c r="AX41" s="24"/>
      <c r="AY41" s="24"/>
      <c r="AZ41" s="24"/>
      <c r="BA41" s="24"/>
      <c r="BB41" s="24"/>
      <c r="BC41" s="24"/>
    </row>
    <row r="42" spans="7:55" ht="15.75">
      <c r="G42" s="1"/>
      <c r="H42" s="1"/>
      <c r="I42" s="1"/>
      <c r="Z42" s="47">
        <v>1500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38"/>
      <c r="AV42" s="38"/>
      <c r="AW42" s="38"/>
      <c r="AX42" s="38"/>
      <c r="AY42" s="38"/>
      <c r="AZ42" s="38"/>
      <c r="BA42" s="24"/>
      <c r="BB42" s="24"/>
      <c r="BC42" s="24"/>
    </row>
    <row r="43" spans="7:55">
      <c r="G43" s="1"/>
      <c r="H43" s="1"/>
      <c r="I43" s="1"/>
      <c r="AF43" s="37"/>
      <c r="AG43" s="37"/>
      <c r="AH43" s="37"/>
      <c r="AI43" s="37"/>
      <c r="AJ43" s="37"/>
      <c r="AK43" s="37"/>
      <c r="AL43" s="37"/>
      <c r="AM43" s="37"/>
      <c r="AN43" s="37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24"/>
      <c r="BB43" s="24"/>
      <c r="BC43" s="24"/>
    </row>
    <row r="44" spans="7:55">
      <c r="G44" s="1"/>
      <c r="H44" s="1"/>
      <c r="I44" s="1"/>
      <c r="Z44" s="1" t="s">
        <v>224</v>
      </c>
      <c r="AF44" s="24"/>
      <c r="AG44" s="39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4"/>
      <c r="BB44" s="24"/>
      <c r="BC44" s="24"/>
    </row>
    <row r="45" spans="7:55">
      <c r="G45" s="1"/>
      <c r="H45" s="1"/>
      <c r="I45" s="1"/>
      <c r="Z45" s="44" t="s">
        <v>225</v>
      </c>
      <c r="AA45" s="44">
        <v>0.1</v>
      </c>
      <c r="AB45" s="44">
        <v>0.2</v>
      </c>
      <c r="AC45" s="44">
        <v>0.3</v>
      </c>
      <c r="AD45" s="44">
        <v>0.4</v>
      </c>
      <c r="AE45" s="44">
        <v>0.5</v>
      </c>
      <c r="AF45" s="44">
        <v>0.6</v>
      </c>
      <c r="AG45" s="44">
        <v>0.7</v>
      </c>
      <c r="AH45" s="44">
        <v>0.8</v>
      </c>
      <c r="AI45" s="44">
        <v>0.9</v>
      </c>
      <c r="AJ45" s="44">
        <v>1</v>
      </c>
      <c r="AK45" s="44">
        <v>1.1000000000000001</v>
      </c>
      <c r="AL45" s="44">
        <v>1.2</v>
      </c>
      <c r="AM45" s="44">
        <v>1.3</v>
      </c>
      <c r="AN45" s="44">
        <v>1.4</v>
      </c>
      <c r="AO45" s="44">
        <v>1.5</v>
      </c>
      <c r="AP45" s="44">
        <v>1.6</v>
      </c>
      <c r="AQ45" s="44">
        <v>1.7</v>
      </c>
      <c r="AR45" s="44">
        <v>1.8</v>
      </c>
      <c r="AS45" s="44">
        <v>1.9</v>
      </c>
      <c r="AT45" s="44">
        <v>2</v>
      </c>
      <c r="AU45" s="38"/>
      <c r="AV45" s="38"/>
      <c r="AW45" s="38"/>
      <c r="AX45" s="38"/>
      <c r="AY45" s="38"/>
      <c r="AZ45" s="38"/>
      <c r="BA45" s="24"/>
      <c r="BB45" s="24"/>
      <c r="BC45" s="24"/>
    </row>
    <row r="46" spans="7:55">
      <c r="G46" s="1"/>
      <c r="H46" s="1"/>
      <c r="I46" s="1"/>
      <c r="Z46" s="1" t="s">
        <v>44</v>
      </c>
      <c r="AA46" s="1">
        <v>2.92</v>
      </c>
      <c r="AB46" s="1">
        <v>1.25</v>
      </c>
      <c r="AC46" s="1">
        <v>0.98</v>
      </c>
      <c r="AD46" s="1">
        <v>0.98</v>
      </c>
      <c r="AE46" s="1">
        <v>0.98</v>
      </c>
      <c r="AF46" s="1">
        <v>0.98</v>
      </c>
      <c r="AG46" s="1">
        <v>0.98</v>
      </c>
      <c r="AH46" s="1">
        <v>0.98</v>
      </c>
      <c r="AI46" s="1">
        <v>0.98</v>
      </c>
      <c r="AJ46" s="1">
        <v>0.98</v>
      </c>
      <c r="AK46" s="1">
        <v>0.98</v>
      </c>
      <c r="AL46" s="1">
        <v>0.98</v>
      </c>
      <c r="AM46" s="1">
        <v>0.98</v>
      </c>
      <c r="AN46" s="1">
        <v>0.98</v>
      </c>
      <c r="AO46" s="1">
        <v>0.98</v>
      </c>
      <c r="AP46" s="1">
        <v>0.98</v>
      </c>
      <c r="AQ46" s="1">
        <v>0.98</v>
      </c>
      <c r="AR46" s="1">
        <v>0.98</v>
      </c>
      <c r="AS46" s="1">
        <v>0.98</v>
      </c>
      <c r="AT46" s="1">
        <v>0.98</v>
      </c>
      <c r="AU46" s="38"/>
      <c r="AV46" s="38"/>
      <c r="AW46" s="38"/>
      <c r="AX46" s="38"/>
      <c r="AY46" s="38"/>
      <c r="AZ46" s="38"/>
      <c r="BA46" s="24"/>
      <c r="BB46" s="24"/>
      <c r="BC46" s="24"/>
    </row>
    <row r="47" spans="7:55">
      <c r="G47" s="1"/>
      <c r="H47" s="1"/>
      <c r="I47" s="1"/>
      <c r="Z47" s="1" t="s">
        <v>45</v>
      </c>
      <c r="AA47" s="1">
        <v>5.95</v>
      </c>
      <c r="AB47" s="1">
        <v>4.1099999999999994</v>
      </c>
      <c r="AC47" s="1">
        <v>2.39</v>
      </c>
      <c r="AD47" s="1">
        <v>1.95</v>
      </c>
      <c r="AE47" s="1">
        <v>1.95</v>
      </c>
      <c r="AF47" s="1">
        <v>1.95</v>
      </c>
      <c r="AG47" s="1">
        <v>1.95</v>
      </c>
      <c r="AH47" s="1">
        <v>1.95</v>
      </c>
      <c r="AI47" s="1">
        <v>1.95</v>
      </c>
      <c r="AJ47" s="1">
        <v>1.95</v>
      </c>
      <c r="AK47" s="1">
        <v>1.95</v>
      </c>
      <c r="AL47" s="1">
        <v>1.95</v>
      </c>
      <c r="AM47" s="1">
        <v>1.95</v>
      </c>
      <c r="AN47" s="1">
        <v>1.95</v>
      </c>
      <c r="AO47" s="1">
        <v>1.95</v>
      </c>
      <c r="AP47" s="1">
        <v>1.95</v>
      </c>
      <c r="AQ47" s="1">
        <v>1.95</v>
      </c>
      <c r="AR47" s="1">
        <v>1.95</v>
      </c>
      <c r="AS47" s="1">
        <v>1.95</v>
      </c>
      <c r="AT47" s="1">
        <v>1.95</v>
      </c>
      <c r="AU47" s="38"/>
      <c r="AV47" s="38"/>
      <c r="AW47" s="38"/>
      <c r="AX47" s="38"/>
      <c r="AY47" s="38"/>
      <c r="AZ47" s="38"/>
      <c r="BA47" s="24"/>
      <c r="BB47" s="24"/>
      <c r="BC47" s="24"/>
    </row>
    <row r="48" spans="7:55" ht="15.75">
      <c r="G48" s="1"/>
      <c r="H48" s="1"/>
      <c r="I48" s="1"/>
      <c r="Z48" s="46" t="s">
        <v>46</v>
      </c>
      <c r="AA48" s="1">
        <v>11.96</v>
      </c>
      <c r="AB48" s="1">
        <v>11.620000000000001</v>
      </c>
      <c r="AC48" s="1">
        <v>6.05</v>
      </c>
      <c r="AD48" s="1">
        <v>5.96</v>
      </c>
      <c r="AE48" s="1">
        <v>4.3499999999999996</v>
      </c>
      <c r="AF48" s="1">
        <v>4.12</v>
      </c>
      <c r="AG48" s="1">
        <v>3.9</v>
      </c>
      <c r="AH48" s="1">
        <v>3.9</v>
      </c>
      <c r="AI48" s="1">
        <v>3.9</v>
      </c>
      <c r="AJ48" s="1">
        <v>3.9</v>
      </c>
      <c r="AK48" s="1">
        <v>3.9</v>
      </c>
      <c r="AL48" s="1">
        <v>3.9</v>
      </c>
      <c r="AM48" s="1">
        <v>3.9</v>
      </c>
      <c r="AN48" s="1">
        <v>3.9</v>
      </c>
      <c r="AO48" s="1">
        <v>3.9</v>
      </c>
      <c r="AP48" s="1">
        <v>3.9</v>
      </c>
      <c r="AQ48" s="1">
        <v>3.9</v>
      </c>
      <c r="AR48" s="1">
        <v>3.9</v>
      </c>
      <c r="AS48" s="1">
        <v>3.9</v>
      </c>
      <c r="AT48" s="1">
        <v>3.9</v>
      </c>
      <c r="AU48" s="38"/>
      <c r="AV48" s="38"/>
      <c r="AW48" s="38"/>
      <c r="AX48" s="38"/>
      <c r="AY48" s="38"/>
      <c r="AZ48" s="38"/>
      <c r="BA48" s="24"/>
      <c r="BB48" s="24"/>
      <c r="BC48" s="24"/>
    </row>
    <row r="49" spans="7:55" ht="15.75">
      <c r="G49" s="1"/>
      <c r="H49" s="1"/>
      <c r="I49" s="1"/>
      <c r="Z49" s="46" t="s">
        <v>47</v>
      </c>
      <c r="AA49" s="1">
        <v>19.959999999999997</v>
      </c>
      <c r="AB49" s="1">
        <v>19.75</v>
      </c>
      <c r="AC49" s="1">
        <v>19.190000000000001</v>
      </c>
      <c r="AD49" s="1">
        <v>17.68</v>
      </c>
      <c r="AE49" s="1">
        <v>12.91</v>
      </c>
      <c r="AF49" s="1">
        <v>10.69</v>
      </c>
      <c r="AG49" s="1">
        <v>9.08</v>
      </c>
      <c r="AH49" s="1">
        <v>7.2200000000000006</v>
      </c>
      <c r="AI49" s="1">
        <v>6.69</v>
      </c>
      <c r="AJ49" s="1">
        <v>6.54</v>
      </c>
      <c r="AK49" s="1">
        <v>6.5</v>
      </c>
      <c r="AL49" s="1">
        <v>6.5</v>
      </c>
      <c r="AM49" s="1">
        <v>6.5</v>
      </c>
      <c r="AN49" s="1">
        <v>6.5</v>
      </c>
      <c r="AO49" s="1">
        <v>6.5</v>
      </c>
      <c r="AP49" s="1">
        <v>6.5</v>
      </c>
      <c r="AQ49" s="1">
        <v>6.5</v>
      </c>
      <c r="AR49" s="1">
        <v>6.5</v>
      </c>
      <c r="AS49" s="1">
        <v>6.5</v>
      </c>
      <c r="AT49" s="1">
        <v>6.5</v>
      </c>
      <c r="AU49" s="38"/>
      <c r="AV49" s="38"/>
      <c r="AW49" s="38"/>
      <c r="AX49" s="38"/>
      <c r="AY49" s="38"/>
      <c r="AZ49" s="38"/>
      <c r="BA49" s="24"/>
      <c r="BB49" s="24"/>
      <c r="BC49" s="24"/>
    </row>
    <row r="50" spans="7:55" ht="15.75">
      <c r="G50" s="1"/>
      <c r="H50" s="1"/>
      <c r="I50" s="1"/>
      <c r="Z50" s="47">
        <v>28</v>
      </c>
      <c r="AA50" s="1">
        <v>27.96</v>
      </c>
      <c r="AB50" s="1">
        <v>27.79</v>
      </c>
      <c r="AC50" s="1">
        <v>27.48</v>
      </c>
      <c r="AD50" s="1">
        <v>26.88</v>
      </c>
      <c r="AE50" s="1">
        <v>25.380000000000003</v>
      </c>
      <c r="AF50" s="1">
        <v>22.07</v>
      </c>
      <c r="AG50" s="1">
        <v>14.36</v>
      </c>
      <c r="AH50" s="1">
        <v>11.950000000000001</v>
      </c>
      <c r="AI50" s="1">
        <v>10.71</v>
      </c>
      <c r="AJ50" s="1">
        <v>10.85</v>
      </c>
      <c r="AK50" s="1">
        <v>9.65</v>
      </c>
      <c r="AL50" s="1">
        <v>9.24</v>
      </c>
      <c r="AM50" s="1">
        <v>9.11</v>
      </c>
      <c r="AN50" s="1">
        <v>9.1</v>
      </c>
      <c r="AO50" s="1">
        <v>9.1</v>
      </c>
      <c r="AP50" s="1">
        <v>9.1</v>
      </c>
      <c r="AQ50" s="1">
        <v>9.1</v>
      </c>
      <c r="AR50" s="1">
        <v>9.1</v>
      </c>
      <c r="AS50" s="1">
        <v>9.1</v>
      </c>
      <c r="AT50" s="1">
        <v>9.1</v>
      </c>
      <c r="AU50" s="38"/>
      <c r="AV50" s="38"/>
      <c r="AW50" s="38"/>
      <c r="AX50" s="38"/>
      <c r="AY50" s="38"/>
      <c r="AZ50" s="38"/>
      <c r="BA50" s="24"/>
      <c r="BB50" s="24"/>
      <c r="BC50" s="24"/>
    </row>
    <row r="51" spans="7:55" ht="15.75">
      <c r="G51" s="1"/>
      <c r="H51" s="1"/>
      <c r="I51" s="1"/>
      <c r="Z51" s="47">
        <v>36</v>
      </c>
      <c r="AA51" s="1">
        <v>35.96</v>
      </c>
      <c r="AB51" s="1">
        <v>35.800000000000004</v>
      </c>
      <c r="AC51" s="1">
        <v>35.549999999999997</v>
      </c>
      <c r="AD51" s="1">
        <v>35.120000000000005</v>
      </c>
      <c r="AE51" s="1">
        <v>35.120000000000005</v>
      </c>
      <c r="AF51" s="1">
        <v>23.72</v>
      </c>
      <c r="AG51" s="1">
        <v>21.4</v>
      </c>
      <c r="AH51" s="1">
        <v>19.64</v>
      </c>
      <c r="AI51" s="1">
        <v>17.159999999999997</v>
      </c>
      <c r="AJ51" s="1">
        <v>14.229999999999999</v>
      </c>
      <c r="AK51" s="1">
        <v>13.69</v>
      </c>
      <c r="AL51" s="1">
        <v>13.33</v>
      </c>
      <c r="AM51" s="1">
        <v>12.45</v>
      </c>
      <c r="AN51" s="1">
        <v>11.87</v>
      </c>
      <c r="AO51" s="1">
        <v>11.790000000000001</v>
      </c>
      <c r="AP51" s="1">
        <v>11.729999999999999</v>
      </c>
      <c r="AQ51" s="1">
        <v>11.7</v>
      </c>
      <c r="AR51" s="1">
        <v>11.7</v>
      </c>
      <c r="AS51" s="1">
        <v>11.7</v>
      </c>
      <c r="AT51" s="1">
        <v>11.7</v>
      </c>
      <c r="AU51" s="38"/>
      <c r="AV51" s="38"/>
      <c r="AW51" s="38"/>
      <c r="AX51" s="38"/>
      <c r="AY51" s="38"/>
      <c r="AZ51" s="38"/>
      <c r="BA51" s="24"/>
      <c r="BB51" s="24"/>
      <c r="BC51" s="24"/>
    </row>
    <row r="52" spans="7:55" ht="15.75">
      <c r="G52" s="1"/>
      <c r="H52" s="1"/>
      <c r="I52" s="1"/>
      <c r="Z52" s="47">
        <v>45</v>
      </c>
      <c r="AA52" s="1">
        <v>44.97</v>
      </c>
      <c r="AB52" s="1">
        <v>44.790000000000006</v>
      </c>
      <c r="AC52" s="1">
        <v>44.58</v>
      </c>
      <c r="AD52" s="1">
        <v>44.24</v>
      </c>
      <c r="AE52" s="1">
        <v>43.61</v>
      </c>
      <c r="AF52" s="1">
        <v>42.31</v>
      </c>
      <c r="AG52" s="1">
        <v>37.61</v>
      </c>
      <c r="AH52" s="1">
        <v>27.06</v>
      </c>
      <c r="AI52" s="1">
        <v>26.86</v>
      </c>
      <c r="AJ52" s="1">
        <v>27.01</v>
      </c>
      <c r="AK52" s="1">
        <v>27.72</v>
      </c>
      <c r="AL52" s="1">
        <v>17.86</v>
      </c>
      <c r="AM52" s="1">
        <v>17.61</v>
      </c>
      <c r="AN52" s="1">
        <v>18.52</v>
      </c>
      <c r="AO52" s="1">
        <v>17.159999999999997</v>
      </c>
      <c r="AP52" s="1">
        <v>15.639999999999999</v>
      </c>
      <c r="AQ52" s="1">
        <v>15.08</v>
      </c>
      <c r="AR52" s="1">
        <v>14.83</v>
      </c>
      <c r="AS52" s="1">
        <v>15.11</v>
      </c>
      <c r="AT52" s="1">
        <v>14.63</v>
      </c>
      <c r="AU52" s="38"/>
      <c r="AV52" s="38"/>
      <c r="AW52" s="38"/>
      <c r="AX52" s="38"/>
      <c r="AY52" s="38"/>
      <c r="AZ52" s="38"/>
      <c r="BA52" s="24"/>
      <c r="BB52" s="24"/>
      <c r="BC52" s="24"/>
    </row>
    <row r="53" spans="7:55" ht="15.75">
      <c r="G53" s="1"/>
      <c r="H53" s="1"/>
      <c r="I53" s="1"/>
      <c r="Z53" s="47">
        <v>62.5</v>
      </c>
      <c r="AA53" s="1">
        <v>62.470000000000006</v>
      </c>
      <c r="AB53" s="1">
        <v>62.279999999999994</v>
      </c>
      <c r="AC53" s="1">
        <v>62.080000000000005</v>
      </c>
      <c r="AD53" s="1">
        <v>61.85</v>
      </c>
      <c r="AE53" s="1">
        <v>61.53</v>
      </c>
      <c r="AF53" s="1">
        <v>60.940000000000005</v>
      </c>
      <c r="AG53" s="1">
        <v>33.75</v>
      </c>
      <c r="AH53" s="1">
        <v>45.42</v>
      </c>
      <c r="AI53" s="1">
        <v>41.04</v>
      </c>
      <c r="AJ53" s="1">
        <v>42.19</v>
      </c>
      <c r="AK53" s="1">
        <v>34.74</v>
      </c>
      <c r="AL53" s="1">
        <v>27.56</v>
      </c>
      <c r="AM53" s="1">
        <v>30.17</v>
      </c>
      <c r="AN53" s="1">
        <v>24.48</v>
      </c>
      <c r="AO53" s="1">
        <v>26.990000000000002</v>
      </c>
      <c r="AP53" s="1">
        <v>23.84</v>
      </c>
      <c r="AQ53" s="1">
        <v>24.46</v>
      </c>
      <c r="AR53" s="1">
        <v>21.27</v>
      </c>
      <c r="AS53" s="1">
        <v>21.02</v>
      </c>
      <c r="AT53" s="1">
        <v>20.54</v>
      </c>
      <c r="AU53" s="38"/>
      <c r="AV53" s="38"/>
      <c r="AW53" s="38"/>
      <c r="AX53" s="38"/>
      <c r="AY53" s="38"/>
      <c r="AZ53" s="38"/>
      <c r="BA53" s="24"/>
      <c r="BB53" s="24"/>
      <c r="BC53" s="24"/>
    </row>
    <row r="54" spans="7:55" ht="15.75">
      <c r="G54" s="1"/>
      <c r="H54" s="1"/>
      <c r="I54" s="1"/>
      <c r="Z54" s="47">
        <v>87.5</v>
      </c>
      <c r="AA54" s="1">
        <v>87.47999999999999</v>
      </c>
      <c r="AB54" s="1">
        <v>87.28</v>
      </c>
      <c r="AC54" s="1">
        <v>87.070000000000007</v>
      </c>
      <c r="AD54" s="1">
        <v>86.87</v>
      </c>
      <c r="AE54" s="1">
        <v>86.63</v>
      </c>
      <c r="AF54" s="1">
        <v>86.279999999999987</v>
      </c>
      <c r="AG54" s="1">
        <v>83.65</v>
      </c>
      <c r="AH54" s="1">
        <v>34.11</v>
      </c>
      <c r="AI54" s="1">
        <v>31.03</v>
      </c>
      <c r="AJ54" s="1">
        <v>28.75</v>
      </c>
      <c r="AK54" s="1">
        <v>35.909999999999997</v>
      </c>
      <c r="AL54" s="1">
        <v>29.830000000000002</v>
      </c>
      <c r="AM54" s="1">
        <v>28.69</v>
      </c>
      <c r="AN54" s="1">
        <v>28.580000000000002</v>
      </c>
      <c r="AO54" s="1">
        <v>28.66</v>
      </c>
      <c r="AP54" s="1">
        <v>29.68</v>
      </c>
      <c r="AQ54" s="1">
        <v>29.6</v>
      </c>
      <c r="AR54" s="1">
        <v>29</v>
      </c>
      <c r="AS54" s="1">
        <v>28.72</v>
      </c>
      <c r="AT54" s="1">
        <v>30.23</v>
      </c>
      <c r="AU54" s="38"/>
      <c r="AV54" s="38"/>
      <c r="AW54" s="38"/>
      <c r="AX54" s="38"/>
      <c r="AY54" s="38"/>
      <c r="AZ54" s="38"/>
      <c r="BA54" s="24"/>
      <c r="BB54" s="24"/>
      <c r="BC54" s="24"/>
    </row>
    <row r="55" spans="7:55" ht="15.75">
      <c r="G55" s="1"/>
      <c r="H55" s="1"/>
      <c r="I55" s="1"/>
      <c r="Z55" s="47">
        <v>112.5</v>
      </c>
      <c r="AA55" s="1">
        <v>112.47999999999999</v>
      </c>
      <c r="AB55" s="1">
        <v>112.28999999999999</v>
      </c>
      <c r="AC55" s="1">
        <v>112.05999999999999</v>
      </c>
      <c r="AD55" s="1">
        <v>111.85</v>
      </c>
      <c r="AE55" s="1">
        <v>111.64</v>
      </c>
      <c r="AF55" s="1">
        <v>111.39999999999999</v>
      </c>
      <c r="AG55" s="1">
        <v>111.12</v>
      </c>
      <c r="AH55" s="1">
        <v>110.68</v>
      </c>
      <c r="AI55" s="1">
        <v>55.71</v>
      </c>
      <c r="AJ55" s="1">
        <v>50.699999999999996</v>
      </c>
      <c r="AK55" s="1">
        <v>101</v>
      </c>
      <c r="AL55" s="1">
        <v>46.04</v>
      </c>
      <c r="AM55" s="1">
        <v>48.12</v>
      </c>
      <c r="AN55" s="1">
        <v>106.92</v>
      </c>
      <c r="AO55" s="1">
        <v>37.979999999999997</v>
      </c>
      <c r="AP55" s="1">
        <v>37.04</v>
      </c>
      <c r="AQ55" s="1">
        <v>101.71</v>
      </c>
      <c r="AR55" s="1">
        <v>38.25</v>
      </c>
      <c r="AU55" s="38"/>
      <c r="AV55" s="38"/>
      <c r="AW55" s="38"/>
      <c r="AX55" s="38"/>
      <c r="AY55" s="38"/>
      <c r="AZ55" s="38"/>
      <c r="BA55" s="24"/>
      <c r="BB55" s="24"/>
      <c r="BC55" s="24"/>
    </row>
    <row r="56" spans="7:55" ht="15.75">
      <c r="G56" s="1"/>
      <c r="H56" s="1"/>
      <c r="I56" s="1"/>
      <c r="Z56" s="47">
        <v>137.5</v>
      </c>
      <c r="AA56" s="1">
        <v>137.47999999999999</v>
      </c>
      <c r="AB56" s="1">
        <v>137.30000000000001</v>
      </c>
      <c r="AC56" s="1">
        <v>137.07</v>
      </c>
      <c r="AD56" s="1">
        <v>136.84</v>
      </c>
      <c r="AE56" s="1">
        <v>136.63999999999999</v>
      </c>
      <c r="AF56" s="1">
        <v>136.41</v>
      </c>
      <c r="AG56" s="1">
        <v>136.16999999999999</v>
      </c>
      <c r="AH56" s="1">
        <v>135.84</v>
      </c>
      <c r="AI56" s="1">
        <v>135.37</v>
      </c>
      <c r="AJ56" s="1">
        <v>121.77</v>
      </c>
      <c r="AK56" s="1">
        <v>122.31000000000002</v>
      </c>
      <c r="AL56" s="1">
        <v>117.97</v>
      </c>
      <c r="AM56" s="1">
        <v>132.01</v>
      </c>
      <c r="AN56" s="1">
        <v>131.81</v>
      </c>
      <c r="AO56" s="1">
        <v>130.08000000000001</v>
      </c>
      <c r="AU56" s="38"/>
      <c r="AV56" s="38"/>
      <c r="AW56" s="38"/>
      <c r="AX56" s="38"/>
      <c r="AY56" s="38"/>
      <c r="AZ56" s="38"/>
      <c r="BA56" s="24"/>
      <c r="BB56" s="24"/>
      <c r="BC56" s="24"/>
    </row>
    <row r="57" spans="7:55" ht="15.75">
      <c r="G57" s="1"/>
      <c r="H57" s="1"/>
      <c r="I57" s="1"/>
      <c r="Z57" s="47">
        <v>175</v>
      </c>
      <c r="AA57" s="1">
        <v>174.99</v>
      </c>
      <c r="AB57" s="1">
        <v>174.82000000000002</v>
      </c>
      <c r="AC57" s="1">
        <v>174.6</v>
      </c>
      <c r="AD57" s="1">
        <v>174.35000000000002</v>
      </c>
      <c r="AE57" s="1">
        <v>174.14000000000001</v>
      </c>
      <c r="AF57" s="1">
        <v>173.91</v>
      </c>
      <c r="AG57" s="1">
        <v>173.7</v>
      </c>
      <c r="AH57" s="1">
        <v>173.45</v>
      </c>
      <c r="AI57" s="1">
        <v>173.13</v>
      </c>
      <c r="AJ57" s="1">
        <v>171.59</v>
      </c>
      <c r="AK57" s="1">
        <v>167.72</v>
      </c>
      <c r="AL57" s="1">
        <v>166.61</v>
      </c>
      <c r="AU57" s="38"/>
      <c r="AV57" s="38"/>
      <c r="AW57" s="38"/>
      <c r="AX57" s="38"/>
      <c r="AY57" s="38"/>
      <c r="AZ57" s="38"/>
      <c r="BA57" s="24"/>
      <c r="BB57" s="24"/>
      <c r="BC57" s="24"/>
    </row>
    <row r="58" spans="7:55" ht="15.75">
      <c r="G58" s="1"/>
      <c r="H58" s="1"/>
      <c r="I58" s="1"/>
      <c r="Z58" s="47">
        <v>225</v>
      </c>
      <c r="AA58" s="1">
        <v>224.99</v>
      </c>
      <c r="AB58" s="1">
        <v>224.84</v>
      </c>
      <c r="AC58" s="1">
        <v>224.63</v>
      </c>
      <c r="AD58" s="1">
        <v>224.38</v>
      </c>
      <c r="AE58" s="1">
        <v>224.16</v>
      </c>
      <c r="AF58" s="1">
        <v>223.93</v>
      </c>
      <c r="AG58" s="1">
        <v>223.71</v>
      </c>
      <c r="AH58" s="1">
        <v>223.48</v>
      </c>
      <c r="AI58" s="1">
        <v>223.24</v>
      </c>
      <c r="AJ58" s="1">
        <v>222.97</v>
      </c>
      <c r="AK58" s="1">
        <v>222.58</v>
      </c>
      <c r="AL58" s="1">
        <v>218.74</v>
      </c>
      <c r="AM58" s="1">
        <v>217.86</v>
      </c>
      <c r="AU58" s="24"/>
      <c r="AV58" s="24"/>
      <c r="AW58" s="24"/>
      <c r="AX58" s="24"/>
      <c r="AY58" s="24"/>
      <c r="AZ58" s="24"/>
      <c r="BA58" s="24"/>
      <c r="BB58" s="24"/>
      <c r="BC58" s="24"/>
    </row>
    <row r="59" spans="7:55" ht="15.75">
      <c r="G59" s="1"/>
      <c r="H59" s="1"/>
      <c r="I59" s="1"/>
      <c r="Z59" s="47">
        <v>375</v>
      </c>
      <c r="AA59" s="1">
        <v>374.99</v>
      </c>
      <c r="AB59" s="1">
        <v>374.88</v>
      </c>
      <c r="AC59" s="1">
        <v>374.7</v>
      </c>
      <c r="AD59" s="1">
        <v>374.49</v>
      </c>
      <c r="AE59" s="1">
        <v>374.27</v>
      </c>
      <c r="AF59" s="1">
        <v>374.05</v>
      </c>
      <c r="AG59" s="1">
        <v>373.83000000000004</v>
      </c>
      <c r="AH59" s="1">
        <v>373.59999999999997</v>
      </c>
      <c r="AI59" s="1">
        <v>373.38</v>
      </c>
      <c r="AJ59" s="1">
        <v>373.15999999999997</v>
      </c>
      <c r="AK59" s="1">
        <v>372.94</v>
      </c>
      <c r="AL59" s="1">
        <v>372.71</v>
      </c>
      <c r="AM59" s="1">
        <v>372.47</v>
      </c>
      <c r="AN59" s="1">
        <v>372.21</v>
      </c>
      <c r="AO59" s="1">
        <v>371.90999999999997</v>
      </c>
      <c r="AP59" s="1">
        <v>371.5</v>
      </c>
      <c r="AQ59" s="1">
        <v>370.07</v>
      </c>
      <c r="AR59" s="1">
        <v>368.57</v>
      </c>
      <c r="AU59" s="24"/>
      <c r="AV59" s="24"/>
      <c r="AW59" s="24"/>
      <c r="AX59" s="24"/>
      <c r="AY59" s="24"/>
      <c r="AZ59" s="24"/>
      <c r="BA59" s="24"/>
      <c r="BB59" s="24"/>
      <c r="BC59" s="24"/>
    </row>
    <row r="60" spans="7:55" ht="15.75">
      <c r="G60" s="1"/>
      <c r="H60" s="1"/>
      <c r="I60" s="1"/>
      <c r="Z60" s="47">
        <v>750</v>
      </c>
      <c r="AA60" s="1">
        <v>750</v>
      </c>
      <c r="AB60" s="1">
        <v>749.92</v>
      </c>
      <c r="AC60" s="1">
        <v>749.79</v>
      </c>
      <c r="AD60" s="1">
        <v>749.64</v>
      </c>
      <c r="AE60" s="1">
        <v>749.47</v>
      </c>
      <c r="AF60" s="1">
        <v>749.30000000000007</v>
      </c>
      <c r="AG60" s="1">
        <v>749.12</v>
      </c>
      <c r="AH60" s="1">
        <v>748.93</v>
      </c>
      <c r="AI60" s="1">
        <v>748.74</v>
      </c>
      <c r="AJ60" s="1">
        <v>748.55</v>
      </c>
      <c r="AK60" s="1">
        <v>748.34999999999991</v>
      </c>
      <c r="AL60" s="1">
        <v>748.16</v>
      </c>
      <c r="AM60" s="1">
        <v>747.97</v>
      </c>
      <c r="AN60" s="1">
        <v>747.78</v>
      </c>
      <c r="AO60" s="1">
        <v>747.57999999999993</v>
      </c>
      <c r="AP60" s="1">
        <v>747.39</v>
      </c>
      <c r="AQ60" s="1">
        <v>747.19999999999993</v>
      </c>
      <c r="AR60" s="1">
        <v>747.0200000000001</v>
      </c>
      <c r="AS60" s="1">
        <v>746.82999999999993</v>
      </c>
      <c r="AT60" s="1">
        <v>746.63</v>
      </c>
      <c r="AU60" s="24"/>
      <c r="AV60" s="24"/>
      <c r="AW60" s="24"/>
      <c r="AX60" s="24"/>
      <c r="AY60" s="24"/>
      <c r="AZ60" s="24"/>
      <c r="BA60" s="24"/>
      <c r="BB60" s="24"/>
      <c r="BC60" s="24"/>
    </row>
    <row r="61" spans="7:55" ht="15.75">
      <c r="G61" s="1"/>
      <c r="H61" s="1"/>
      <c r="I61" s="1"/>
      <c r="Z61" s="47">
        <v>1500</v>
      </c>
      <c r="AA61" s="1">
        <v>1500</v>
      </c>
      <c r="AB61" s="1">
        <v>1499.93</v>
      </c>
      <c r="AC61" s="1">
        <v>1499.8999999999999</v>
      </c>
      <c r="AD61" s="1">
        <v>1499.74</v>
      </c>
      <c r="AE61" s="1">
        <v>1499.6</v>
      </c>
      <c r="AF61" s="1">
        <v>1499.5</v>
      </c>
      <c r="AG61" s="1">
        <v>1499.3999999999999</v>
      </c>
      <c r="AH61" s="1">
        <v>1499.2199999999998</v>
      </c>
      <c r="AI61" s="1">
        <v>1499.1</v>
      </c>
      <c r="AJ61" s="1">
        <v>1498.98</v>
      </c>
      <c r="AK61" s="1">
        <v>1498.8</v>
      </c>
      <c r="AL61" s="1">
        <v>1498.7</v>
      </c>
      <c r="AM61" s="1">
        <v>1498.5</v>
      </c>
      <c r="AN61" s="1">
        <v>1498.4</v>
      </c>
      <c r="AO61" s="1">
        <v>1498.2</v>
      </c>
      <c r="AP61" s="1">
        <v>1498.1000000000001</v>
      </c>
      <c r="AQ61" s="1">
        <v>1497.8999999999999</v>
      </c>
      <c r="AR61" s="1">
        <v>1497.8000000000002</v>
      </c>
      <c r="AS61" s="1">
        <v>1497.6</v>
      </c>
      <c r="AT61" s="1">
        <v>1497.5</v>
      </c>
      <c r="AU61" s="38"/>
      <c r="AV61" s="38"/>
      <c r="AW61" s="38"/>
      <c r="AX61" s="38"/>
      <c r="AY61" s="38"/>
      <c r="AZ61" s="38"/>
      <c r="BA61" s="24"/>
      <c r="BB61" s="24"/>
      <c r="BC61" s="24"/>
    </row>
    <row r="62" spans="7:55">
      <c r="G62" s="1"/>
      <c r="H62" s="1"/>
      <c r="I62" s="1"/>
      <c r="AE62" s="24"/>
      <c r="AF62" s="39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24"/>
      <c r="BB62" s="24"/>
      <c r="BC62" s="24"/>
    </row>
    <row r="63" spans="7:55">
      <c r="G63" s="1"/>
      <c r="H63" s="1"/>
      <c r="I63" s="1"/>
      <c r="AE63" s="24"/>
      <c r="AF63" s="39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24"/>
      <c r="BB63" s="24"/>
      <c r="BC63" s="24"/>
    </row>
    <row r="64" spans="7:55">
      <c r="G64" s="1"/>
      <c r="H64" s="1"/>
      <c r="I64" s="1"/>
      <c r="X64" s="56"/>
      <c r="Y64" s="56"/>
      <c r="Z64" s="56"/>
      <c r="AA64" s="56"/>
      <c r="AB64" s="56"/>
      <c r="AC64" s="56"/>
      <c r="AD64" s="56"/>
      <c r="AE64" s="56"/>
      <c r="AF64" s="67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24"/>
      <c r="BB64" s="24"/>
      <c r="BC64" s="24"/>
    </row>
    <row r="65" spans="7:55">
      <c r="G65" s="1"/>
      <c r="H65" s="1"/>
      <c r="I65" s="1"/>
      <c r="X65" s="56"/>
      <c r="Y65" s="56"/>
      <c r="Z65" s="56"/>
      <c r="AA65" s="56"/>
      <c r="AB65" s="56"/>
      <c r="AC65" s="56"/>
      <c r="AD65" s="56"/>
      <c r="AE65" s="56"/>
      <c r="AF65" s="67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24"/>
      <c r="BB65" s="24"/>
      <c r="BC65" s="24"/>
    </row>
    <row r="66" spans="7:55">
      <c r="G66" s="1"/>
      <c r="H66" s="1"/>
      <c r="I66" s="1"/>
      <c r="AE66" s="24"/>
      <c r="AF66" s="39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24"/>
      <c r="BB66" s="24"/>
      <c r="BC66" s="24"/>
    </row>
    <row r="67" spans="7:55">
      <c r="G67" s="1"/>
      <c r="H67" s="1"/>
      <c r="I67" s="1"/>
      <c r="AE67" s="24"/>
      <c r="AF67" s="39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24"/>
      <c r="BB67" s="24"/>
      <c r="BC67" s="24"/>
    </row>
    <row r="68" spans="7:55">
      <c r="G68" s="1"/>
      <c r="H68" s="1"/>
      <c r="I68" s="1"/>
      <c r="AE68" s="24"/>
      <c r="AF68" s="39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24"/>
      <c r="BB68" s="24"/>
      <c r="BC68" s="24"/>
    </row>
    <row r="69" spans="7:55">
      <c r="G69" s="1"/>
      <c r="H69" s="1"/>
      <c r="I69" s="1"/>
      <c r="AE69" s="24"/>
      <c r="AF69" s="39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24"/>
      <c r="BB69" s="24"/>
      <c r="BC69" s="24"/>
    </row>
    <row r="70" spans="7:55">
      <c r="G70" s="1"/>
      <c r="H70" s="1"/>
      <c r="I70" s="1"/>
      <c r="AE70" s="24"/>
      <c r="AF70" s="39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24"/>
      <c r="BB70" s="24"/>
      <c r="BC70" s="24"/>
    </row>
    <row r="71" spans="7:55">
      <c r="G71" s="1"/>
      <c r="H71" s="1"/>
      <c r="I71" s="1"/>
      <c r="AE71" s="24"/>
      <c r="AF71" s="39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24"/>
      <c r="BB71" s="24"/>
      <c r="BC71" s="24"/>
    </row>
    <row r="72" spans="7:55">
      <c r="G72" s="1"/>
      <c r="H72" s="1"/>
      <c r="I72" s="1"/>
      <c r="AE72" s="24"/>
      <c r="AF72" s="39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24"/>
      <c r="BB72" s="24"/>
      <c r="BC72" s="24"/>
    </row>
    <row r="73" spans="7:55">
      <c r="G73" s="1"/>
      <c r="H73" s="1"/>
      <c r="I73" s="1"/>
      <c r="AE73" s="24"/>
      <c r="AF73" s="39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24"/>
      <c r="BB73" s="24"/>
      <c r="BC73" s="24"/>
    </row>
    <row r="74" spans="7:55">
      <c r="G74" s="1"/>
      <c r="H74" s="1"/>
      <c r="I74" s="1"/>
      <c r="AE74" s="24"/>
      <c r="AF74" s="39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24"/>
      <c r="BB74" s="24"/>
      <c r="BC74" s="24"/>
    </row>
    <row r="75" spans="7:55">
      <c r="G75" s="1"/>
      <c r="H75" s="1"/>
      <c r="I75" s="1"/>
      <c r="AE75" s="24"/>
      <c r="AF75" s="39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24"/>
      <c r="BB75" s="24"/>
      <c r="BC75" s="24"/>
    </row>
    <row r="76" spans="7:55">
      <c r="G76" s="1"/>
      <c r="H76" s="1"/>
      <c r="I76" s="1"/>
      <c r="AE76" s="24"/>
      <c r="AF76" s="39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24"/>
      <c r="BB76" s="24"/>
      <c r="BC76" s="24"/>
    </row>
    <row r="77" spans="7:55">
      <c r="G77" s="1"/>
      <c r="H77" s="1"/>
      <c r="I77" s="1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</row>
    <row r="78" spans="7:55">
      <c r="G78" s="1"/>
      <c r="H78" s="1"/>
      <c r="I78" s="1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</row>
    <row r="79" spans="7:55">
      <c r="G79" s="1"/>
      <c r="H79" s="1"/>
      <c r="I79" s="1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</row>
    <row r="80" spans="7:55">
      <c r="G80" s="1"/>
      <c r="H80" s="1"/>
      <c r="I80" s="1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</row>
    <row r="81" spans="7:55">
      <c r="G81" s="1"/>
      <c r="H81" s="1"/>
      <c r="I81" s="1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</row>
    <row r="82" spans="7:55">
      <c r="G82" s="1"/>
      <c r="H82" s="1"/>
      <c r="I82" s="1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</row>
    <row r="83" spans="7:55">
      <c r="G83" s="1"/>
      <c r="H83" s="1"/>
      <c r="I83" s="1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</row>
    <row r="84" spans="7:55">
      <c r="G84" s="1"/>
      <c r="H84" s="1"/>
      <c r="I84" s="1"/>
    </row>
    <row r="85" spans="7:55">
      <c r="G85" s="1"/>
      <c r="H85" s="1"/>
      <c r="I85" s="1"/>
    </row>
    <row r="86" spans="7:55">
      <c r="G86" s="1"/>
      <c r="H86" s="1"/>
      <c r="I86" s="1"/>
    </row>
    <row r="87" spans="7:55">
      <c r="G87" s="1"/>
      <c r="H87" s="1"/>
      <c r="I87" s="1"/>
    </row>
    <row r="88" spans="7:55">
      <c r="G88" s="1"/>
      <c r="H88" s="1"/>
      <c r="I88" s="1"/>
    </row>
    <row r="89" spans="7:55">
      <c r="G89" s="1"/>
      <c r="H89" s="1"/>
      <c r="I89" s="1"/>
    </row>
    <row r="90" spans="7:55">
      <c r="G90" s="1"/>
      <c r="H90" s="1"/>
      <c r="I90" s="1"/>
    </row>
    <row r="91" spans="7:55">
      <c r="G91" s="1"/>
      <c r="H91" s="1"/>
      <c r="I91" s="1"/>
    </row>
    <row r="92" spans="7:55">
      <c r="G92" s="1"/>
      <c r="H92" s="1"/>
      <c r="I92" s="1"/>
    </row>
    <row r="93" spans="7:55">
      <c r="G93" s="1"/>
      <c r="H93" s="1"/>
      <c r="I93" s="1"/>
    </row>
    <row r="94" spans="7:55">
      <c r="G94" s="1"/>
      <c r="H94" s="1"/>
      <c r="I94" s="1"/>
    </row>
    <row r="95" spans="7:55">
      <c r="G95" s="1"/>
      <c r="H95" s="1"/>
      <c r="I95" s="1"/>
    </row>
    <row r="96" spans="7:55">
      <c r="G96" s="1"/>
      <c r="H96" s="1"/>
      <c r="I96" s="1"/>
    </row>
    <row r="97" spans="7:9">
      <c r="G97" s="1"/>
      <c r="H97" s="1"/>
      <c r="I97" s="1"/>
    </row>
    <row r="98" spans="7:9">
      <c r="G98" s="1"/>
      <c r="H98" s="1"/>
      <c r="I98" s="1"/>
    </row>
    <row r="99" spans="7:9">
      <c r="G99" s="1"/>
      <c r="H99" s="1"/>
      <c r="I99" s="1"/>
    </row>
    <row r="100" spans="7:9">
      <c r="G100" s="1"/>
      <c r="H100" s="1"/>
      <c r="I100" s="1"/>
    </row>
    <row r="101" spans="7:9">
      <c r="G101" s="1"/>
      <c r="H101" s="1"/>
      <c r="I101" s="1"/>
    </row>
    <row r="102" spans="7:9">
      <c r="G102" s="1"/>
      <c r="H102" s="1"/>
      <c r="I102" s="1"/>
    </row>
    <row r="103" spans="7:9">
      <c r="G103" s="1"/>
      <c r="H103" s="1"/>
      <c r="I103" s="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B3BBE-86D8-482F-BE17-41176198735C}">
  <sheetPr>
    <tabColor theme="9"/>
  </sheetPr>
  <dimension ref="A1:BC104"/>
  <sheetViews>
    <sheetView topLeftCell="J1" zoomScale="85" zoomScaleNormal="85" workbookViewId="0">
      <selection activeCell="T28" sqref="T28"/>
    </sheetView>
  </sheetViews>
  <sheetFormatPr defaultRowHeight="15"/>
  <cols>
    <col min="1" max="1" width="9.125" style="1" bestFit="1" customWidth="1"/>
    <col min="2" max="2" width="12.25" style="1" customWidth="1"/>
    <col min="3" max="3" width="13.5" style="1" customWidth="1"/>
    <col min="4" max="4" width="10.625" style="1" customWidth="1"/>
    <col min="5" max="5" width="9.875" style="1" customWidth="1"/>
    <col min="6" max="6" width="9.375" style="1" customWidth="1"/>
    <col min="7" max="7" width="11.125" style="3" customWidth="1"/>
    <col min="8" max="8" width="10" style="3" customWidth="1"/>
    <col min="9" max="9" width="10.5" style="3" customWidth="1"/>
    <col min="10" max="10" width="9" style="1"/>
    <col min="11" max="11" width="12.375" style="1" customWidth="1"/>
    <col min="12" max="12" width="12.5" style="1" customWidth="1"/>
    <col min="13" max="13" width="11.625" style="1" customWidth="1"/>
    <col min="14" max="14" width="10.5" style="1" customWidth="1"/>
    <col min="15" max="15" width="11.25" style="1" customWidth="1"/>
    <col min="16" max="16" width="9" style="1"/>
    <col min="17" max="17" width="9.125" style="1" bestFit="1" customWidth="1"/>
    <col min="18" max="18" width="10.125" style="1" customWidth="1"/>
    <col min="19" max="19" width="9.875" style="1" bestFit="1" customWidth="1"/>
    <col min="20" max="20" width="10.5" style="1" customWidth="1"/>
    <col min="21" max="21" width="10.875" style="1" customWidth="1"/>
    <col min="22" max="22" width="9.875" style="1" bestFit="1" customWidth="1"/>
    <col min="23" max="23" width="1.375" style="1" customWidth="1"/>
    <col min="24" max="24" width="13" style="49" bestFit="1" customWidth="1"/>
    <col min="25" max="25" width="1.5" style="1" customWidth="1"/>
    <col min="26" max="26" width="12.625" style="1" customWidth="1"/>
    <col min="27" max="27" width="12.875" style="1" bestFit="1" customWidth="1"/>
    <col min="28" max="28" width="13.375" style="1" customWidth="1"/>
    <col min="29" max="29" width="13.75" style="1" customWidth="1"/>
    <col min="30" max="30" width="12.625" style="1" customWidth="1"/>
    <col min="31" max="31" width="13" style="1" customWidth="1"/>
    <col min="32" max="32" width="13.5" style="1" customWidth="1"/>
    <col min="33" max="33" width="15.5" style="1" customWidth="1"/>
    <col min="34" max="34" width="13" style="1" customWidth="1"/>
    <col min="35" max="35" width="14.875" style="1" customWidth="1"/>
    <col min="36" max="36" width="16.125" style="1" customWidth="1"/>
    <col min="37" max="37" width="15.875" style="1" customWidth="1"/>
    <col min="38" max="39" width="15" style="1" customWidth="1"/>
    <col min="40" max="46" width="9.125" style="1" bestFit="1" customWidth="1"/>
    <col min="47" max="16384" width="9" style="1"/>
  </cols>
  <sheetData>
    <row r="1" spans="1:55" ht="15.75" thickBot="1">
      <c r="A1" s="3" t="s">
        <v>226</v>
      </c>
      <c r="E1" s="3" t="s">
        <v>220</v>
      </c>
      <c r="Q1" s="3" t="s">
        <v>219</v>
      </c>
      <c r="Z1" s="3" t="s">
        <v>221</v>
      </c>
      <c r="AG1" s="3" t="s">
        <v>222</v>
      </c>
    </row>
    <row r="2" spans="1:55" s="2" customFormat="1" ht="51" customHeight="1">
      <c r="A2" s="4" t="s">
        <v>0</v>
      </c>
      <c r="B2" s="5" t="s">
        <v>217</v>
      </c>
      <c r="C2" s="25" t="s">
        <v>218</v>
      </c>
      <c r="E2" s="4" t="s">
        <v>108</v>
      </c>
      <c r="F2" s="5" t="s">
        <v>109</v>
      </c>
      <c r="G2" s="6" t="s">
        <v>112</v>
      </c>
      <c r="H2" s="6" t="s">
        <v>110</v>
      </c>
      <c r="I2" s="27" t="s">
        <v>111</v>
      </c>
      <c r="J2" s="30"/>
      <c r="K2" s="5" t="s">
        <v>113</v>
      </c>
      <c r="L2" s="5" t="s">
        <v>114</v>
      </c>
      <c r="M2" s="6" t="s">
        <v>117</v>
      </c>
      <c r="N2" s="6" t="s">
        <v>116</v>
      </c>
      <c r="O2" s="7" t="s">
        <v>115</v>
      </c>
      <c r="Q2" s="4" t="s">
        <v>118</v>
      </c>
      <c r="R2" s="5" t="s">
        <v>119</v>
      </c>
      <c r="S2" s="16" t="s">
        <v>1</v>
      </c>
      <c r="T2" s="5" t="s">
        <v>120</v>
      </c>
      <c r="U2" s="5" t="s">
        <v>121</v>
      </c>
      <c r="V2" s="17" t="s">
        <v>2</v>
      </c>
      <c r="W2" s="22"/>
      <c r="X2" s="48"/>
      <c r="Z2" s="4" t="s">
        <v>122</v>
      </c>
      <c r="AA2" s="5" t="s">
        <v>123</v>
      </c>
      <c r="AB2" s="16" t="s">
        <v>3</v>
      </c>
      <c r="AC2" s="5" t="s">
        <v>124</v>
      </c>
      <c r="AD2" s="5" t="s">
        <v>125</v>
      </c>
      <c r="AE2" s="17" t="s">
        <v>4</v>
      </c>
      <c r="AF2" s="1"/>
      <c r="AG2" s="32"/>
      <c r="AH2" s="5" t="s">
        <v>122</v>
      </c>
      <c r="AI2" s="5" t="s">
        <v>123</v>
      </c>
      <c r="AJ2" s="16" t="s">
        <v>3</v>
      </c>
      <c r="AK2" s="5" t="s">
        <v>124</v>
      </c>
      <c r="AL2" s="5" t="s">
        <v>125</v>
      </c>
      <c r="AM2" s="17" t="s">
        <v>4</v>
      </c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</row>
    <row r="3" spans="1:55">
      <c r="A3" s="8">
        <v>3</v>
      </c>
      <c r="B3" s="9">
        <v>13</v>
      </c>
      <c r="C3" s="11">
        <v>290</v>
      </c>
      <c r="E3" s="8">
        <v>3</v>
      </c>
      <c r="F3" s="9">
        <f>SUM(G3:I3)</f>
        <v>0</v>
      </c>
      <c r="G3" s="9"/>
      <c r="H3" s="9"/>
      <c r="I3" s="9"/>
      <c r="J3" s="26"/>
      <c r="K3" s="9">
        <v>384</v>
      </c>
      <c r="L3" s="9">
        <f>SUM(M3:O3)</f>
        <v>45</v>
      </c>
      <c r="M3" s="9">
        <v>23</v>
      </c>
      <c r="N3" s="9">
        <v>9</v>
      </c>
      <c r="O3" s="11">
        <v>13</v>
      </c>
      <c r="Q3" s="8">
        <f>E3/60000*B3</f>
        <v>6.5000000000000008E-4</v>
      </c>
      <c r="R3" s="9">
        <f>F3/60000*B3</f>
        <v>0</v>
      </c>
      <c r="S3" s="18">
        <f>R3/Q3</f>
        <v>0</v>
      </c>
      <c r="T3" s="9">
        <f>K3/60000*C3</f>
        <v>1.8560000000000001</v>
      </c>
      <c r="U3" s="9">
        <f>L3/60000*C3</f>
        <v>0.2175</v>
      </c>
      <c r="V3" s="19">
        <f>U3/T3</f>
        <v>0.1171875</v>
      </c>
      <c r="W3" s="18"/>
      <c r="Z3" s="8">
        <f>Q3*4*PI()/3*($AJ27*10^(-6)/2)^3*10^9</f>
        <v>3.2032453622189406E-13</v>
      </c>
      <c r="AA3" s="9">
        <f>R3*4*PI()/3*($AJ27*10^(-6)/2)^3*10^9</f>
        <v>0</v>
      </c>
      <c r="AB3" s="18">
        <f>AA3/Z3</f>
        <v>0</v>
      </c>
      <c r="AC3" s="9">
        <f>T3*4*PI()/3*($AJ46*10^(-6)/2)^3*10^9</f>
        <v>9.1464975265820824E-10</v>
      </c>
      <c r="AD3" s="9">
        <f>U3*4*PI()/3*($AJ46*10^(-6)/2)^3*10^9</f>
        <v>1.0718551788963379E-10</v>
      </c>
      <c r="AE3" s="19">
        <f>AD3/AC3</f>
        <v>0.11718750000000001</v>
      </c>
      <c r="AG3" s="33" t="s">
        <v>5</v>
      </c>
      <c r="AH3" s="9">
        <f>SUM(Z3:Z9)</f>
        <v>2.5382422358106476E-8</v>
      </c>
      <c r="AI3" s="9">
        <f>SUM(AA3:AA9)</f>
        <v>0</v>
      </c>
      <c r="AJ3" s="18">
        <f>AI3/AH3</f>
        <v>0</v>
      </c>
      <c r="AK3" s="9">
        <f>SUM(AC3:AC9)</f>
        <v>1.519837532276317E-5</v>
      </c>
      <c r="AL3" s="9">
        <f>SUM(AD3:AD9)</f>
        <v>3.1345306207169773E-6</v>
      </c>
      <c r="AM3" s="35">
        <f>AL3/AK3</f>
        <v>0.20624116421327446</v>
      </c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</row>
    <row r="4" spans="1:55">
      <c r="A4" s="8">
        <v>6</v>
      </c>
      <c r="B4" s="9">
        <v>52</v>
      </c>
      <c r="C4" s="11">
        <v>970</v>
      </c>
      <c r="E4" s="8">
        <v>5</v>
      </c>
      <c r="F4" s="9">
        <f t="shared" ref="F4:F18" si="0">SUM(G4:I4)</f>
        <v>0</v>
      </c>
      <c r="G4" s="9"/>
      <c r="H4" s="9"/>
      <c r="I4" s="9"/>
      <c r="J4" s="26"/>
      <c r="K4" s="9">
        <v>415</v>
      </c>
      <c r="L4" s="9">
        <f t="shared" ref="L4:L18" si="1">SUM(M4:O4)</f>
        <v>20</v>
      </c>
      <c r="M4" s="9">
        <v>10</v>
      </c>
      <c r="N4" s="9">
        <v>4</v>
      </c>
      <c r="O4" s="11">
        <v>6</v>
      </c>
      <c r="Q4" s="8">
        <f t="shared" ref="Q4:Q18" si="2">E4/60000*B4</f>
        <v>4.3333333333333331E-3</v>
      </c>
      <c r="R4" s="9">
        <f t="shared" ref="R4:R18" si="3">F4/60000*B4</f>
        <v>0</v>
      </c>
      <c r="S4" s="18">
        <f t="shared" ref="S4:S18" si="4">R4/Q4</f>
        <v>0</v>
      </c>
      <c r="T4" s="9">
        <f t="shared" ref="T4:T18" si="5">K4/60000*C4</f>
        <v>6.7091666666666665</v>
      </c>
      <c r="U4" s="9">
        <f t="shared" ref="U4:U18" si="6">L4/60000*C4</f>
        <v>0.32333333333333331</v>
      </c>
      <c r="V4" s="19">
        <f t="shared" ref="V4:V18" si="7">U4/T4</f>
        <v>4.8192771084337345E-2</v>
      </c>
      <c r="W4" s="18"/>
      <c r="Z4" s="8">
        <f t="shared" ref="Z4:Z18" si="8">Q4*4*PI()/3*($AJ28*10^(-6)/2)^3*10^9</f>
        <v>1.6823817708595886E-11</v>
      </c>
      <c r="AA4" s="9">
        <f t="shared" ref="AA4:AA18" si="9">R4*4*PI()/3*($AJ28*10^(-6)/2)^3*10^9</f>
        <v>0</v>
      </c>
      <c r="AB4" s="18">
        <f t="shared" ref="AB4:AB18" si="10">AA4/Z4</f>
        <v>0</v>
      </c>
      <c r="AC4" s="9">
        <f t="shared" ref="AC4:AC18" si="11">T4*4*PI()/3*($AJ47*10^(-6)/2)^3*10^9</f>
        <v>2.6047799302289517E-8</v>
      </c>
      <c r="AD4" s="9">
        <f t="shared" ref="AD4:AD18" si="12">U4*4*PI()/3*($AJ47*10^(-6)/2)^3*10^9</f>
        <v>1.2553156290260008E-9</v>
      </c>
      <c r="AE4" s="19">
        <f t="shared" ref="AE4:AE18" si="13">AD4/AC4</f>
        <v>4.8192771084337345E-2</v>
      </c>
      <c r="AG4" s="33" t="s">
        <v>6</v>
      </c>
      <c r="AH4" s="9">
        <f>SUM(Z10:Z11)</f>
        <v>9.784831289976461E-8</v>
      </c>
      <c r="AI4" s="9">
        <f>SUM(AA10:AA11)</f>
        <v>0</v>
      </c>
      <c r="AJ4" s="18">
        <f t="shared" ref="AJ4:AJ6" si="14">AI4/AH4</f>
        <v>0</v>
      </c>
      <c r="AK4" s="9">
        <f>SUM(AC10:AC11)</f>
        <v>4.9545770369989636E-5</v>
      </c>
      <c r="AL4" s="9">
        <f>SUM(AD10:AD11)</f>
        <v>3.514965101668955E-5</v>
      </c>
      <c r="AM4" s="35">
        <f t="shared" ref="AM4:AM6" si="15">AL4/AK4</f>
        <v>0.70943797531464037</v>
      </c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</row>
    <row r="5" spans="1:55">
      <c r="A5" s="8">
        <v>12</v>
      </c>
      <c r="B5" s="9">
        <v>78</v>
      </c>
      <c r="C5" s="11">
        <v>1600</v>
      </c>
      <c r="E5" s="8">
        <v>6</v>
      </c>
      <c r="F5" s="9">
        <f t="shared" si="0"/>
        <v>0</v>
      </c>
      <c r="G5" s="9"/>
      <c r="H5" s="9"/>
      <c r="I5" s="9"/>
      <c r="J5" s="26"/>
      <c r="K5" s="9">
        <v>403</v>
      </c>
      <c r="L5" s="9">
        <f t="shared" si="1"/>
        <v>10</v>
      </c>
      <c r="M5" s="9">
        <v>8</v>
      </c>
      <c r="N5" s="9"/>
      <c r="O5" s="11">
        <v>2</v>
      </c>
      <c r="Q5" s="8">
        <f t="shared" si="2"/>
        <v>7.8000000000000005E-3</v>
      </c>
      <c r="R5" s="9">
        <f t="shared" si="3"/>
        <v>0</v>
      </c>
      <c r="S5" s="18">
        <f t="shared" si="4"/>
        <v>0</v>
      </c>
      <c r="T5" s="9">
        <f t="shared" si="5"/>
        <v>10.746666666666666</v>
      </c>
      <c r="U5" s="9">
        <f t="shared" si="6"/>
        <v>0.26666666666666666</v>
      </c>
      <c r="V5" s="19">
        <f t="shared" si="7"/>
        <v>2.4813895781637719E-2</v>
      </c>
      <c r="W5" s="18"/>
      <c r="Z5" s="8">
        <f t="shared" si="8"/>
        <v>2.422629750037808E-10</v>
      </c>
      <c r="AA5" s="9">
        <f t="shared" si="9"/>
        <v>0</v>
      </c>
      <c r="AB5" s="18">
        <f t="shared" si="10"/>
        <v>0</v>
      </c>
      <c r="AC5" s="9">
        <f t="shared" si="11"/>
        <v>3.3378454333854237E-7</v>
      </c>
      <c r="AD5" s="9">
        <f t="shared" si="12"/>
        <v>8.28249487192413E-9</v>
      </c>
      <c r="AE5" s="19">
        <f t="shared" si="13"/>
        <v>2.4813895781637722E-2</v>
      </c>
      <c r="AG5" s="33" t="s">
        <v>7</v>
      </c>
      <c r="AH5" s="9">
        <f>SUM(Z12:Z18)</f>
        <v>0</v>
      </c>
      <c r="AI5" s="9">
        <f>SUM(AA12:AA18)</f>
        <v>0</v>
      </c>
      <c r="AJ5" s="18" t="e">
        <f t="shared" si="14"/>
        <v>#DIV/0!</v>
      </c>
      <c r="AK5" s="9">
        <f>SUM(AC12:AC18)</f>
        <v>2.1835969480340771E-6</v>
      </c>
      <c r="AL5" s="9">
        <f>SUM(AD12:AD18)</f>
        <v>5.6704304970233535E-6</v>
      </c>
      <c r="AM5" s="35">
        <f t="shared" si="15"/>
        <v>2.5968301989652995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24"/>
      <c r="BB5" s="24"/>
      <c r="BC5" s="24"/>
    </row>
    <row r="6" spans="1:55" ht="15.75" thickBot="1">
      <c r="A6" s="8">
        <v>20</v>
      </c>
      <c r="B6" s="9">
        <v>40</v>
      </c>
      <c r="C6" s="11">
        <v>870</v>
      </c>
      <c r="E6" s="8">
        <v>14</v>
      </c>
      <c r="F6" s="9">
        <f t="shared" si="0"/>
        <v>0</v>
      </c>
      <c r="G6" s="9"/>
      <c r="H6" s="9"/>
      <c r="I6" s="9"/>
      <c r="J6" s="26"/>
      <c r="K6" s="9">
        <v>456</v>
      </c>
      <c r="L6" s="9">
        <f t="shared" si="1"/>
        <v>16</v>
      </c>
      <c r="M6" s="9">
        <v>8</v>
      </c>
      <c r="N6" s="9">
        <v>7</v>
      </c>
      <c r="O6" s="11">
        <v>1</v>
      </c>
      <c r="Q6" s="8">
        <f t="shared" si="2"/>
        <v>9.3333333333333324E-3</v>
      </c>
      <c r="R6" s="9">
        <f t="shared" si="3"/>
        <v>0</v>
      </c>
      <c r="S6" s="18">
        <f t="shared" si="4"/>
        <v>0</v>
      </c>
      <c r="T6" s="9">
        <f t="shared" si="5"/>
        <v>6.6120000000000001</v>
      </c>
      <c r="U6" s="9">
        <f t="shared" si="6"/>
        <v>0.23200000000000001</v>
      </c>
      <c r="V6" s="19">
        <f t="shared" si="7"/>
        <v>3.5087719298245612E-2</v>
      </c>
      <c r="W6" s="18"/>
      <c r="Z6" s="8">
        <f t="shared" si="8"/>
        <v>1.3420709283210394E-9</v>
      </c>
      <c r="AA6" s="9">
        <f t="shared" si="9"/>
        <v>0</v>
      </c>
      <c r="AB6" s="18">
        <f t="shared" si="10"/>
        <v>0</v>
      </c>
      <c r="AC6" s="9">
        <f t="shared" si="11"/>
        <v>9.6842214555036801E-7</v>
      </c>
      <c r="AD6" s="9">
        <f t="shared" si="12"/>
        <v>3.3979724405276078E-8</v>
      </c>
      <c r="AE6" s="19">
        <f t="shared" si="13"/>
        <v>3.5087719298245619E-2</v>
      </c>
      <c r="AG6" s="34" t="s">
        <v>8</v>
      </c>
      <c r="AH6" s="13">
        <f>SUM(Z3:Z18)</f>
        <v>1.2323073525787107E-7</v>
      </c>
      <c r="AI6" s="13">
        <f>SUM(AA3:AA18)</f>
        <v>0</v>
      </c>
      <c r="AJ6" s="20">
        <f t="shared" si="14"/>
        <v>0</v>
      </c>
      <c r="AK6" s="13">
        <f>SUM(AC3:AC18)</f>
        <v>6.6927742640786884E-5</v>
      </c>
      <c r="AL6" s="13">
        <f>SUM(AD3:AD18)</f>
        <v>4.3954612134429875E-5</v>
      </c>
      <c r="AM6" s="36">
        <f t="shared" si="15"/>
        <v>0.65674726802519112</v>
      </c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24"/>
      <c r="BB6" s="24"/>
      <c r="BC6" s="24"/>
    </row>
    <row r="7" spans="1:55">
      <c r="A7" s="8">
        <v>28</v>
      </c>
      <c r="B7" s="9">
        <v>24</v>
      </c>
      <c r="C7" s="11">
        <v>420</v>
      </c>
      <c r="E7" s="8">
        <v>15</v>
      </c>
      <c r="F7" s="9">
        <f t="shared" si="0"/>
        <v>0</v>
      </c>
      <c r="G7" s="9"/>
      <c r="H7" s="9"/>
      <c r="I7" s="9"/>
      <c r="J7" s="26"/>
      <c r="K7" s="9">
        <v>468</v>
      </c>
      <c r="L7" s="9">
        <f t="shared" si="1"/>
        <v>18</v>
      </c>
      <c r="M7" s="9">
        <v>9</v>
      </c>
      <c r="N7" s="9">
        <v>4</v>
      </c>
      <c r="O7" s="11">
        <v>5</v>
      </c>
      <c r="Q7" s="8">
        <f t="shared" si="2"/>
        <v>6.0000000000000001E-3</v>
      </c>
      <c r="R7" s="9">
        <f t="shared" si="3"/>
        <v>0</v>
      </c>
      <c r="S7" s="18">
        <f t="shared" si="4"/>
        <v>0</v>
      </c>
      <c r="T7" s="9">
        <f t="shared" si="5"/>
        <v>3.2759999999999998</v>
      </c>
      <c r="U7" s="9">
        <f t="shared" si="6"/>
        <v>0.126</v>
      </c>
      <c r="V7" s="19">
        <f t="shared" si="7"/>
        <v>3.8461538461538464E-2</v>
      </c>
      <c r="W7" s="18"/>
      <c r="Z7" s="8">
        <f t="shared" si="8"/>
        <v>2.3674131175583134E-9</v>
      </c>
      <c r="AA7" s="9">
        <f t="shared" si="9"/>
        <v>0</v>
      </c>
      <c r="AB7" s="18">
        <f t="shared" si="10"/>
        <v>0</v>
      </c>
      <c r="AC7" s="9">
        <f t="shared" si="11"/>
        <v>2.1909462838591327E-6</v>
      </c>
      <c r="AD7" s="9">
        <f t="shared" si="12"/>
        <v>8.4267164763812816E-8</v>
      </c>
      <c r="AE7" s="19">
        <f t="shared" si="13"/>
        <v>3.8461538461538471E-2</v>
      </c>
      <c r="AG7" s="24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24"/>
      <c r="BB7" s="24"/>
      <c r="BC7" s="24"/>
    </row>
    <row r="8" spans="1:55">
      <c r="A8" s="8">
        <v>36</v>
      </c>
      <c r="B8" s="9">
        <v>12</v>
      </c>
      <c r="C8" s="11">
        <v>240</v>
      </c>
      <c r="E8" s="8">
        <v>52</v>
      </c>
      <c r="F8" s="9">
        <f t="shared" si="0"/>
        <v>0</v>
      </c>
      <c r="G8" s="9"/>
      <c r="H8" s="9"/>
      <c r="I8" s="9"/>
      <c r="J8" s="26"/>
      <c r="K8" s="9">
        <v>509</v>
      </c>
      <c r="L8" s="9">
        <f t="shared" si="1"/>
        <v>50</v>
      </c>
      <c r="M8" s="9">
        <v>25</v>
      </c>
      <c r="N8" s="9">
        <v>2</v>
      </c>
      <c r="O8" s="11">
        <v>23</v>
      </c>
      <c r="Q8" s="8">
        <f t="shared" si="2"/>
        <v>1.04E-2</v>
      </c>
      <c r="R8" s="9">
        <f t="shared" si="3"/>
        <v>0</v>
      </c>
      <c r="S8" s="18">
        <f t="shared" si="4"/>
        <v>0</v>
      </c>
      <c r="T8" s="9">
        <f t="shared" si="5"/>
        <v>2.036</v>
      </c>
      <c r="U8" s="9">
        <f t="shared" si="6"/>
        <v>0.2</v>
      </c>
      <c r="V8" s="19">
        <f t="shared" si="7"/>
        <v>9.8231827111984291E-2</v>
      </c>
      <c r="W8" s="18"/>
      <c r="Z8" s="8">
        <f t="shared" si="8"/>
        <v>8.76626906980673E-9</v>
      </c>
      <c r="AA8" s="9">
        <f t="shared" si="9"/>
        <v>0</v>
      </c>
      <c r="AB8" s="18">
        <f t="shared" si="10"/>
        <v>0</v>
      </c>
      <c r="AC8" s="9">
        <f t="shared" si="11"/>
        <v>3.0717869867565694E-6</v>
      </c>
      <c r="AD8" s="9">
        <f t="shared" si="12"/>
        <v>3.0174724820791444E-7</v>
      </c>
      <c r="AE8" s="19">
        <f t="shared" si="13"/>
        <v>9.8231827111984263E-2</v>
      </c>
      <c r="AG8" s="24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24"/>
      <c r="BB8" s="24"/>
      <c r="BC8" s="24"/>
    </row>
    <row r="9" spans="1:55">
      <c r="A9" s="8">
        <v>45</v>
      </c>
      <c r="B9" s="9">
        <v>6</v>
      </c>
      <c r="C9" s="11">
        <v>110</v>
      </c>
      <c r="E9" s="8">
        <v>72</v>
      </c>
      <c r="F9" s="9">
        <f t="shared" si="0"/>
        <v>0</v>
      </c>
      <c r="G9" s="9"/>
      <c r="H9" s="9"/>
      <c r="I9" s="9"/>
      <c r="J9" s="26"/>
      <c r="K9" s="9">
        <v>455</v>
      </c>
      <c r="L9" s="9">
        <f t="shared" si="1"/>
        <v>143</v>
      </c>
      <c r="M9" s="9">
        <v>78</v>
      </c>
      <c r="N9" s="9">
        <v>4</v>
      </c>
      <c r="O9" s="11">
        <v>61</v>
      </c>
      <c r="Q9" s="8">
        <f t="shared" si="2"/>
        <v>7.1999999999999998E-3</v>
      </c>
      <c r="R9" s="9">
        <f t="shared" si="3"/>
        <v>0</v>
      </c>
      <c r="S9" s="18">
        <f t="shared" si="4"/>
        <v>0</v>
      </c>
      <c r="T9" s="9">
        <f t="shared" si="5"/>
        <v>0.83416666666666672</v>
      </c>
      <c r="U9" s="9">
        <f t="shared" si="6"/>
        <v>0.26216666666666666</v>
      </c>
      <c r="V9" s="19">
        <f t="shared" si="7"/>
        <v>0.31428571428571428</v>
      </c>
      <c r="W9" s="18"/>
      <c r="Z9" s="8">
        <f t="shared" si="8"/>
        <v>1.2647262125171794E-8</v>
      </c>
      <c r="AA9" s="9">
        <f t="shared" si="9"/>
        <v>0</v>
      </c>
      <c r="AB9" s="18">
        <f t="shared" si="10"/>
        <v>0</v>
      </c>
      <c r="AC9" s="9">
        <f t="shared" si="11"/>
        <v>8.6064729142036101E-6</v>
      </c>
      <c r="AD9" s="9">
        <f t="shared" si="12"/>
        <v>2.7048914873211342E-6</v>
      </c>
      <c r="AE9" s="19">
        <f t="shared" si="13"/>
        <v>0.31428571428571422</v>
      </c>
      <c r="AG9" s="24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24"/>
      <c r="BB9" s="24"/>
      <c r="BC9" s="24"/>
    </row>
    <row r="10" spans="1:55">
      <c r="A10" s="8">
        <v>62.5</v>
      </c>
      <c r="B10" s="9">
        <v>7</v>
      </c>
      <c r="C10" s="11">
        <v>140</v>
      </c>
      <c r="E10" s="8">
        <v>171</v>
      </c>
      <c r="F10" s="9">
        <f t="shared" si="0"/>
        <v>0</v>
      </c>
      <c r="G10" s="9"/>
      <c r="H10" s="9"/>
      <c r="I10" s="9"/>
      <c r="J10" s="26"/>
      <c r="K10" s="9">
        <v>472</v>
      </c>
      <c r="L10" s="9">
        <f t="shared" si="1"/>
        <v>332</v>
      </c>
      <c r="M10" s="9">
        <v>154</v>
      </c>
      <c r="N10" s="9">
        <v>21</v>
      </c>
      <c r="O10" s="11">
        <v>157</v>
      </c>
      <c r="Q10" s="8">
        <f t="shared" si="2"/>
        <v>1.9950000000000002E-2</v>
      </c>
      <c r="R10" s="9">
        <f t="shared" si="3"/>
        <v>0</v>
      </c>
      <c r="S10" s="18">
        <f t="shared" si="4"/>
        <v>0</v>
      </c>
      <c r="T10" s="9">
        <f t="shared" si="5"/>
        <v>1.1013333333333333</v>
      </c>
      <c r="U10" s="9">
        <f t="shared" si="6"/>
        <v>0.77466666666666673</v>
      </c>
      <c r="V10" s="19">
        <f t="shared" si="7"/>
        <v>0.7033898305084747</v>
      </c>
      <c r="W10" s="18"/>
      <c r="Z10" s="8">
        <f t="shared" si="8"/>
        <v>9.784831289976461E-8</v>
      </c>
      <c r="AA10" s="9">
        <f t="shared" si="9"/>
        <v>0</v>
      </c>
      <c r="AB10" s="18">
        <f t="shared" si="10"/>
        <v>0</v>
      </c>
      <c r="AC10" s="9">
        <f t="shared" si="11"/>
        <v>4.3305791677008569E-5</v>
      </c>
      <c r="AD10" s="9">
        <f t="shared" si="12"/>
        <v>3.0460853467726372E-5</v>
      </c>
      <c r="AE10" s="19">
        <f t="shared" si="13"/>
        <v>0.7033898305084747</v>
      </c>
      <c r="AG10" s="24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24"/>
      <c r="BB10" s="24"/>
      <c r="BC10" s="24"/>
    </row>
    <row r="11" spans="1:55">
      <c r="A11" s="8">
        <v>87.5</v>
      </c>
      <c r="B11" s="9">
        <v>5</v>
      </c>
      <c r="C11" s="11">
        <v>85</v>
      </c>
      <c r="E11" s="8">
        <v>164</v>
      </c>
      <c r="F11" s="9">
        <f t="shared" si="0"/>
        <v>0</v>
      </c>
      <c r="G11" s="9"/>
      <c r="H11" s="9"/>
      <c r="I11" s="9"/>
      <c r="J11" s="26"/>
      <c r="K11" s="9">
        <v>354</v>
      </c>
      <c r="L11" s="9">
        <f t="shared" si="1"/>
        <v>266</v>
      </c>
      <c r="M11" s="9">
        <v>77</v>
      </c>
      <c r="N11" s="9">
        <v>20</v>
      </c>
      <c r="O11" s="11">
        <v>169</v>
      </c>
      <c r="Q11" s="8">
        <f t="shared" si="2"/>
        <v>1.3666666666666667E-2</v>
      </c>
      <c r="R11" s="9">
        <f t="shared" si="3"/>
        <v>0</v>
      </c>
      <c r="S11" s="18">
        <f t="shared" si="4"/>
        <v>0</v>
      </c>
      <c r="T11" s="9">
        <f t="shared" si="5"/>
        <v>0.50149999999999995</v>
      </c>
      <c r="U11" s="9">
        <f t="shared" si="6"/>
        <v>0.37683333333333335</v>
      </c>
      <c r="V11" s="19">
        <f t="shared" si="7"/>
        <v>0.75141242937853114</v>
      </c>
      <c r="W11" s="18"/>
      <c r="Z11" s="8">
        <f t="shared" si="8"/>
        <v>0</v>
      </c>
      <c r="AA11" s="9">
        <f t="shared" si="9"/>
        <v>0</v>
      </c>
      <c r="AB11" s="18" t="e">
        <f t="shared" si="10"/>
        <v>#DIV/0!</v>
      </c>
      <c r="AC11" s="9">
        <f t="shared" si="11"/>
        <v>6.239978692981068E-6</v>
      </c>
      <c r="AD11" s="9">
        <f t="shared" si="12"/>
        <v>4.6887975489631763E-6</v>
      </c>
      <c r="AE11" s="19">
        <f t="shared" si="13"/>
        <v>0.75141242937853125</v>
      </c>
      <c r="AG11" s="24"/>
      <c r="AH11" s="39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24"/>
      <c r="BB11" s="24"/>
      <c r="BC11" s="24"/>
    </row>
    <row r="12" spans="1:55">
      <c r="A12" s="8">
        <v>112.5</v>
      </c>
      <c r="B12" s="9">
        <v>4</v>
      </c>
      <c r="C12" s="11">
        <v>48</v>
      </c>
      <c r="E12" s="8">
        <v>25</v>
      </c>
      <c r="F12" s="9">
        <f t="shared" si="0"/>
        <v>0</v>
      </c>
      <c r="G12" s="9"/>
      <c r="H12" s="9"/>
      <c r="I12" s="9"/>
      <c r="J12" s="26"/>
      <c r="K12" s="9">
        <v>40</v>
      </c>
      <c r="L12" s="9">
        <f t="shared" si="1"/>
        <v>60</v>
      </c>
      <c r="M12" s="9">
        <v>6</v>
      </c>
      <c r="N12" s="9">
        <v>6</v>
      </c>
      <c r="O12" s="11">
        <v>48</v>
      </c>
      <c r="Q12" s="8">
        <f t="shared" si="2"/>
        <v>1.6666666666666668E-3</v>
      </c>
      <c r="R12" s="9">
        <f t="shared" si="3"/>
        <v>0</v>
      </c>
      <c r="S12" s="18">
        <f t="shared" si="4"/>
        <v>0</v>
      </c>
      <c r="T12" s="9">
        <f t="shared" si="5"/>
        <v>3.2000000000000001E-2</v>
      </c>
      <c r="U12" s="9">
        <f t="shared" si="6"/>
        <v>4.8000000000000001E-2</v>
      </c>
      <c r="V12" s="19">
        <f t="shared" si="7"/>
        <v>1.5</v>
      </c>
      <c r="W12" s="18"/>
      <c r="Z12" s="8">
        <f t="shared" si="8"/>
        <v>0</v>
      </c>
      <c r="AA12" s="9">
        <f t="shared" si="9"/>
        <v>0</v>
      </c>
      <c r="AB12" s="18" t="e">
        <f t="shared" si="10"/>
        <v>#DIV/0!</v>
      </c>
      <c r="AC12" s="9">
        <f t="shared" si="11"/>
        <v>2.1835969480340771E-6</v>
      </c>
      <c r="AD12" s="9">
        <f t="shared" si="12"/>
        <v>3.2753954220511152E-6</v>
      </c>
      <c r="AE12" s="19">
        <f t="shared" si="13"/>
        <v>1.4999999999999998</v>
      </c>
      <c r="AG12" s="24"/>
      <c r="AH12" s="39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24"/>
      <c r="BB12" s="24"/>
      <c r="BC12" s="24"/>
    </row>
    <row r="13" spans="1:55">
      <c r="A13" s="8">
        <v>137.5</v>
      </c>
      <c r="B13" s="9">
        <v>3</v>
      </c>
      <c r="C13" s="11">
        <v>38</v>
      </c>
      <c r="E13" s="8"/>
      <c r="F13" s="9">
        <f t="shared" si="0"/>
        <v>0</v>
      </c>
      <c r="G13" s="9"/>
      <c r="H13" s="9"/>
      <c r="I13" s="9"/>
      <c r="J13" s="26"/>
      <c r="K13" s="9"/>
      <c r="L13" s="9">
        <f t="shared" si="1"/>
        <v>4</v>
      </c>
      <c r="M13" s="9"/>
      <c r="N13" s="9"/>
      <c r="O13" s="11">
        <v>4</v>
      </c>
      <c r="Q13" s="8">
        <f t="shared" si="2"/>
        <v>0</v>
      </c>
      <c r="R13" s="9">
        <f t="shared" si="3"/>
        <v>0</v>
      </c>
      <c r="S13" s="18" t="e">
        <f t="shared" si="4"/>
        <v>#DIV/0!</v>
      </c>
      <c r="T13" s="9">
        <f t="shared" si="5"/>
        <v>0</v>
      </c>
      <c r="U13" s="9">
        <f t="shared" si="6"/>
        <v>2.5333333333333336E-3</v>
      </c>
      <c r="V13" s="19" t="e">
        <f t="shared" si="7"/>
        <v>#DIV/0!</v>
      </c>
      <c r="W13" s="18"/>
      <c r="Z13" s="8">
        <f t="shared" si="8"/>
        <v>0</v>
      </c>
      <c r="AA13" s="9">
        <f t="shared" si="9"/>
        <v>0</v>
      </c>
      <c r="AB13" s="18" t="e">
        <f t="shared" si="10"/>
        <v>#DIV/0!</v>
      </c>
      <c r="AC13" s="9">
        <f t="shared" si="11"/>
        <v>0</v>
      </c>
      <c r="AD13" s="9">
        <f t="shared" si="12"/>
        <v>2.3950350749722383E-6</v>
      </c>
      <c r="AE13" s="19" t="e">
        <f t="shared" si="13"/>
        <v>#DIV/0!</v>
      </c>
      <c r="AG13" s="24"/>
      <c r="AH13" s="39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24"/>
      <c r="BB13" s="24"/>
      <c r="BC13" s="24"/>
    </row>
    <row r="14" spans="1:55">
      <c r="A14" s="8">
        <v>175</v>
      </c>
      <c r="B14" s="9">
        <v>2</v>
      </c>
      <c r="C14" s="11">
        <v>35</v>
      </c>
      <c r="E14" s="8"/>
      <c r="F14" s="9">
        <f t="shared" si="0"/>
        <v>0</v>
      </c>
      <c r="G14" s="9"/>
      <c r="H14" s="9"/>
      <c r="I14" s="9"/>
      <c r="J14" s="26"/>
      <c r="K14" s="9"/>
      <c r="L14" s="9">
        <f t="shared" si="1"/>
        <v>0</v>
      </c>
      <c r="M14" s="9"/>
      <c r="N14" s="9"/>
      <c r="O14" s="11"/>
      <c r="Q14" s="8">
        <f t="shared" si="2"/>
        <v>0</v>
      </c>
      <c r="R14" s="9">
        <f t="shared" si="3"/>
        <v>0</v>
      </c>
      <c r="S14" s="18" t="e">
        <f t="shared" si="4"/>
        <v>#DIV/0!</v>
      </c>
      <c r="T14" s="9">
        <f t="shared" si="5"/>
        <v>0</v>
      </c>
      <c r="U14" s="9">
        <f t="shared" si="6"/>
        <v>0</v>
      </c>
      <c r="V14" s="19" t="e">
        <f t="shared" si="7"/>
        <v>#DIV/0!</v>
      </c>
      <c r="W14" s="18"/>
      <c r="Z14" s="8">
        <f t="shared" si="8"/>
        <v>0</v>
      </c>
      <c r="AA14" s="9">
        <f t="shared" si="9"/>
        <v>0</v>
      </c>
      <c r="AB14" s="18" t="e">
        <f t="shared" si="10"/>
        <v>#DIV/0!</v>
      </c>
      <c r="AC14" s="9">
        <f t="shared" si="11"/>
        <v>0</v>
      </c>
      <c r="AD14" s="9">
        <f t="shared" si="12"/>
        <v>0</v>
      </c>
      <c r="AE14" s="19" t="e">
        <f t="shared" si="13"/>
        <v>#DIV/0!</v>
      </c>
      <c r="AG14" s="24"/>
      <c r="AH14" s="39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24"/>
      <c r="BB14" s="24"/>
      <c r="BC14" s="24"/>
    </row>
    <row r="15" spans="1:55">
      <c r="A15" s="8">
        <v>225</v>
      </c>
      <c r="B15" s="9">
        <v>1</v>
      </c>
      <c r="C15" s="11">
        <v>29</v>
      </c>
      <c r="E15" s="8"/>
      <c r="F15" s="9">
        <f t="shared" si="0"/>
        <v>0</v>
      </c>
      <c r="G15" s="9"/>
      <c r="H15" s="9"/>
      <c r="I15" s="9"/>
      <c r="J15" s="26"/>
      <c r="K15" s="9"/>
      <c r="L15" s="9">
        <f t="shared" si="1"/>
        <v>0</v>
      </c>
      <c r="M15" s="9"/>
      <c r="N15" s="9"/>
      <c r="O15" s="11"/>
      <c r="Q15" s="8">
        <f t="shared" si="2"/>
        <v>0</v>
      </c>
      <c r="R15" s="9">
        <f t="shared" si="3"/>
        <v>0</v>
      </c>
      <c r="S15" s="18" t="e">
        <f t="shared" si="4"/>
        <v>#DIV/0!</v>
      </c>
      <c r="T15" s="9">
        <f t="shared" si="5"/>
        <v>0</v>
      </c>
      <c r="U15" s="9">
        <f t="shared" si="6"/>
        <v>0</v>
      </c>
      <c r="V15" s="19" t="e">
        <f t="shared" si="7"/>
        <v>#DIV/0!</v>
      </c>
      <c r="W15" s="18"/>
      <c r="Z15" s="8">
        <f t="shared" si="8"/>
        <v>0</v>
      </c>
      <c r="AA15" s="9">
        <f t="shared" si="9"/>
        <v>0</v>
      </c>
      <c r="AB15" s="18" t="e">
        <f t="shared" si="10"/>
        <v>#DIV/0!</v>
      </c>
      <c r="AC15" s="9">
        <f t="shared" si="11"/>
        <v>0</v>
      </c>
      <c r="AD15" s="9">
        <f t="shared" si="12"/>
        <v>0</v>
      </c>
      <c r="AE15" s="19" t="e">
        <f t="shared" si="13"/>
        <v>#DIV/0!</v>
      </c>
      <c r="AG15" s="24"/>
      <c r="AH15" s="39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24"/>
      <c r="BB15" s="24"/>
      <c r="BC15" s="24"/>
    </row>
    <row r="16" spans="1:55">
      <c r="A16" s="8">
        <v>375</v>
      </c>
      <c r="B16" s="9">
        <v>3</v>
      </c>
      <c r="C16" s="11">
        <v>34</v>
      </c>
      <c r="E16" s="8"/>
      <c r="F16" s="9">
        <f t="shared" si="0"/>
        <v>0</v>
      </c>
      <c r="G16" s="10"/>
      <c r="H16" s="10"/>
      <c r="I16" s="28"/>
      <c r="J16" s="26"/>
      <c r="K16" s="9"/>
      <c r="L16" s="9">
        <f t="shared" si="1"/>
        <v>0</v>
      </c>
      <c r="M16" s="9"/>
      <c r="N16" s="9"/>
      <c r="O16" s="11"/>
      <c r="Q16" s="8">
        <f t="shared" si="2"/>
        <v>0</v>
      </c>
      <c r="R16" s="9">
        <f t="shared" si="3"/>
        <v>0</v>
      </c>
      <c r="S16" s="18" t="e">
        <f t="shared" si="4"/>
        <v>#DIV/0!</v>
      </c>
      <c r="T16" s="9">
        <f t="shared" si="5"/>
        <v>0</v>
      </c>
      <c r="U16" s="9">
        <f t="shared" si="6"/>
        <v>0</v>
      </c>
      <c r="V16" s="19" t="e">
        <f t="shared" si="7"/>
        <v>#DIV/0!</v>
      </c>
      <c r="W16" s="18"/>
      <c r="Z16" s="8">
        <f t="shared" si="8"/>
        <v>0</v>
      </c>
      <c r="AA16" s="9">
        <f t="shared" si="9"/>
        <v>0</v>
      </c>
      <c r="AB16" s="18" t="e">
        <f t="shared" si="10"/>
        <v>#DIV/0!</v>
      </c>
      <c r="AC16" s="9">
        <f t="shared" si="11"/>
        <v>0</v>
      </c>
      <c r="AD16" s="9">
        <f t="shared" si="12"/>
        <v>0</v>
      </c>
      <c r="AE16" s="19" t="e">
        <f t="shared" si="13"/>
        <v>#DIV/0!</v>
      </c>
      <c r="AG16" s="24"/>
      <c r="AH16" s="39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24"/>
      <c r="BB16" s="24"/>
      <c r="BC16" s="24"/>
    </row>
    <row r="17" spans="1:55">
      <c r="A17" s="8">
        <v>750</v>
      </c>
      <c r="B17" s="9">
        <v>1</v>
      </c>
      <c r="C17" s="11">
        <v>12</v>
      </c>
      <c r="E17" s="8"/>
      <c r="F17" s="9">
        <f t="shared" si="0"/>
        <v>0</v>
      </c>
      <c r="G17" s="10"/>
      <c r="H17" s="10"/>
      <c r="I17" s="28"/>
      <c r="J17" s="26"/>
      <c r="K17" s="9"/>
      <c r="L17" s="9">
        <f t="shared" si="1"/>
        <v>0</v>
      </c>
      <c r="M17" s="9"/>
      <c r="N17" s="9"/>
      <c r="O17" s="11"/>
      <c r="Q17" s="8">
        <f t="shared" si="2"/>
        <v>0</v>
      </c>
      <c r="R17" s="9">
        <f t="shared" si="3"/>
        <v>0</v>
      </c>
      <c r="S17" s="18" t="e">
        <f t="shared" si="4"/>
        <v>#DIV/0!</v>
      </c>
      <c r="T17" s="9">
        <f t="shared" si="5"/>
        <v>0</v>
      </c>
      <c r="U17" s="9">
        <f t="shared" si="6"/>
        <v>0</v>
      </c>
      <c r="V17" s="19" t="e">
        <f t="shared" si="7"/>
        <v>#DIV/0!</v>
      </c>
      <c r="W17" s="18"/>
      <c r="Z17" s="8">
        <f t="shared" si="8"/>
        <v>0</v>
      </c>
      <c r="AA17" s="9">
        <f t="shared" si="9"/>
        <v>0</v>
      </c>
      <c r="AB17" s="18" t="e">
        <f t="shared" si="10"/>
        <v>#DIV/0!</v>
      </c>
      <c r="AC17" s="9">
        <f t="shared" si="11"/>
        <v>0</v>
      </c>
      <c r="AD17" s="9">
        <f t="shared" si="12"/>
        <v>0</v>
      </c>
      <c r="AE17" s="19" t="e">
        <f t="shared" si="13"/>
        <v>#DIV/0!</v>
      </c>
      <c r="AG17" s="24"/>
      <c r="AH17" s="39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24"/>
      <c r="BB17" s="24"/>
      <c r="BC17" s="24"/>
    </row>
    <row r="18" spans="1:55" ht="15.75" thickBot="1">
      <c r="A18" s="12">
        <v>1500</v>
      </c>
      <c r="B18" s="13">
        <v>0</v>
      </c>
      <c r="C18" s="15">
        <v>2</v>
      </c>
      <c r="E18" s="12"/>
      <c r="F18" s="13">
        <f t="shared" si="0"/>
        <v>0</v>
      </c>
      <c r="G18" s="14"/>
      <c r="H18" s="14"/>
      <c r="I18" s="29"/>
      <c r="J18" s="31"/>
      <c r="K18" s="13"/>
      <c r="L18" s="13">
        <f t="shared" si="1"/>
        <v>0</v>
      </c>
      <c r="M18" s="13"/>
      <c r="N18" s="13"/>
      <c r="O18" s="15"/>
      <c r="Q18" s="12">
        <f t="shared" si="2"/>
        <v>0</v>
      </c>
      <c r="R18" s="13">
        <f t="shared" si="3"/>
        <v>0</v>
      </c>
      <c r="S18" s="20" t="e">
        <f t="shared" si="4"/>
        <v>#DIV/0!</v>
      </c>
      <c r="T18" s="13">
        <f t="shared" si="5"/>
        <v>0</v>
      </c>
      <c r="U18" s="13">
        <f t="shared" si="6"/>
        <v>0</v>
      </c>
      <c r="V18" s="21" t="e">
        <f t="shared" si="7"/>
        <v>#DIV/0!</v>
      </c>
      <c r="W18" s="18"/>
      <c r="Z18" s="12">
        <f t="shared" si="8"/>
        <v>0</v>
      </c>
      <c r="AA18" s="13">
        <f t="shared" si="9"/>
        <v>0</v>
      </c>
      <c r="AB18" s="20" t="e">
        <f t="shared" si="10"/>
        <v>#DIV/0!</v>
      </c>
      <c r="AC18" s="13">
        <f t="shared" si="11"/>
        <v>0</v>
      </c>
      <c r="AD18" s="13">
        <f t="shared" si="12"/>
        <v>0</v>
      </c>
      <c r="AE18" s="21" t="e">
        <f t="shared" si="13"/>
        <v>#DIV/0!</v>
      </c>
      <c r="AG18" s="24"/>
      <c r="AH18" s="39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24"/>
      <c r="BB18" s="24"/>
      <c r="BC18" s="24"/>
    </row>
    <row r="19" spans="1:55">
      <c r="AG19" s="24"/>
      <c r="AH19" s="39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24"/>
      <c r="BB19" s="24"/>
      <c r="BC19" s="24"/>
    </row>
    <row r="20" spans="1:55">
      <c r="A20" s="3"/>
      <c r="AE20" s="24"/>
      <c r="AF20" s="39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24"/>
      <c r="BB20" s="24"/>
      <c r="BC20" s="24"/>
    </row>
    <row r="21" spans="1:55" s="40" customForma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4"/>
    </row>
    <row r="22" spans="1:55" s="40" customForma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4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55">
      <c r="A23" s="3"/>
      <c r="AE23" s="42"/>
      <c r="AF23" s="43"/>
      <c r="AG23" s="42"/>
      <c r="AH23" s="42"/>
      <c r="AI23" s="42"/>
      <c r="AJ23" s="42"/>
      <c r="AK23" s="42"/>
      <c r="AL23" s="42"/>
      <c r="AM23" s="42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24"/>
      <c r="BB23" s="24"/>
      <c r="BC23" s="24"/>
    </row>
    <row r="24" spans="1:55">
      <c r="G24" s="1"/>
      <c r="H24" s="1"/>
      <c r="I24" s="1"/>
      <c r="AE24" s="37"/>
      <c r="AF24" s="37"/>
      <c r="AG24" s="37"/>
      <c r="AH24" s="37"/>
      <c r="AI24" s="37"/>
      <c r="AJ24" s="37"/>
      <c r="AK24" s="37"/>
      <c r="AL24" s="37"/>
      <c r="AM24" s="37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24"/>
      <c r="BB24" s="24"/>
      <c r="BC24" s="24"/>
    </row>
    <row r="25" spans="1:55">
      <c r="G25" s="1"/>
      <c r="H25" s="1"/>
      <c r="I25" s="1"/>
      <c r="Z25" s="1" t="s">
        <v>223</v>
      </c>
      <c r="AU25" s="38"/>
      <c r="AV25" s="38"/>
      <c r="AW25" s="38"/>
      <c r="AX25" s="38"/>
      <c r="AY25" s="38"/>
      <c r="AZ25" s="38"/>
      <c r="BA25" s="24"/>
      <c r="BB25" s="24"/>
      <c r="BC25" s="24"/>
    </row>
    <row r="26" spans="1:55">
      <c r="G26" s="1"/>
      <c r="H26" s="1"/>
      <c r="I26" s="1"/>
      <c r="Z26" s="44" t="s">
        <v>225</v>
      </c>
      <c r="AA26" s="44">
        <v>0.1</v>
      </c>
      <c r="AB26" s="44">
        <v>0.2</v>
      </c>
      <c r="AC26" s="44">
        <v>0.3</v>
      </c>
      <c r="AD26" s="44">
        <v>0.4</v>
      </c>
      <c r="AE26" s="44">
        <v>0.5</v>
      </c>
      <c r="AF26" s="44">
        <v>0.6</v>
      </c>
      <c r="AG26" s="44">
        <v>0.7</v>
      </c>
      <c r="AH26" s="44">
        <v>0.8</v>
      </c>
      <c r="AI26" s="44">
        <v>0.9</v>
      </c>
      <c r="AJ26" s="44">
        <v>1</v>
      </c>
      <c r="AK26" s="44">
        <v>1.1000000000000001</v>
      </c>
      <c r="AL26" s="44">
        <v>1.2</v>
      </c>
      <c r="AM26" s="44">
        <v>1.3</v>
      </c>
      <c r="AN26" s="44">
        <v>1.4</v>
      </c>
      <c r="AO26" s="44">
        <v>1.5</v>
      </c>
      <c r="AP26" s="44">
        <v>1.6</v>
      </c>
      <c r="AQ26" s="44">
        <v>1.7</v>
      </c>
      <c r="AR26" s="44">
        <v>1.8</v>
      </c>
      <c r="AS26" s="44">
        <v>1.9</v>
      </c>
      <c r="AT26" s="44">
        <v>2</v>
      </c>
      <c r="AU26" s="38"/>
      <c r="AV26" s="38"/>
      <c r="AW26" s="38"/>
      <c r="AX26" s="38"/>
      <c r="AY26" s="38"/>
      <c r="AZ26" s="38"/>
      <c r="BA26" s="24"/>
      <c r="BB26" s="24"/>
      <c r="BC26" s="24"/>
    </row>
    <row r="27" spans="1:55">
      <c r="G27" s="1"/>
      <c r="H27" s="1"/>
      <c r="I27" s="1"/>
      <c r="Z27" s="1" t="s">
        <v>44</v>
      </c>
      <c r="AA27" s="1">
        <v>1.73</v>
      </c>
      <c r="AB27" s="1">
        <v>0.98</v>
      </c>
      <c r="AC27" s="1">
        <v>0.98</v>
      </c>
      <c r="AD27" s="1">
        <v>0.98</v>
      </c>
      <c r="AE27" s="1">
        <v>0.98</v>
      </c>
      <c r="AF27" s="1">
        <v>0.98</v>
      </c>
      <c r="AG27" s="1">
        <v>0.98</v>
      </c>
      <c r="AH27" s="1">
        <v>0.98</v>
      </c>
      <c r="AI27" s="1">
        <v>0.98</v>
      </c>
      <c r="AJ27" s="1">
        <v>0.98</v>
      </c>
      <c r="AK27" s="1">
        <v>0.98</v>
      </c>
      <c r="AL27" s="1">
        <v>0.98</v>
      </c>
      <c r="AM27" s="1">
        <v>0.98</v>
      </c>
      <c r="AN27" s="1">
        <v>0.98</v>
      </c>
      <c r="AO27" s="1">
        <v>0.98</v>
      </c>
      <c r="AP27" s="1">
        <v>0.98</v>
      </c>
      <c r="AQ27" s="1">
        <v>0.98</v>
      </c>
      <c r="AR27" s="1">
        <v>0.98</v>
      </c>
      <c r="AS27" s="1">
        <v>0.98</v>
      </c>
      <c r="AT27" s="1">
        <v>0.98</v>
      </c>
      <c r="AU27" s="38"/>
      <c r="AV27" s="38"/>
      <c r="AW27" s="38"/>
      <c r="AX27" s="38"/>
      <c r="AY27" s="38"/>
      <c r="AZ27" s="38"/>
      <c r="BA27" s="24"/>
      <c r="BB27" s="24"/>
      <c r="BC27" s="24"/>
    </row>
    <row r="28" spans="1:55">
      <c r="G28" s="1"/>
      <c r="H28" s="1"/>
      <c r="I28" s="1"/>
      <c r="Z28" s="1" t="s">
        <v>45</v>
      </c>
      <c r="AA28" s="1">
        <v>5.6999999999999993</v>
      </c>
      <c r="AB28" s="1">
        <v>2.0300000000000002</v>
      </c>
      <c r="AC28" s="1">
        <v>1.95</v>
      </c>
      <c r="AD28" s="1">
        <v>1.95</v>
      </c>
      <c r="AE28" s="1">
        <v>1.95</v>
      </c>
      <c r="AF28" s="1">
        <v>1.95</v>
      </c>
      <c r="AG28" s="1">
        <v>1.95</v>
      </c>
      <c r="AH28" s="1">
        <v>1.95</v>
      </c>
      <c r="AI28" s="1">
        <v>1.95</v>
      </c>
      <c r="AJ28" s="1">
        <v>1.95</v>
      </c>
      <c r="AK28" s="1">
        <v>1.95</v>
      </c>
      <c r="AL28" s="1">
        <v>1.95</v>
      </c>
      <c r="AM28" s="1">
        <v>1.95</v>
      </c>
      <c r="AN28" s="1">
        <v>1.95</v>
      </c>
      <c r="AO28" s="1">
        <v>1.95</v>
      </c>
      <c r="AP28" s="1">
        <v>1.95</v>
      </c>
      <c r="AQ28" s="1">
        <v>1.95</v>
      </c>
      <c r="AR28" s="1">
        <v>1.95</v>
      </c>
      <c r="AS28" s="1">
        <v>1.95</v>
      </c>
      <c r="AT28" s="1">
        <v>1.95</v>
      </c>
      <c r="AU28" s="38"/>
      <c r="AV28" s="38"/>
      <c r="AW28" s="38"/>
      <c r="AX28" s="38"/>
      <c r="AY28" s="38"/>
      <c r="AZ28" s="38"/>
      <c r="BA28" s="24"/>
      <c r="BB28" s="24"/>
      <c r="BC28" s="24"/>
    </row>
    <row r="29" spans="1:55" ht="15.75">
      <c r="G29" s="1"/>
      <c r="H29" s="1"/>
      <c r="I29" s="1"/>
      <c r="Z29" s="46" t="s">
        <v>46</v>
      </c>
      <c r="AA29" s="1">
        <v>11.84</v>
      </c>
      <c r="AB29" s="1">
        <v>7.01</v>
      </c>
      <c r="AC29" s="1">
        <v>4.4000000000000004</v>
      </c>
      <c r="AD29" s="1">
        <v>3.9</v>
      </c>
      <c r="AE29" s="1">
        <v>3.9</v>
      </c>
      <c r="AF29" s="1">
        <v>3.9</v>
      </c>
      <c r="AG29" s="1">
        <v>3.9</v>
      </c>
      <c r="AH29" s="1">
        <v>3.9</v>
      </c>
      <c r="AI29" s="1">
        <v>3.9</v>
      </c>
      <c r="AJ29" s="1">
        <v>3.9</v>
      </c>
      <c r="AK29" s="1">
        <v>3.9</v>
      </c>
      <c r="AL29" s="1">
        <v>3.9</v>
      </c>
      <c r="AM29" s="1">
        <v>3.9</v>
      </c>
      <c r="AN29" s="1">
        <v>3.9</v>
      </c>
      <c r="AO29" s="1">
        <v>3.9</v>
      </c>
      <c r="AP29" s="1">
        <v>3.9</v>
      </c>
      <c r="AQ29" s="1">
        <v>3.9</v>
      </c>
      <c r="AR29" s="1">
        <v>3.9</v>
      </c>
      <c r="AS29" s="1">
        <v>3.9</v>
      </c>
      <c r="AT29" s="1">
        <v>3.9</v>
      </c>
      <c r="AU29" s="38"/>
      <c r="AV29" s="38"/>
      <c r="AW29" s="38"/>
      <c r="AX29" s="38"/>
      <c r="AY29" s="38"/>
      <c r="AZ29" s="38"/>
      <c r="BA29" s="24"/>
      <c r="BB29" s="24"/>
      <c r="BC29" s="24"/>
    </row>
    <row r="30" spans="1:55" ht="15.75">
      <c r="G30" s="1"/>
      <c r="H30" s="1"/>
      <c r="I30" s="1"/>
      <c r="Z30" s="46" t="s">
        <v>47</v>
      </c>
      <c r="AA30" s="1">
        <v>19.88</v>
      </c>
      <c r="AB30" s="1">
        <v>18.18</v>
      </c>
      <c r="AC30" s="1">
        <v>11.06</v>
      </c>
      <c r="AD30" s="1">
        <v>8.16</v>
      </c>
      <c r="AE30" s="1">
        <v>6.69</v>
      </c>
      <c r="AF30" s="1">
        <v>6.5</v>
      </c>
      <c r="AG30" s="1">
        <v>6.5</v>
      </c>
      <c r="AH30" s="1">
        <v>6.5</v>
      </c>
      <c r="AI30" s="1">
        <v>6.5</v>
      </c>
      <c r="AJ30" s="1">
        <v>6.5</v>
      </c>
      <c r="AK30" s="1">
        <v>6.5</v>
      </c>
      <c r="AL30" s="1">
        <v>6.5</v>
      </c>
      <c r="AM30" s="1">
        <v>6.5</v>
      </c>
      <c r="AN30" s="1">
        <v>6.5</v>
      </c>
      <c r="AO30" s="1">
        <v>6.5</v>
      </c>
      <c r="AP30" s="1">
        <v>6.5</v>
      </c>
      <c r="AQ30" s="1">
        <v>6.5</v>
      </c>
      <c r="AR30" s="1">
        <v>6.5</v>
      </c>
      <c r="AS30" s="1">
        <v>6.5</v>
      </c>
      <c r="AT30" s="1">
        <v>6.5</v>
      </c>
      <c r="AU30" s="38"/>
      <c r="AV30" s="38"/>
      <c r="AW30" s="38"/>
      <c r="AX30" s="38"/>
      <c r="AY30" s="38"/>
      <c r="AZ30" s="38"/>
      <c r="BA30" s="24"/>
      <c r="BB30" s="24"/>
      <c r="BC30" s="24"/>
    </row>
    <row r="31" spans="1:55" ht="15.75">
      <c r="G31" s="1"/>
      <c r="H31" s="1"/>
      <c r="I31" s="1"/>
      <c r="Z31" s="47">
        <v>28</v>
      </c>
      <c r="AA31" s="1">
        <v>27.89</v>
      </c>
      <c r="AB31" s="1">
        <v>27.1</v>
      </c>
      <c r="AC31" s="1">
        <v>23.86</v>
      </c>
      <c r="AD31" s="1">
        <v>19.009999999999998</v>
      </c>
      <c r="AE31" s="1">
        <v>10.56</v>
      </c>
      <c r="AF31" s="1">
        <v>9.61</v>
      </c>
      <c r="AG31" s="1">
        <v>9.2099999999999991</v>
      </c>
      <c r="AH31" s="1">
        <v>9.11</v>
      </c>
      <c r="AI31" s="1">
        <v>9.1</v>
      </c>
      <c r="AJ31" s="1">
        <v>9.1</v>
      </c>
      <c r="AK31" s="1">
        <v>9.1</v>
      </c>
      <c r="AL31" s="1">
        <v>9.1</v>
      </c>
      <c r="AM31" s="1">
        <v>9.1</v>
      </c>
      <c r="AN31" s="1">
        <v>9.1</v>
      </c>
      <c r="AO31" s="1">
        <v>9.1</v>
      </c>
      <c r="AP31" s="1">
        <v>9.1</v>
      </c>
      <c r="AQ31" s="1">
        <v>9.1</v>
      </c>
      <c r="AR31" s="1">
        <v>9.1</v>
      </c>
      <c r="AS31" s="1">
        <v>9.1</v>
      </c>
      <c r="AT31" s="1">
        <v>9.1</v>
      </c>
      <c r="AU31" s="38"/>
      <c r="AV31" s="38"/>
      <c r="AW31" s="38"/>
      <c r="AX31" s="38"/>
      <c r="AY31" s="38"/>
      <c r="AZ31" s="38"/>
      <c r="BA31" s="24"/>
      <c r="BB31" s="24"/>
      <c r="BC31" s="24"/>
    </row>
    <row r="32" spans="1:55" ht="15.75">
      <c r="G32" s="1"/>
      <c r="H32" s="1"/>
      <c r="I32" s="1"/>
      <c r="Z32" s="47">
        <v>36</v>
      </c>
      <c r="AA32" s="1">
        <v>35.9</v>
      </c>
      <c r="AB32" s="1">
        <v>35.35</v>
      </c>
      <c r="AC32" s="1">
        <v>33.57</v>
      </c>
      <c r="AD32" s="1">
        <v>15.94</v>
      </c>
      <c r="AE32" s="1">
        <v>15.71</v>
      </c>
      <c r="AF32" s="1">
        <v>15</v>
      </c>
      <c r="AG32" s="1">
        <v>14.35</v>
      </c>
      <c r="AH32" s="1">
        <v>11.97</v>
      </c>
      <c r="AI32" s="1">
        <v>11.74</v>
      </c>
      <c r="AJ32" s="1">
        <v>11.719999999999999</v>
      </c>
      <c r="AK32" s="1">
        <v>11.7</v>
      </c>
      <c r="AL32" s="1">
        <v>11.7</v>
      </c>
      <c r="AM32" s="1">
        <v>11.7</v>
      </c>
      <c r="AN32" s="1">
        <v>11.7</v>
      </c>
      <c r="AO32" s="1">
        <v>11.7</v>
      </c>
      <c r="AP32" s="1">
        <v>11.7</v>
      </c>
      <c r="AQ32" s="1">
        <v>11.7</v>
      </c>
      <c r="AR32" s="1">
        <v>11.7</v>
      </c>
      <c r="AS32" s="1">
        <v>11.7</v>
      </c>
      <c r="AT32" s="1">
        <v>11.7</v>
      </c>
      <c r="AU32" s="38"/>
      <c r="AV32" s="38"/>
      <c r="AW32" s="38"/>
      <c r="AX32" s="38"/>
      <c r="AY32" s="38"/>
      <c r="AZ32" s="38"/>
      <c r="BA32" s="24"/>
      <c r="BB32" s="24"/>
      <c r="BC32" s="24"/>
    </row>
    <row r="33" spans="7:55" ht="15.75">
      <c r="G33" s="1"/>
      <c r="H33" s="1"/>
      <c r="I33" s="1"/>
      <c r="Z33" s="47">
        <v>45</v>
      </c>
      <c r="AA33" s="1">
        <v>44.9</v>
      </c>
      <c r="AB33" s="1">
        <v>44.440000000000005</v>
      </c>
      <c r="AC33" s="1">
        <v>36.19</v>
      </c>
      <c r="AD33" s="1">
        <v>23.779999999999998</v>
      </c>
      <c r="AE33" s="1">
        <v>22</v>
      </c>
      <c r="AF33" s="1">
        <v>18.059999999999999</v>
      </c>
      <c r="AG33" s="1">
        <v>17.8</v>
      </c>
      <c r="AH33" s="1">
        <v>17.25</v>
      </c>
      <c r="AI33" s="1">
        <v>15.06</v>
      </c>
      <c r="AJ33" s="1">
        <v>14.97</v>
      </c>
      <c r="AK33" s="1">
        <v>14.66</v>
      </c>
      <c r="AL33" s="1">
        <v>14.620000000000001</v>
      </c>
      <c r="AM33" s="1">
        <v>14.620000000000001</v>
      </c>
      <c r="AN33" s="1">
        <v>14.620000000000001</v>
      </c>
      <c r="AO33" s="1">
        <v>14.63</v>
      </c>
      <c r="AP33" s="1">
        <v>14.63</v>
      </c>
      <c r="AQ33" s="1">
        <v>14.63</v>
      </c>
      <c r="AR33" s="1">
        <v>14.63</v>
      </c>
      <c r="AS33" s="1">
        <v>14.63</v>
      </c>
      <c r="AT33" s="1">
        <v>14.63</v>
      </c>
      <c r="AU33" s="38"/>
      <c r="AV33" s="38"/>
      <c r="AW33" s="38"/>
      <c r="AX33" s="38"/>
      <c r="AY33" s="38"/>
      <c r="AZ33" s="38"/>
      <c r="BA33" s="24"/>
      <c r="BB33" s="24"/>
      <c r="BC33" s="24"/>
    </row>
    <row r="34" spans="7:55" ht="15.75">
      <c r="G34" s="1"/>
      <c r="H34" s="1"/>
      <c r="I34" s="1"/>
      <c r="Z34" s="47">
        <v>62.5</v>
      </c>
      <c r="AA34" s="1">
        <v>62.41</v>
      </c>
      <c r="AB34" s="1">
        <v>62.050000000000004</v>
      </c>
      <c r="AC34" s="1">
        <v>57.59</v>
      </c>
      <c r="AD34" s="1">
        <v>20.89</v>
      </c>
      <c r="AE34" s="1">
        <v>21.4</v>
      </c>
      <c r="AF34" s="1">
        <v>21.12</v>
      </c>
      <c r="AG34" s="1">
        <v>21.24</v>
      </c>
      <c r="AH34" s="1">
        <v>22.36</v>
      </c>
      <c r="AI34" s="1">
        <v>20.95</v>
      </c>
      <c r="AJ34" s="1">
        <v>21.080000000000002</v>
      </c>
      <c r="AK34" s="1">
        <v>20.380000000000003</v>
      </c>
      <c r="AL34" s="1">
        <v>20.37</v>
      </c>
      <c r="AM34" s="1">
        <v>20.380000000000003</v>
      </c>
      <c r="AN34" s="1">
        <v>20.34</v>
      </c>
      <c r="AO34" s="1">
        <v>20.34</v>
      </c>
      <c r="AP34" s="1">
        <v>20.309999999999999</v>
      </c>
      <c r="AQ34" s="1">
        <v>20.309999999999999</v>
      </c>
      <c r="AR34" s="1">
        <v>20.309999999999999</v>
      </c>
      <c r="AS34" s="1">
        <v>20.309999999999999</v>
      </c>
      <c r="AT34" s="1">
        <v>20.309999999999999</v>
      </c>
      <c r="AU34" s="38"/>
      <c r="AV34" s="38"/>
      <c r="AW34" s="38"/>
      <c r="AX34" s="38"/>
      <c r="AY34" s="38"/>
      <c r="AZ34" s="38"/>
      <c r="BA34" s="24"/>
      <c r="BB34" s="24"/>
      <c r="BC34" s="24"/>
    </row>
    <row r="35" spans="7:55" ht="15.75">
      <c r="G35" s="1"/>
      <c r="H35" s="1"/>
      <c r="I35" s="1"/>
      <c r="Z35" s="47">
        <v>87.5</v>
      </c>
      <c r="AA35" s="1">
        <v>87.410000000000011</v>
      </c>
      <c r="AB35" s="1">
        <v>87.06</v>
      </c>
      <c r="AC35" s="1">
        <v>86.46</v>
      </c>
      <c r="AD35" s="1">
        <v>30.66</v>
      </c>
      <c r="AE35" s="1">
        <v>29.63</v>
      </c>
      <c r="AF35" s="1">
        <v>28.540000000000003</v>
      </c>
      <c r="AG35" s="1">
        <v>29.790000000000003</v>
      </c>
      <c r="AH35" s="1">
        <v>28.62</v>
      </c>
      <c r="AI35" s="1">
        <v>28.439999999999998</v>
      </c>
      <c r="AU35" s="38"/>
      <c r="AV35" s="38"/>
      <c r="AW35" s="38"/>
      <c r="AX35" s="38"/>
      <c r="AY35" s="38"/>
      <c r="AZ35" s="38"/>
      <c r="BA35" s="24"/>
      <c r="BB35" s="24"/>
      <c r="BC35" s="24"/>
    </row>
    <row r="36" spans="7:55" ht="15.75">
      <c r="G36" s="1"/>
      <c r="H36" s="1"/>
      <c r="I36" s="1"/>
      <c r="Z36" s="47">
        <v>112.5</v>
      </c>
      <c r="AA36" s="1">
        <v>112.43</v>
      </c>
      <c r="AB36" s="1">
        <v>112.05</v>
      </c>
      <c r="AC36" s="1">
        <v>111.63</v>
      </c>
      <c r="AD36" s="1">
        <v>56.89</v>
      </c>
      <c r="AE36" s="1">
        <v>43.11</v>
      </c>
      <c r="AF36" s="1">
        <v>53.1</v>
      </c>
      <c r="AU36" s="38"/>
      <c r="AV36" s="38"/>
      <c r="AW36" s="38"/>
      <c r="AX36" s="38"/>
      <c r="AY36" s="38"/>
      <c r="AZ36" s="38"/>
      <c r="BA36" s="24"/>
      <c r="BB36" s="24"/>
      <c r="BC36" s="24"/>
    </row>
    <row r="37" spans="7:55" ht="15.75">
      <c r="G37" s="1"/>
      <c r="H37" s="1"/>
      <c r="I37" s="1"/>
      <c r="Z37" s="47">
        <v>137.5</v>
      </c>
      <c r="AA37" s="1">
        <v>137.42999999999998</v>
      </c>
      <c r="AB37" s="1">
        <v>137.05000000000001</v>
      </c>
      <c r="AC37" s="1">
        <v>136.63</v>
      </c>
      <c r="AD37" s="1">
        <v>126.88000000000001</v>
      </c>
      <c r="AE37" s="1">
        <v>126.71000000000001</v>
      </c>
      <c r="AU37" s="38"/>
      <c r="AV37" s="38"/>
      <c r="AW37" s="38"/>
      <c r="AX37" s="38"/>
      <c r="AY37" s="38"/>
      <c r="AZ37" s="38"/>
      <c r="BA37" s="24"/>
      <c r="BB37" s="24"/>
      <c r="BC37" s="24"/>
    </row>
    <row r="38" spans="7:55" ht="15.75">
      <c r="G38" s="1"/>
      <c r="H38" s="1"/>
      <c r="I38" s="1"/>
      <c r="Z38" s="47">
        <v>175</v>
      </c>
      <c r="AA38" s="1">
        <v>174.94</v>
      </c>
      <c r="AB38" s="1">
        <v>174.57</v>
      </c>
      <c r="AC38" s="1">
        <v>174.14000000000001</v>
      </c>
      <c r="AD38" s="1">
        <v>173.59</v>
      </c>
      <c r="AE38" s="1">
        <v>165.06</v>
      </c>
      <c r="AU38" s="38"/>
      <c r="AV38" s="38"/>
      <c r="AW38" s="38"/>
      <c r="AX38" s="38"/>
      <c r="AY38" s="38"/>
      <c r="AZ38" s="38"/>
      <c r="BA38" s="24"/>
      <c r="BB38" s="24"/>
      <c r="BC38" s="24"/>
    </row>
    <row r="39" spans="7:55" ht="15.75">
      <c r="G39" s="1"/>
      <c r="H39" s="1"/>
      <c r="I39" s="1"/>
      <c r="Z39" s="47">
        <v>225</v>
      </c>
      <c r="AA39" s="1">
        <v>224.95</v>
      </c>
      <c r="AB39" s="1">
        <v>224.60000000000002</v>
      </c>
      <c r="AC39" s="1">
        <v>224.16</v>
      </c>
      <c r="AD39" s="1">
        <v>223.67000000000002</v>
      </c>
      <c r="AE39" s="1">
        <v>222.82000000000002</v>
      </c>
      <c r="AU39" s="24"/>
      <c r="AV39" s="24"/>
      <c r="AW39" s="24"/>
      <c r="AX39" s="24"/>
      <c r="AY39" s="24"/>
      <c r="AZ39" s="24"/>
      <c r="BA39" s="24"/>
      <c r="BB39" s="24"/>
      <c r="BC39" s="24"/>
    </row>
    <row r="40" spans="7:55" ht="15.75">
      <c r="G40" s="1"/>
      <c r="H40" s="1"/>
      <c r="I40" s="1"/>
      <c r="Z40" s="47">
        <v>375</v>
      </c>
      <c r="AA40" s="1">
        <v>374.96</v>
      </c>
      <c r="AB40" s="1">
        <v>374.69</v>
      </c>
      <c r="AC40" s="1">
        <v>374.29</v>
      </c>
      <c r="AD40" s="1">
        <v>373.85</v>
      </c>
      <c r="AE40" s="1">
        <v>373.36</v>
      </c>
      <c r="AF40" s="1">
        <v>372.83</v>
      </c>
      <c r="AG40" s="1">
        <v>372.18</v>
      </c>
      <c r="AH40" s="1">
        <v>369.23</v>
      </c>
      <c r="AU40" s="24"/>
      <c r="AV40" s="24"/>
      <c r="AW40" s="24"/>
      <c r="AX40" s="24"/>
      <c r="AY40" s="24"/>
      <c r="AZ40" s="24"/>
      <c r="BA40" s="24"/>
      <c r="BB40" s="24"/>
      <c r="BC40" s="24"/>
    </row>
    <row r="41" spans="7:55" ht="15.75">
      <c r="G41" s="1"/>
      <c r="H41" s="1"/>
      <c r="I41" s="1"/>
      <c r="Z41" s="47">
        <v>750</v>
      </c>
      <c r="AA41" s="1">
        <v>749.98</v>
      </c>
      <c r="AB41" s="1">
        <v>749.79</v>
      </c>
      <c r="AC41" s="1">
        <v>749.5</v>
      </c>
      <c r="AD41" s="1">
        <v>749.16</v>
      </c>
      <c r="AE41" s="1">
        <v>748.77</v>
      </c>
      <c r="AF41" s="1">
        <v>748.39</v>
      </c>
      <c r="AG41" s="1">
        <v>747.97</v>
      </c>
      <c r="AH41" s="1">
        <v>747.55000000000007</v>
      </c>
      <c r="AI41" s="1">
        <v>747.13</v>
      </c>
      <c r="AJ41" s="1">
        <v>746.67</v>
      </c>
      <c r="AK41" s="1">
        <v>746.2</v>
      </c>
      <c r="AL41" s="1">
        <v>745.67000000000007</v>
      </c>
      <c r="AM41" s="1">
        <v>745</v>
      </c>
      <c r="AN41" s="1">
        <v>744.09</v>
      </c>
      <c r="AU41" s="24"/>
      <c r="AV41" s="24"/>
      <c r="AW41" s="24"/>
      <c r="AX41" s="24"/>
      <c r="AY41" s="24"/>
      <c r="AZ41" s="24"/>
      <c r="BA41" s="24"/>
      <c r="BB41" s="24"/>
      <c r="BC41" s="24"/>
    </row>
    <row r="42" spans="7:55" ht="15.75">
      <c r="G42" s="1"/>
      <c r="H42" s="1"/>
      <c r="I42" s="1"/>
      <c r="Z42" s="47">
        <v>1500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38"/>
      <c r="AV42" s="38"/>
      <c r="AW42" s="38"/>
      <c r="AX42" s="38"/>
      <c r="AY42" s="38"/>
      <c r="AZ42" s="38"/>
      <c r="BA42" s="24"/>
      <c r="BB42" s="24"/>
      <c r="BC42" s="24"/>
    </row>
    <row r="43" spans="7:55">
      <c r="G43" s="1"/>
      <c r="H43" s="1"/>
      <c r="I43" s="1"/>
      <c r="AF43" s="37"/>
      <c r="AG43" s="37"/>
      <c r="AH43" s="37"/>
      <c r="AI43" s="37"/>
      <c r="AJ43" s="37"/>
      <c r="AK43" s="37"/>
      <c r="AL43" s="37"/>
      <c r="AM43" s="37"/>
      <c r="AN43" s="37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24"/>
      <c r="BB43" s="24"/>
      <c r="BC43" s="24"/>
    </row>
    <row r="44" spans="7:55">
      <c r="G44" s="1"/>
      <c r="H44" s="1"/>
      <c r="I44" s="1"/>
      <c r="Z44" s="1" t="s">
        <v>224</v>
      </c>
      <c r="AF44" s="24"/>
      <c r="AG44" s="39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4"/>
      <c r="BB44" s="24"/>
      <c r="BC44" s="24"/>
    </row>
    <row r="45" spans="7:55">
      <c r="G45" s="1"/>
      <c r="H45" s="1"/>
      <c r="I45" s="1"/>
      <c r="Z45" s="44" t="s">
        <v>225</v>
      </c>
      <c r="AA45" s="44">
        <v>0.1</v>
      </c>
      <c r="AB45" s="44">
        <v>0.2</v>
      </c>
      <c r="AC45" s="44">
        <v>0.3</v>
      </c>
      <c r="AD45" s="44">
        <v>0.4</v>
      </c>
      <c r="AE45" s="44">
        <v>0.5</v>
      </c>
      <c r="AF45" s="44">
        <v>0.6</v>
      </c>
      <c r="AG45" s="44">
        <v>0.7</v>
      </c>
      <c r="AH45" s="44">
        <v>0.8</v>
      </c>
      <c r="AI45" s="44">
        <v>0.9</v>
      </c>
      <c r="AJ45" s="44">
        <v>1</v>
      </c>
      <c r="AK45" s="44">
        <v>1.1000000000000001</v>
      </c>
      <c r="AL45" s="44">
        <v>1.2</v>
      </c>
      <c r="AM45" s="44">
        <v>1.3</v>
      </c>
      <c r="AN45" s="44">
        <v>1.4</v>
      </c>
      <c r="AO45" s="44">
        <v>1.5</v>
      </c>
      <c r="AP45" s="44">
        <v>1.6</v>
      </c>
      <c r="AQ45" s="44">
        <v>1.7</v>
      </c>
      <c r="AR45" s="44">
        <v>1.8</v>
      </c>
      <c r="AS45" s="44">
        <v>1.9</v>
      </c>
      <c r="AT45" s="44">
        <v>2</v>
      </c>
      <c r="AU45" s="38"/>
      <c r="AV45" s="38"/>
      <c r="AW45" s="38"/>
      <c r="AX45" s="38"/>
      <c r="AY45" s="38"/>
      <c r="AZ45" s="38"/>
      <c r="BA45" s="24"/>
      <c r="BB45" s="24"/>
      <c r="BC45" s="24"/>
    </row>
    <row r="46" spans="7:55">
      <c r="G46" s="1"/>
      <c r="H46" s="1"/>
      <c r="I46" s="1"/>
      <c r="Z46" s="1" t="s">
        <v>44</v>
      </c>
      <c r="AA46" s="1">
        <v>2.92</v>
      </c>
      <c r="AB46" s="1">
        <v>1.25</v>
      </c>
      <c r="AC46" s="1">
        <v>0.98</v>
      </c>
      <c r="AD46" s="1">
        <v>0.98</v>
      </c>
      <c r="AE46" s="1">
        <v>0.98</v>
      </c>
      <c r="AF46" s="1">
        <v>0.98</v>
      </c>
      <c r="AG46" s="1">
        <v>0.98</v>
      </c>
      <c r="AH46" s="1">
        <v>0.98</v>
      </c>
      <c r="AI46" s="1">
        <v>0.98</v>
      </c>
      <c r="AJ46" s="1">
        <v>0.98</v>
      </c>
      <c r="AK46" s="1">
        <v>0.98</v>
      </c>
      <c r="AL46" s="1">
        <v>0.98</v>
      </c>
      <c r="AM46" s="1">
        <v>0.98</v>
      </c>
      <c r="AN46" s="1">
        <v>0.98</v>
      </c>
      <c r="AO46" s="1">
        <v>0.98</v>
      </c>
      <c r="AP46" s="1">
        <v>0.98</v>
      </c>
      <c r="AQ46" s="1">
        <v>0.98</v>
      </c>
      <c r="AR46" s="1">
        <v>0.98</v>
      </c>
      <c r="AS46" s="1">
        <v>0.98</v>
      </c>
      <c r="AT46" s="1">
        <v>0.98</v>
      </c>
      <c r="AU46" s="38"/>
      <c r="AV46" s="38"/>
      <c r="AW46" s="38"/>
      <c r="AX46" s="38"/>
      <c r="AY46" s="38"/>
      <c r="AZ46" s="38"/>
      <c r="BA46" s="24"/>
      <c r="BB46" s="24"/>
      <c r="BC46" s="24"/>
    </row>
    <row r="47" spans="7:55">
      <c r="G47" s="1"/>
      <c r="H47" s="1"/>
      <c r="I47" s="1"/>
      <c r="Z47" s="1" t="s">
        <v>45</v>
      </c>
      <c r="AA47" s="1">
        <v>5.95</v>
      </c>
      <c r="AB47" s="1">
        <v>4.1099999999999994</v>
      </c>
      <c r="AC47" s="1">
        <v>2.39</v>
      </c>
      <c r="AD47" s="1">
        <v>1.95</v>
      </c>
      <c r="AE47" s="1">
        <v>1.95</v>
      </c>
      <c r="AF47" s="1">
        <v>1.95</v>
      </c>
      <c r="AG47" s="1">
        <v>1.95</v>
      </c>
      <c r="AH47" s="1">
        <v>1.95</v>
      </c>
      <c r="AI47" s="1">
        <v>1.95</v>
      </c>
      <c r="AJ47" s="1">
        <v>1.95</v>
      </c>
      <c r="AK47" s="1">
        <v>1.95</v>
      </c>
      <c r="AL47" s="1">
        <v>1.95</v>
      </c>
      <c r="AM47" s="1">
        <v>1.95</v>
      </c>
      <c r="AN47" s="1">
        <v>1.95</v>
      </c>
      <c r="AO47" s="1">
        <v>1.95</v>
      </c>
      <c r="AP47" s="1">
        <v>1.95</v>
      </c>
      <c r="AQ47" s="1">
        <v>1.95</v>
      </c>
      <c r="AR47" s="1">
        <v>1.95</v>
      </c>
      <c r="AS47" s="1">
        <v>1.95</v>
      </c>
      <c r="AT47" s="1">
        <v>1.95</v>
      </c>
      <c r="AU47" s="38"/>
      <c r="AV47" s="38"/>
      <c r="AW47" s="38"/>
      <c r="AX47" s="38"/>
      <c r="AY47" s="38"/>
      <c r="AZ47" s="38"/>
      <c r="BA47" s="24"/>
      <c r="BB47" s="24"/>
      <c r="BC47" s="24"/>
    </row>
    <row r="48" spans="7:55" ht="15.75">
      <c r="G48" s="1"/>
      <c r="H48" s="1"/>
      <c r="I48" s="1"/>
      <c r="Z48" s="46" t="s">
        <v>46</v>
      </c>
      <c r="AA48" s="1">
        <v>11.96</v>
      </c>
      <c r="AB48" s="1">
        <v>11.620000000000001</v>
      </c>
      <c r="AC48" s="1">
        <v>6.05</v>
      </c>
      <c r="AD48" s="1">
        <v>5.96</v>
      </c>
      <c r="AE48" s="1">
        <v>4.3499999999999996</v>
      </c>
      <c r="AF48" s="1">
        <v>4.12</v>
      </c>
      <c r="AG48" s="1">
        <v>3.9</v>
      </c>
      <c r="AH48" s="1">
        <v>3.9</v>
      </c>
      <c r="AI48" s="1">
        <v>3.9</v>
      </c>
      <c r="AJ48" s="1">
        <v>3.9</v>
      </c>
      <c r="AK48" s="1">
        <v>3.9</v>
      </c>
      <c r="AL48" s="1">
        <v>3.9</v>
      </c>
      <c r="AM48" s="1">
        <v>3.9</v>
      </c>
      <c r="AN48" s="1">
        <v>3.9</v>
      </c>
      <c r="AO48" s="1">
        <v>3.9</v>
      </c>
      <c r="AP48" s="1">
        <v>3.9</v>
      </c>
      <c r="AQ48" s="1">
        <v>3.9</v>
      </c>
      <c r="AR48" s="1">
        <v>3.9</v>
      </c>
      <c r="AS48" s="1">
        <v>3.9</v>
      </c>
      <c r="AT48" s="1">
        <v>3.9</v>
      </c>
      <c r="AU48" s="38"/>
      <c r="AV48" s="38"/>
      <c r="AW48" s="38"/>
      <c r="AX48" s="38"/>
      <c r="AY48" s="38"/>
      <c r="AZ48" s="38"/>
      <c r="BA48" s="24"/>
      <c r="BB48" s="24"/>
      <c r="BC48" s="24"/>
    </row>
    <row r="49" spans="7:55" ht="15.75">
      <c r="G49" s="1"/>
      <c r="H49" s="1"/>
      <c r="I49" s="1"/>
      <c r="Z49" s="46" t="s">
        <v>47</v>
      </c>
      <c r="AA49" s="1">
        <v>19.959999999999997</v>
      </c>
      <c r="AB49" s="1">
        <v>19.75</v>
      </c>
      <c r="AC49" s="1">
        <v>19.190000000000001</v>
      </c>
      <c r="AD49" s="1">
        <v>17.68</v>
      </c>
      <c r="AE49" s="1">
        <v>12.91</v>
      </c>
      <c r="AF49" s="1">
        <v>10.69</v>
      </c>
      <c r="AG49" s="1">
        <v>9.08</v>
      </c>
      <c r="AH49" s="1">
        <v>7.2200000000000006</v>
      </c>
      <c r="AI49" s="1">
        <v>6.69</v>
      </c>
      <c r="AJ49" s="1">
        <v>6.54</v>
      </c>
      <c r="AK49" s="1">
        <v>6.5</v>
      </c>
      <c r="AL49" s="1">
        <v>6.5</v>
      </c>
      <c r="AM49" s="1">
        <v>6.5</v>
      </c>
      <c r="AN49" s="1">
        <v>6.5</v>
      </c>
      <c r="AO49" s="1">
        <v>6.5</v>
      </c>
      <c r="AP49" s="1">
        <v>6.5</v>
      </c>
      <c r="AQ49" s="1">
        <v>6.5</v>
      </c>
      <c r="AR49" s="1">
        <v>6.5</v>
      </c>
      <c r="AS49" s="1">
        <v>6.5</v>
      </c>
      <c r="AT49" s="1">
        <v>6.5</v>
      </c>
      <c r="AU49" s="38"/>
      <c r="AV49" s="38"/>
      <c r="AW49" s="38"/>
      <c r="AX49" s="38"/>
      <c r="AY49" s="38"/>
      <c r="AZ49" s="38"/>
      <c r="BA49" s="24"/>
      <c r="BB49" s="24"/>
      <c r="BC49" s="24"/>
    </row>
    <row r="50" spans="7:55" ht="15.75">
      <c r="G50" s="1"/>
      <c r="H50" s="1"/>
      <c r="I50" s="1"/>
      <c r="Z50" s="47">
        <v>28</v>
      </c>
      <c r="AA50" s="1">
        <v>27.96</v>
      </c>
      <c r="AB50" s="1">
        <v>27.79</v>
      </c>
      <c r="AC50" s="1">
        <v>27.48</v>
      </c>
      <c r="AD50" s="1">
        <v>26.88</v>
      </c>
      <c r="AE50" s="1">
        <v>25.380000000000003</v>
      </c>
      <c r="AF50" s="1">
        <v>22.07</v>
      </c>
      <c r="AG50" s="1">
        <v>14.36</v>
      </c>
      <c r="AH50" s="1">
        <v>11.950000000000001</v>
      </c>
      <c r="AI50" s="1">
        <v>10.71</v>
      </c>
      <c r="AJ50" s="1">
        <v>10.85</v>
      </c>
      <c r="AK50" s="1">
        <v>9.65</v>
      </c>
      <c r="AL50" s="1">
        <v>9.24</v>
      </c>
      <c r="AM50" s="1">
        <v>9.11</v>
      </c>
      <c r="AN50" s="1">
        <v>9.1</v>
      </c>
      <c r="AO50" s="1">
        <v>9.1</v>
      </c>
      <c r="AP50" s="1">
        <v>9.1</v>
      </c>
      <c r="AQ50" s="1">
        <v>9.1</v>
      </c>
      <c r="AR50" s="1">
        <v>9.1</v>
      </c>
      <c r="AS50" s="1">
        <v>9.1</v>
      </c>
      <c r="AT50" s="1">
        <v>9.1</v>
      </c>
      <c r="AU50" s="38"/>
      <c r="AV50" s="38"/>
      <c r="AW50" s="38"/>
      <c r="AX50" s="38"/>
      <c r="AY50" s="38"/>
      <c r="AZ50" s="38"/>
      <c r="BA50" s="24"/>
      <c r="BB50" s="24"/>
      <c r="BC50" s="24"/>
    </row>
    <row r="51" spans="7:55" ht="15.75">
      <c r="G51" s="1"/>
      <c r="H51" s="1"/>
      <c r="I51" s="1"/>
      <c r="Z51" s="47">
        <v>36</v>
      </c>
      <c r="AA51" s="1">
        <v>35.96</v>
      </c>
      <c r="AB51" s="1">
        <v>35.800000000000004</v>
      </c>
      <c r="AC51" s="1">
        <v>35.549999999999997</v>
      </c>
      <c r="AD51" s="1">
        <v>35.120000000000005</v>
      </c>
      <c r="AE51" s="1">
        <v>35.120000000000005</v>
      </c>
      <c r="AF51" s="1">
        <v>23.72</v>
      </c>
      <c r="AG51" s="1">
        <v>21.4</v>
      </c>
      <c r="AH51" s="1">
        <v>19.64</v>
      </c>
      <c r="AI51" s="1">
        <v>17.159999999999997</v>
      </c>
      <c r="AJ51" s="1">
        <v>14.229999999999999</v>
      </c>
      <c r="AK51" s="1">
        <v>13.69</v>
      </c>
      <c r="AL51" s="1">
        <v>13.33</v>
      </c>
      <c r="AM51" s="1">
        <v>12.45</v>
      </c>
      <c r="AN51" s="1">
        <v>11.87</v>
      </c>
      <c r="AO51" s="1">
        <v>11.790000000000001</v>
      </c>
      <c r="AP51" s="1">
        <v>11.729999999999999</v>
      </c>
      <c r="AQ51" s="1">
        <v>11.7</v>
      </c>
      <c r="AR51" s="1">
        <v>11.7</v>
      </c>
      <c r="AS51" s="1">
        <v>11.7</v>
      </c>
      <c r="AT51" s="1">
        <v>11.7</v>
      </c>
      <c r="AU51" s="38"/>
      <c r="AV51" s="38"/>
      <c r="AW51" s="38"/>
      <c r="AX51" s="38"/>
      <c r="AY51" s="38"/>
      <c r="AZ51" s="38"/>
      <c r="BA51" s="24"/>
      <c r="BB51" s="24"/>
      <c r="BC51" s="24"/>
    </row>
    <row r="52" spans="7:55" ht="15.75">
      <c r="G52" s="1"/>
      <c r="H52" s="1"/>
      <c r="I52" s="1"/>
      <c r="Z52" s="47">
        <v>45</v>
      </c>
      <c r="AA52" s="1">
        <v>44.97</v>
      </c>
      <c r="AB52" s="1">
        <v>44.790000000000006</v>
      </c>
      <c r="AC52" s="1">
        <v>44.58</v>
      </c>
      <c r="AD52" s="1">
        <v>44.24</v>
      </c>
      <c r="AE52" s="1">
        <v>43.61</v>
      </c>
      <c r="AF52" s="1">
        <v>42.31</v>
      </c>
      <c r="AG52" s="1">
        <v>37.61</v>
      </c>
      <c r="AH52" s="1">
        <v>27.06</v>
      </c>
      <c r="AI52" s="1">
        <v>26.86</v>
      </c>
      <c r="AJ52" s="1">
        <v>27.01</v>
      </c>
      <c r="AK52" s="1">
        <v>27.72</v>
      </c>
      <c r="AL52" s="1">
        <v>17.86</v>
      </c>
      <c r="AM52" s="1">
        <v>17.61</v>
      </c>
      <c r="AN52" s="1">
        <v>18.52</v>
      </c>
      <c r="AO52" s="1">
        <v>17.159999999999997</v>
      </c>
      <c r="AP52" s="1">
        <v>15.639999999999999</v>
      </c>
      <c r="AQ52" s="1">
        <v>15.08</v>
      </c>
      <c r="AR52" s="1">
        <v>14.83</v>
      </c>
      <c r="AS52" s="1">
        <v>15.11</v>
      </c>
      <c r="AT52" s="1">
        <v>14.63</v>
      </c>
      <c r="AU52" s="38"/>
      <c r="AV52" s="38"/>
      <c r="AW52" s="38"/>
      <c r="AX52" s="38"/>
      <c r="AY52" s="38"/>
      <c r="AZ52" s="38"/>
      <c r="BA52" s="24"/>
      <c r="BB52" s="24"/>
      <c r="BC52" s="24"/>
    </row>
    <row r="53" spans="7:55" ht="15.75">
      <c r="G53" s="1"/>
      <c r="H53" s="1"/>
      <c r="I53" s="1"/>
      <c r="Z53" s="47">
        <v>62.5</v>
      </c>
      <c r="AA53" s="1">
        <v>62.470000000000006</v>
      </c>
      <c r="AB53" s="1">
        <v>62.279999999999994</v>
      </c>
      <c r="AC53" s="1">
        <v>62.080000000000005</v>
      </c>
      <c r="AD53" s="1">
        <v>61.85</v>
      </c>
      <c r="AE53" s="1">
        <v>61.53</v>
      </c>
      <c r="AF53" s="1">
        <v>60.940000000000005</v>
      </c>
      <c r="AG53" s="1">
        <v>33.75</v>
      </c>
      <c r="AH53" s="1">
        <v>45.42</v>
      </c>
      <c r="AI53" s="1">
        <v>41.04</v>
      </c>
      <c r="AJ53" s="1">
        <v>42.19</v>
      </c>
      <c r="AK53" s="1">
        <v>34.74</v>
      </c>
      <c r="AL53" s="1">
        <v>27.56</v>
      </c>
      <c r="AM53" s="1">
        <v>30.17</v>
      </c>
      <c r="AN53" s="1">
        <v>24.48</v>
      </c>
      <c r="AO53" s="1">
        <v>26.990000000000002</v>
      </c>
      <c r="AP53" s="1">
        <v>23.84</v>
      </c>
      <c r="AQ53" s="1">
        <v>24.46</v>
      </c>
      <c r="AR53" s="1">
        <v>21.27</v>
      </c>
      <c r="AS53" s="1">
        <v>21.02</v>
      </c>
      <c r="AT53" s="1">
        <v>20.54</v>
      </c>
      <c r="AU53" s="38"/>
      <c r="AV53" s="38"/>
      <c r="AW53" s="38"/>
      <c r="AX53" s="38"/>
      <c r="AY53" s="38"/>
      <c r="AZ53" s="38"/>
      <c r="BA53" s="24"/>
      <c r="BB53" s="24"/>
      <c r="BC53" s="24"/>
    </row>
    <row r="54" spans="7:55" ht="15.75">
      <c r="G54" s="1"/>
      <c r="H54" s="1"/>
      <c r="I54" s="1"/>
      <c r="Z54" s="47">
        <v>87.5</v>
      </c>
      <c r="AA54" s="1">
        <v>87.47999999999999</v>
      </c>
      <c r="AB54" s="1">
        <v>87.28</v>
      </c>
      <c r="AC54" s="1">
        <v>87.070000000000007</v>
      </c>
      <c r="AD54" s="1">
        <v>86.87</v>
      </c>
      <c r="AE54" s="1">
        <v>86.63</v>
      </c>
      <c r="AF54" s="1">
        <v>86.279999999999987</v>
      </c>
      <c r="AG54" s="1">
        <v>83.65</v>
      </c>
      <c r="AH54" s="1">
        <v>34.11</v>
      </c>
      <c r="AI54" s="1">
        <v>31.03</v>
      </c>
      <c r="AJ54" s="1">
        <v>28.75</v>
      </c>
      <c r="AK54" s="1">
        <v>35.909999999999997</v>
      </c>
      <c r="AL54" s="1">
        <v>29.830000000000002</v>
      </c>
      <c r="AM54" s="1">
        <v>28.69</v>
      </c>
      <c r="AN54" s="1">
        <v>28.580000000000002</v>
      </c>
      <c r="AO54" s="1">
        <v>28.66</v>
      </c>
      <c r="AP54" s="1">
        <v>29.68</v>
      </c>
      <c r="AQ54" s="1">
        <v>29.6</v>
      </c>
      <c r="AR54" s="1">
        <v>29</v>
      </c>
      <c r="AS54" s="1">
        <v>28.72</v>
      </c>
      <c r="AT54" s="1">
        <v>30.23</v>
      </c>
      <c r="AU54" s="38"/>
      <c r="AV54" s="38"/>
      <c r="AW54" s="38"/>
      <c r="AX54" s="38"/>
      <c r="AY54" s="38"/>
      <c r="AZ54" s="38"/>
      <c r="BA54" s="24"/>
      <c r="BB54" s="24"/>
      <c r="BC54" s="24"/>
    </row>
    <row r="55" spans="7:55" ht="15.75">
      <c r="G55" s="1"/>
      <c r="H55" s="1"/>
      <c r="I55" s="1"/>
      <c r="Z55" s="47">
        <v>112.5</v>
      </c>
      <c r="AA55" s="1">
        <v>112.47999999999999</v>
      </c>
      <c r="AB55" s="1">
        <v>112.28999999999999</v>
      </c>
      <c r="AC55" s="1">
        <v>112.05999999999999</v>
      </c>
      <c r="AD55" s="1">
        <v>111.85</v>
      </c>
      <c r="AE55" s="1">
        <v>111.64</v>
      </c>
      <c r="AF55" s="1">
        <v>111.39999999999999</v>
      </c>
      <c r="AG55" s="1">
        <v>111.12</v>
      </c>
      <c r="AH55" s="1">
        <v>110.68</v>
      </c>
      <c r="AI55" s="1">
        <v>55.71</v>
      </c>
      <c r="AJ55" s="1">
        <v>50.699999999999996</v>
      </c>
      <c r="AK55" s="1">
        <v>101</v>
      </c>
      <c r="AL55" s="1">
        <v>46.04</v>
      </c>
      <c r="AM55" s="1">
        <v>48.12</v>
      </c>
      <c r="AN55" s="1">
        <v>106.92</v>
      </c>
      <c r="AO55" s="1">
        <v>37.979999999999997</v>
      </c>
      <c r="AP55" s="1">
        <v>37.04</v>
      </c>
      <c r="AQ55" s="1">
        <v>101.71</v>
      </c>
      <c r="AR55" s="1">
        <v>38.25</v>
      </c>
      <c r="AU55" s="38"/>
      <c r="AV55" s="38"/>
      <c r="AW55" s="38"/>
      <c r="AX55" s="38"/>
      <c r="AY55" s="38"/>
      <c r="AZ55" s="38"/>
      <c r="BA55" s="24"/>
      <c r="BB55" s="24"/>
      <c r="BC55" s="24"/>
    </row>
    <row r="56" spans="7:55" ht="15.75">
      <c r="G56" s="1"/>
      <c r="H56" s="1"/>
      <c r="I56" s="1"/>
      <c r="Z56" s="47">
        <v>137.5</v>
      </c>
      <c r="AA56" s="1">
        <v>137.47999999999999</v>
      </c>
      <c r="AB56" s="1">
        <v>137.30000000000001</v>
      </c>
      <c r="AC56" s="1">
        <v>137.07</v>
      </c>
      <c r="AD56" s="1">
        <v>136.84</v>
      </c>
      <c r="AE56" s="1">
        <v>136.63999999999999</v>
      </c>
      <c r="AF56" s="1">
        <v>136.41</v>
      </c>
      <c r="AG56" s="1">
        <v>136.16999999999999</v>
      </c>
      <c r="AH56" s="1">
        <v>135.84</v>
      </c>
      <c r="AI56" s="1">
        <v>135.37</v>
      </c>
      <c r="AJ56" s="1">
        <v>121.77</v>
      </c>
      <c r="AK56" s="1">
        <v>122.31000000000002</v>
      </c>
      <c r="AL56" s="1">
        <v>117.97</v>
      </c>
      <c r="AM56" s="1">
        <v>132.01</v>
      </c>
      <c r="AN56" s="1">
        <v>131.81</v>
      </c>
      <c r="AO56" s="1">
        <v>130.08000000000001</v>
      </c>
      <c r="AU56" s="38"/>
      <c r="AV56" s="38"/>
      <c r="AW56" s="38"/>
      <c r="AX56" s="38"/>
      <c r="AY56" s="38"/>
      <c r="AZ56" s="38"/>
      <c r="BA56" s="24"/>
      <c r="BB56" s="24"/>
      <c r="BC56" s="24"/>
    </row>
    <row r="57" spans="7:55" ht="15.75">
      <c r="G57" s="1"/>
      <c r="H57" s="1"/>
      <c r="I57" s="1"/>
      <c r="Z57" s="47">
        <v>175</v>
      </c>
      <c r="AA57" s="1">
        <v>174.99</v>
      </c>
      <c r="AB57" s="1">
        <v>174.82000000000002</v>
      </c>
      <c r="AC57" s="1">
        <v>174.6</v>
      </c>
      <c r="AD57" s="1">
        <v>174.35000000000002</v>
      </c>
      <c r="AE57" s="1">
        <v>174.14000000000001</v>
      </c>
      <c r="AF57" s="1">
        <v>173.91</v>
      </c>
      <c r="AG57" s="1">
        <v>173.7</v>
      </c>
      <c r="AH57" s="1">
        <v>173.45</v>
      </c>
      <c r="AI57" s="1">
        <v>173.13</v>
      </c>
      <c r="AJ57" s="1">
        <v>171.59</v>
      </c>
      <c r="AK57" s="1">
        <v>167.72</v>
      </c>
      <c r="AL57" s="1">
        <v>166.61</v>
      </c>
      <c r="AU57" s="38"/>
      <c r="AV57" s="38"/>
      <c r="AW57" s="38"/>
      <c r="AX57" s="38"/>
      <c r="AY57" s="38"/>
      <c r="AZ57" s="38"/>
      <c r="BA57" s="24"/>
      <c r="BB57" s="24"/>
      <c r="BC57" s="24"/>
    </row>
    <row r="58" spans="7:55" ht="15.75">
      <c r="G58" s="1"/>
      <c r="H58" s="1"/>
      <c r="I58" s="1"/>
      <c r="Z58" s="47">
        <v>225</v>
      </c>
      <c r="AA58" s="1">
        <v>224.99</v>
      </c>
      <c r="AB58" s="1">
        <v>224.84</v>
      </c>
      <c r="AC58" s="1">
        <v>224.63</v>
      </c>
      <c r="AD58" s="1">
        <v>224.38</v>
      </c>
      <c r="AE58" s="1">
        <v>224.16</v>
      </c>
      <c r="AF58" s="1">
        <v>223.93</v>
      </c>
      <c r="AG58" s="1">
        <v>223.71</v>
      </c>
      <c r="AH58" s="1">
        <v>223.48</v>
      </c>
      <c r="AI58" s="1">
        <v>223.24</v>
      </c>
      <c r="AJ58" s="1">
        <v>222.97</v>
      </c>
      <c r="AK58" s="1">
        <v>222.58</v>
      </c>
      <c r="AL58" s="1">
        <v>218.74</v>
      </c>
      <c r="AM58" s="1">
        <v>217.86</v>
      </c>
      <c r="AU58" s="24"/>
      <c r="AV58" s="24"/>
      <c r="AW58" s="24"/>
      <c r="AX58" s="24"/>
      <c r="AY58" s="24"/>
      <c r="AZ58" s="24"/>
      <c r="BA58" s="24"/>
      <c r="BB58" s="24"/>
      <c r="BC58" s="24"/>
    </row>
    <row r="59" spans="7:55" ht="15.75">
      <c r="G59" s="1"/>
      <c r="H59" s="1"/>
      <c r="I59" s="1"/>
      <c r="Z59" s="47">
        <v>375</v>
      </c>
      <c r="AA59" s="1">
        <v>374.99</v>
      </c>
      <c r="AB59" s="1">
        <v>374.88</v>
      </c>
      <c r="AC59" s="1">
        <v>374.7</v>
      </c>
      <c r="AD59" s="1">
        <v>374.49</v>
      </c>
      <c r="AE59" s="1">
        <v>374.27</v>
      </c>
      <c r="AF59" s="1">
        <v>374.05</v>
      </c>
      <c r="AG59" s="1">
        <v>373.83000000000004</v>
      </c>
      <c r="AH59" s="1">
        <v>373.59999999999997</v>
      </c>
      <c r="AI59" s="1">
        <v>373.38</v>
      </c>
      <c r="AJ59" s="1">
        <v>373.15999999999997</v>
      </c>
      <c r="AK59" s="1">
        <v>372.94</v>
      </c>
      <c r="AL59" s="1">
        <v>372.71</v>
      </c>
      <c r="AM59" s="1">
        <v>372.47</v>
      </c>
      <c r="AN59" s="1">
        <v>372.21</v>
      </c>
      <c r="AO59" s="1">
        <v>371.90999999999997</v>
      </c>
      <c r="AP59" s="1">
        <v>371.5</v>
      </c>
      <c r="AQ59" s="1">
        <v>370.07</v>
      </c>
      <c r="AR59" s="1">
        <v>368.57</v>
      </c>
      <c r="AU59" s="24"/>
      <c r="AV59" s="24"/>
      <c r="AW59" s="24"/>
      <c r="AX59" s="24"/>
      <c r="AY59" s="24"/>
      <c r="AZ59" s="24"/>
      <c r="BA59" s="24"/>
      <c r="BB59" s="24"/>
      <c r="BC59" s="24"/>
    </row>
    <row r="60" spans="7:55" ht="15.75">
      <c r="G60" s="1"/>
      <c r="H60" s="1"/>
      <c r="I60" s="1"/>
      <c r="Z60" s="47">
        <v>750</v>
      </c>
      <c r="AA60" s="1">
        <v>750</v>
      </c>
      <c r="AB60" s="1">
        <v>749.92</v>
      </c>
      <c r="AC60" s="1">
        <v>749.79</v>
      </c>
      <c r="AD60" s="1">
        <v>749.64</v>
      </c>
      <c r="AE60" s="1">
        <v>749.47</v>
      </c>
      <c r="AF60" s="1">
        <v>749.30000000000007</v>
      </c>
      <c r="AG60" s="1">
        <v>749.12</v>
      </c>
      <c r="AH60" s="1">
        <v>748.93</v>
      </c>
      <c r="AI60" s="1">
        <v>748.74</v>
      </c>
      <c r="AJ60" s="1">
        <v>748.55</v>
      </c>
      <c r="AK60" s="1">
        <v>748.34999999999991</v>
      </c>
      <c r="AL60" s="1">
        <v>748.16</v>
      </c>
      <c r="AM60" s="1">
        <v>747.97</v>
      </c>
      <c r="AN60" s="1">
        <v>747.78</v>
      </c>
      <c r="AO60" s="1">
        <v>747.57999999999993</v>
      </c>
      <c r="AP60" s="1">
        <v>747.39</v>
      </c>
      <c r="AQ60" s="1">
        <v>747.19999999999993</v>
      </c>
      <c r="AR60" s="1">
        <v>747.0200000000001</v>
      </c>
      <c r="AS60" s="1">
        <v>746.82999999999993</v>
      </c>
      <c r="AT60" s="1">
        <v>746.63</v>
      </c>
      <c r="AU60" s="24"/>
      <c r="AV60" s="24"/>
      <c r="AW60" s="24"/>
      <c r="AX60" s="24"/>
      <c r="AY60" s="24"/>
      <c r="AZ60" s="24"/>
      <c r="BA60" s="24"/>
      <c r="BB60" s="24"/>
      <c r="BC60" s="24"/>
    </row>
    <row r="61" spans="7:55" ht="15.75">
      <c r="G61" s="1"/>
      <c r="H61" s="1"/>
      <c r="I61" s="1"/>
      <c r="Z61" s="47">
        <v>1500</v>
      </c>
      <c r="AA61" s="1">
        <v>1500</v>
      </c>
      <c r="AB61" s="1">
        <v>1499.93</v>
      </c>
      <c r="AC61" s="1">
        <v>1499.8999999999999</v>
      </c>
      <c r="AD61" s="1">
        <v>1499.74</v>
      </c>
      <c r="AE61" s="1">
        <v>1499.6</v>
      </c>
      <c r="AF61" s="1">
        <v>1499.5</v>
      </c>
      <c r="AG61" s="1">
        <v>1499.3999999999999</v>
      </c>
      <c r="AH61" s="1">
        <v>1499.2199999999998</v>
      </c>
      <c r="AI61" s="1">
        <v>1499.1</v>
      </c>
      <c r="AJ61" s="1">
        <v>1498.98</v>
      </c>
      <c r="AK61" s="1">
        <v>1498.8</v>
      </c>
      <c r="AL61" s="1">
        <v>1498.7</v>
      </c>
      <c r="AM61" s="1">
        <v>1498.5</v>
      </c>
      <c r="AN61" s="1">
        <v>1498.4</v>
      </c>
      <c r="AO61" s="1">
        <v>1498.2</v>
      </c>
      <c r="AP61" s="1">
        <v>1498.1000000000001</v>
      </c>
      <c r="AQ61" s="1">
        <v>1497.8999999999999</v>
      </c>
      <c r="AR61" s="1">
        <v>1497.8000000000002</v>
      </c>
      <c r="AS61" s="1">
        <v>1497.6</v>
      </c>
      <c r="AT61" s="1">
        <v>1497.5</v>
      </c>
      <c r="AU61" s="38"/>
      <c r="AV61" s="38"/>
      <c r="AW61" s="38"/>
      <c r="AX61" s="38"/>
      <c r="AY61" s="38"/>
      <c r="AZ61" s="38"/>
      <c r="BA61" s="24"/>
      <c r="BB61" s="24"/>
      <c r="BC61" s="24"/>
    </row>
    <row r="62" spans="7:55">
      <c r="G62" s="1"/>
      <c r="H62" s="1"/>
      <c r="I62" s="1"/>
      <c r="AE62" s="24"/>
      <c r="AF62" s="39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24"/>
      <c r="BB62" s="24"/>
      <c r="BC62" s="24"/>
    </row>
    <row r="63" spans="7:55">
      <c r="G63" s="1"/>
      <c r="H63" s="1"/>
      <c r="I63" s="1"/>
      <c r="AE63" s="24"/>
      <c r="AF63" s="39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24"/>
      <c r="BB63" s="24"/>
      <c r="BC63" s="24"/>
    </row>
    <row r="64" spans="7:55">
      <c r="G64" s="1"/>
      <c r="H64" s="1"/>
      <c r="I64" s="1"/>
      <c r="X64" s="56"/>
      <c r="Y64" s="56"/>
      <c r="Z64" s="56"/>
      <c r="AA64" s="56"/>
      <c r="AB64" s="56"/>
      <c r="AC64" s="56"/>
      <c r="AD64" s="56"/>
      <c r="AE64" s="56"/>
      <c r="AF64" s="67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38"/>
      <c r="AV64" s="38"/>
      <c r="AW64" s="38"/>
      <c r="AX64" s="38"/>
      <c r="AY64" s="38"/>
      <c r="AZ64" s="38"/>
      <c r="BA64" s="24"/>
      <c r="BB64" s="24"/>
      <c r="BC64" s="24"/>
    </row>
    <row r="65" spans="7:55">
      <c r="G65" s="1"/>
      <c r="H65" s="1"/>
      <c r="I65" s="1"/>
      <c r="X65" s="56"/>
      <c r="Y65" s="56"/>
      <c r="Z65" s="56"/>
      <c r="AA65" s="56"/>
      <c r="AB65" s="56"/>
      <c r="AC65" s="56"/>
      <c r="AD65" s="56"/>
      <c r="AE65" s="56"/>
      <c r="AF65" s="67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38"/>
      <c r="AV65" s="38"/>
      <c r="AW65" s="38"/>
      <c r="AX65" s="38"/>
      <c r="AY65" s="38"/>
      <c r="AZ65" s="38"/>
      <c r="BA65" s="24"/>
      <c r="BB65" s="24"/>
      <c r="BC65" s="24"/>
    </row>
    <row r="66" spans="7:55">
      <c r="G66" s="1"/>
      <c r="H66" s="1"/>
      <c r="I66" s="1"/>
      <c r="AE66" s="24"/>
      <c r="AF66" s="39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24"/>
      <c r="BB66" s="24"/>
      <c r="BC66" s="24"/>
    </row>
    <row r="67" spans="7:55">
      <c r="G67" s="1"/>
      <c r="H67" s="1"/>
      <c r="I67" s="1"/>
      <c r="AE67" s="24"/>
      <c r="AF67" s="39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24"/>
      <c r="BB67" s="24"/>
      <c r="BC67" s="24"/>
    </row>
    <row r="68" spans="7:55">
      <c r="G68" s="1"/>
      <c r="H68" s="1"/>
      <c r="I68" s="1"/>
      <c r="AE68" s="24"/>
      <c r="AF68" s="39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24"/>
      <c r="BB68" s="24"/>
      <c r="BC68" s="24"/>
    </row>
    <row r="69" spans="7:55">
      <c r="G69" s="1"/>
      <c r="H69" s="1"/>
      <c r="I69" s="1"/>
      <c r="AE69" s="24"/>
      <c r="AF69" s="39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24"/>
      <c r="BB69" s="24"/>
      <c r="BC69" s="24"/>
    </row>
    <row r="70" spans="7:55">
      <c r="G70" s="1"/>
      <c r="H70" s="1"/>
      <c r="I70" s="1"/>
      <c r="AE70" s="24"/>
      <c r="AF70" s="39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24"/>
      <c r="BB70" s="24"/>
      <c r="BC70" s="24"/>
    </row>
    <row r="71" spans="7:55">
      <c r="G71" s="1"/>
      <c r="H71" s="1"/>
      <c r="I71" s="1"/>
      <c r="AE71" s="24"/>
      <c r="AF71" s="39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24"/>
      <c r="BB71" s="24"/>
      <c r="BC71" s="24"/>
    </row>
    <row r="72" spans="7:55">
      <c r="G72" s="1"/>
      <c r="H72" s="1"/>
      <c r="I72" s="1"/>
      <c r="AE72" s="24"/>
      <c r="AF72" s="39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24"/>
      <c r="BB72" s="24"/>
      <c r="BC72" s="24"/>
    </row>
    <row r="73" spans="7:55">
      <c r="G73" s="1"/>
      <c r="H73" s="1"/>
      <c r="I73" s="1"/>
      <c r="AE73" s="24"/>
      <c r="AF73" s="39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24"/>
      <c r="BB73" s="24"/>
      <c r="BC73" s="24"/>
    </row>
    <row r="74" spans="7:55">
      <c r="G74" s="1"/>
      <c r="H74" s="1"/>
      <c r="I74" s="1"/>
      <c r="AE74" s="24"/>
      <c r="AF74" s="39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24"/>
      <c r="BB74" s="24"/>
      <c r="BC74" s="24"/>
    </row>
    <row r="75" spans="7:55">
      <c r="G75" s="1"/>
      <c r="H75" s="1"/>
      <c r="I75" s="1"/>
      <c r="AE75" s="24"/>
      <c r="AF75" s="39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24"/>
      <c r="BB75" s="24"/>
      <c r="BC75" s="24"/>
    </row>
    <row r="76" spans="7:55">
      <c r="G76" s="1"/>
      <c r="H76" s="1"/>
      <c r="I76" s="1"/>
      <c r="AE76" s="24"/>
      <c r="AF76" s="39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24"/>
      <c r="BB76" s="24"/>
      <c r="BC76" s="24"/>
    </row>
    <row r="77" spans="7:55">
      <c r="G77" s="1"/>
      <c r="H77" s="1"/>
      <c r="I77" s="1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</row>
    <row r="78" spans="7:55">
      <c r="G78" s="1"/>
      <c r="H78" s="1"/>
      <c r="I78" s="1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</row>
    <row r="79" spans="7:55">
      <c r="G79" s="1"/>
      <c r="H79" s="1"/>
      <c r="I79" s="1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</row>
    <row r="80" spans="7:55">
      <c r="G80" s="1"/>
      <c r="H80" s="1"/>
      <c r="I80" s="1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</row>
    <row r="81" spans="7:55">
      <c r="G81" s="1"/>
      <c r="H81" s="1"/>
      <c r="I81" s="1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</row>
    <row r="82" spans="7:55">
      <c r="G82" s="1"/>
      <c r="H82" s="1"/>
      <c r="I82" s="1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</row>
    <row r="83" spans="7:55">
      <c r="G83" s="1"/>
      <c r="H83" s="1"/>
      <c r="I83" s="1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</row>
    <row r="84" spans="7:55">
      <c r="G84" s="1"/>
      <c r="H84" s="1"/>
      <c r="I84" s="1"/>
    </row>
    <row r="85" spans="7:55">
      <c r="G85" s="1"/>
      <c r="H85" s="1"/>
      <c r="I85" s="1"/>
    </row>
    <row r="86" spans="7:55">
      <c r="G86" s="1"/>
      <c r="H86" s="1"/>
      <c r="I86" s="1"/>
    </row>
    <row r="87" spans="7:55">
      <c r="G87" s="1"/>
      <c r="H87" s="1"/>
      <c r="I87" s="1"/>
    </row>
    <row r="88" spans="7:55">
      <c r="G88" s="1"/>
      <c r="H88" s="1"/>
      <c r="I88" s="1"/>
    </row>
    <row r="89" spans="7:55">
      <c r="G89" s="1"/>
      <c r="H89" s="1"/>
      <c r="I89" s="1"/>
    </row>
    <row r="90" spans="7:55">
      <c r="G90" s="1"/>
      <c r="H90" s="1"/>
      <c r="I90" s="1"/>
    </row>
    <row r="91" spans="7:55">
      <c r="G91" s="1"/>
      <c r="H91" s="1"/>
      <c r="I91" s="1"/>
    </row>
    <row r="92" spans="7:55">
      <c r="G92" s="1"/>
      <c r="H92" s="1"/>
      <c r="I92" s="1"/>
    </row>
    <row r="93" spans="7:55">
      <c r="G93" s="1"/>
      <c r="H93" s="1"/>
      <c r="I93" s="1"/>
    </row>
    <row r="94" spans="7:55">
      <c r="G94" s="1"/>
      <c r="H94" s="1"/>
      <c r="I94" s="1"/>
    </row>
    <row r="95" spans="7:55">
      <c r="G95" s="1"/>
      <c r="H95" s="1"/>
      <c r="I95" s="1"/>
    </row>
    <row r="96" spans="7:55">
      <c r="G96" s="1"/>
      <c r="H96" s="1"/>
      <c r="I96" s="1"/>
    </row>
    <row r="97" spans="7:9">
      <c r="G97" s="1"/>
      <c r="H97" s="1"/>
      <c r="I97" s="1"/>
    </row>
    <row r="98" spans="7:9">
      <c r="G98" s="1"/>
      <c r="H98" s="1"/>
      <c r="I98" s="1"/>
    </row>
    <row r="99" spans="7:9">
      <c r="G99" s="1"/>
      <c r="H99" s="1"/>
      <c r="I99" s="1"/>
    </row>
    <row r="100" spans="7:9">
      <c r="G100" s="1"/>
      <c r="H100" s="1"/>
      <c r="I100" s="1"/>
    </row>
    <row r="101" spans="7:9">
      <c r="G101" s="1"/>
      <c r="H101" s="1"/>
      <c r="I101" s="1"/>
    </row>
    <row r="102" spans="7:9">
      <c r="G102" s="1"/>
      <c r="H102" s="1"/>
      <c r="I102" s="1"/>
    </row>
    <row r="103" spans="7:9">
      <c r="G103" s="1"/>
      <c r="H103" s="1"/>
      <c r="I103" s="1"/>
    </row>
    <row r="104" spans="7:9">
      <c r="G104" s="1"/>
      <c r="H104" s="1"/>
      <c r="I104" s="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85E63-CF17-4AD9-854F-E22044C90B69}">
  <sheetPr>
    <tabColor theme="9"/>
  </sheetPr>
  <dimension ref="A1:BC104"/>
  <sheetViews>
    <sheetView topLeftCell="P1" zoomScaleNormal="100" workbookViewId="0">
      <selection activeCell="V24" sqref="V24"/>
    </sheetView>
  </sheetViews>
  <sheetFormatPr defaultRowHeight="15"/>
  <cols>
    <col min="1" max="1" width="9.125" style="1" bestFit="1" customWidth="1"/>
    <col min="2" max="2" width="12.25" style="1" customWidth="1"/>
    <col min="3" max="3" width="13.5" style="1" customWidth="1"/>
    <col min="4" max="4" width="10.625" style="1" customWidth="1"/>
    <col min="5" max="5" width="9.875" style="1" customWidth="1"/>
    <col min="6" max="6" width="9.375" style="1" customWidth="1"/>
    <col min="7" max="7" width="11.125" style="3" customWidth="1"/>
    <col min="8" max="8" width="10" style="3" customWidth="1"/>
    <col min="9" max="9" width="10.5" style="3" customWidth="1"/>
    <col min="10" max="10" width="9" style="1"/>
    <col min="11" max="11" width="12.375" style="1" customWidth="1"/>
    <col min="12" max="12" width="12.5" style="1" customWidth="1"/>
    <col min="13" max="13" width="11.625" style="1" customWidth="1"/>
    <col min="14" max="14" width="10.5" style="1" customWidth="1"/>
    <col min="15" max="15" width="11.25" style="1" customWidth="1"/>
    <col min="16" max="16" width="9" style="1"/>
    <col min="17" max="17" width="9.125" style="1" bestFit="1" customWidth="1"/>
    <col min="18" max="18" width="10.125" style="1" customWidth="1"/>
    <col min="19" max="19" width="9.875" style="1" bestFit="1" customWidth="1"/>
    <col min="20" max="20" width="10.5" style="1" customWidth="1"/>
    <col min="21" max="21" width="10.875" style="1" customWidth="1"/>
    <col min="22" max="22" width="9.375" style="1" bestFit="1" customWidth="1"/>
    <col min="23" max="23" width="1.375" style="1" customWidth="1"/>
    <col min="24" max="24" width="13" style="49" bestFit="1" customWidth="1"/>
    <col min="25" max="25" width="1.5" style="1" customWidth="1"/>
    <col min="26" max="26" width="12.625" style="1" customWidth="1"/>
    <col min="27" max="27" width="12.875" style="1" bestFit="1" customWidth="1"/>
    <col min="28" max="28" width="13.375" style="1" customWidth="1"/>
    <col min="29" max="29" width="13.75" style="1" customWidth="1"/>
    <col min="30" max="30" width="12.625" style="1" customWidth="1"/>
    <col min="31" max="31" width="13" style="1" customWidth="1"/>
    <col min="32" max="32" width="13.5" style="1" customWidth="1"/>
    <col min="33" max="33" width="15.5" style="1" customWidth="1"/>
    <col min="34" max="34" width="13" style="1" customWidth="1"/>
    <col min="35" max="35" width="14.875" style="1" customWidth="1"/>
    <col min="36" max="36" width="16.125" style="1" customWidth="1"/>
    <col min="37" max="37" width="15.875" style="1" customWidth="1"/>
    <col min="38" max="39" width="15" style="1" customWidth="1"/>
    <col min="40" max="46" width="9.125" style="1" bestFit="1" customWidth="1"/>
    <col min="47" max="16384" width="9" style="1"/>
  </cols>
  <sheetData>
    <row r="1" spans="1:55" ht="15.75" thickBot="1">
      <c r="A1" s="3" t="s">
        <v>226</v>
      </c>
      <c r="E1" s="3" t="s">
        <v>220</v>
      </c>
      <c r="Q1" s="3" t="s">
        <v>219</v>
      </c>
      <c r="Z1" s="3" t="s">
        <v>221</v>
      </c>
      <c r="AG1" s="3" t="s">
        <v>222</v>
      </c>
    </row>
    <row r="2" spans="1:55" s="2" customFormat="1" ht="51" customHeight="1">
      <c r="A2" s="4" t="s">
        <v>0</v>
      </c>
      <c r="B2" s="5" t="s">
        <v>217</v>
      </c>
      <c r="C2" s="25" t="s">
        <v>218</v>
      </c>
      <c r="E2" s="4" t="s">
        <v>126</v>
      </c>
      <c r="F2" s="5" t="s">
        <v>127</v>
      </c>
      <c r="G2" s="6" t="s">
        <v>130</v>
      </c>
      <c r="H2" s="6" t="s">
        <v>129</v>
      </c>
      <c r="I2" s="27" t="s">
        <v>128</v>
      </c>
      <c r="J2" s="30"/>
      <c r="K2" s="5" t="s">
        <v>131</v>
      </c>
      <c r="L2" s="5" t="s">
        <v>132</v>
      </c>
      <c r="M2" s="6" t="s">
        <v>135</v>
      </c>
      <c r="N2" s="6" t="s">
        <v>134</v>
      </c>
      <c r="O2" s="7" t="s">
        <v>133</v>
      </c>
      <c r="Q2" s="4" t="s">
        <v>136</v>
      </c>
      <c r="R2" s="5" t="s">
        <v>137</v>
      </c>
      <c r="S2" s="16" t="s">
        <v>1</v>
      </c>
      <c r="T2" s="5" t="s">
        <v>138</v>
      </c>
      <c r="U2" s="5" t="s">
        <v>139</v>
      </c>
      <c r="V2" s="17" t="s">
        <v>2</v>
      </c>
      <c r="W2" s="22"/>
      <c r="X2" s="48"/>
      <c r="Z2" s="4" t="s">
        <v>140</v>
      </c>
      <c r="AA2" s="5" t="s">
        <v>141</v>
      </c>
      <c r="AB2" s="16" t="s">
        <v>3</v>
      </c>
      <c r="AC2" s="5" t="s">
        <v>142</v>
      </c>
      <c r="AD2" s="5" t="s">
        <v>143</v>
      </c>
      <c r="AE2" s="17" t="s">
        <v>4</v>
      </c>
      <c r="AF2" s="1"/>
      <c r="AG2" s="32"/>
      <c r="AH2" s="5" t="s">
        <v>140</v>
      </c>
      <c r="AI2" s="5" t="s">
        <v>141</v>
      </c>
      <c r="AJ2" s="16" t="s">
        <v>3</v>
      </c>
      <c r="AK2" s="5" t="s">
        <v>142</v>
      </c>
      <c r="AL2" s="5" t="s">
        <v>143</v>
      </c>
      <c r="AM2" s="17" t="s">
        <v>4</v>
      </c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</row>
    <row r="3" spans="1:55">
      <c r="A3" s="8">
        <v>3</v>
      </c>
      <c r="B3" s="9">
        <v>13</v>
      </c>
      <c r="C3" s="11">
        <v>290</v>
      </c>
      <c r="E3" s="8">
        <v>9</v>
      </c>
      <c r="F3" s="9">
        <f>SUM(G3:I3)</f>
        <v>0</v>
      </c>
      <c r="G3" s="9"/>
      <c r="H3" s="9"/>
      <c r="I3" s="9"/>
      <c r="J3" s="26"/>
      <c r="K3" s="9">
        <v>322</v>
      </c>
      <c r="L3" s="9">
        <f>SUM(M3:O3)</f>
        <v>50</v>
      </c>
      <c r="M3" s="9">
        <v>31</v>
      </c>
      <c r="N3" s="9">
        <v>8</v>
      </c>
      <c r="O3" s="11">
        <v>11</v>
      </c>
      <c r="Q3" s="8">
        <f>E3/60000*B3</f>
        <v>1.9499999999999999E-3</v>
      </c>
      <c r="R3" s="9">
        <f>F3/60000*B3</f>
        <v>0</v>
      </c>
      <c r="S3" s="18">
        <f>R3/Q3</f>
        <v>0</v>
      </c>
      <c r="T3" s="9">
        <f>K3/60000*C3</f>
        <v>1.5563333333333331</v>
      </c>
      <c r="U3" s="9">
        <f>L3/60000*C3</f>
        <v>0.24166666666666667</v>
      </c>
      <c r="V3" s="19">
        <f>U3/T3</f>
        <v>0.15527950310559008</v>
      </c>
      <c r="W3" s="18"/>
      <c r="Z3" s="8">
        <f>Q3*4*PI()/3*($AL27*10^(-6)/2)^3*10^9</f>
        <v>9.6097360866568198E-13</v>
      </c>
      <c r="AA3" s="9">
        <f>R3*4*PI()/3*($AL27*10^(-6)/2)^3*10^9</f>
        <v>0</v>
      </c>
      <c r="AB3" s="18">
        <f>AA3/Z3</f>
        <v>0</v>
      </c>
      <c r="AC3" s="9">
        <f>T3*4*PI()/3*($AL46*10^(-6)/2)^3*10^9</f>
        <v>7.6697192801026843E-10</v>
      </c>
      <c r="AD3" s="9">
        <f>U3*4*PI()/3*($AL46*10^(-6)/2)^3*10^9</f>
        <v>1.1909501987737084E-10</v>
      </c>
      <c r="AE3" s="19">
        <f>AD3/AC3</f>
        <v>0.15527950310559002</v>
      </c>
      <c r="AG3" s="33" t="s">
        <v>5</v>
      </c>
      <c r="AH3" s="9">
        <f>SUM(Z3:Z9)</f>
        <v>3.953294203931403E-8</v>
      </c>
      <c r="AI3" s="9">
        <f>SUM(AA3:AA9)</f>
        <v>0</v>
      </c>
      <c r="AJ3" s="18">
        <f>AI3/AH3</f>
        <v>0</v>
      </c>
      <c r="AK3" s="9">
        <f>SUM(AC3:AC9)</f>
        <v>6.161707876074544E-6</v>
      </c>
      <c r="AL3" s="9">
        <f>SUM(AD3:AD9)</f>
        <v>3.6334391670256644E-7</v>
      </c>
      <c r="AM3" s="35">
        <f>AL3/AK3</f>
        <v>5.8968053015529022E-2</v>
      </c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</row>
    <row r="4" spans="1:55">
      <c r="A4" s="8">
        <v>6</v>
      </c>
      <c r="B4" s="9">
        <v>52</v>
      </c>
      <c r="C4" s="11">
        <v>970</v>
      </c>
      <c r="E4" s="8">
        <v>4</v>
      </c>
      <c r="F4" s="9">
        <f t="shared" ref="F4:F18" si="0">SUM(G4:I4)</f>
        <v>0</v>
      </c>
      <c r="G4" s="9"/>
      <c r="H4" s="9"/>
      <c r="I4" s="9"/>
      <c r="J4" s="26"/>
      <c r="K4" s="9">
        <v>322</v>
      </c>
      <c r="L4" s="9">
        <f t="shared" ref="L4:L18" si="1">SUM(M4:O4)</f>
        <v>30</v>
      </c>
      <c r="M4" s="9">
        <v>15</v>
      </c>
      <c r="N4" s="9">
        <v>6</v>
      </c>
      <c r="O4" s="11">
        <v>9</v>
      </c>
      <c r="Q4" s="8">
        <f t="shared" ref="Q4:Q18" si="2">E4/60000*B4</f>
        <v>3.4666666666666669E-3</v>
      </c>
      <c r="R4" s="9">
        <f t="shared" ref="R4:R18" si="3">F4/60000*B4</f>
        <v>0</v>
      </c>
      <c r="S4" s="18">
        <f t="shared" ref="S4:S18" si="4">R4/Q4</f>
        <v>0</v>
      </c>
      <c r="T4" s="9">
        <f t="shared" ref="T4:T18" si="5">K4/60000*C4</f>
        <v>5.2056666666666667</v>
      </c>
      <c r="U4" s="9">
        <f t="shared" ref="U4:U18" si="6">L4/60000*C4</f>
        <v>0.48499999999999999</v>
      </c>
      <c r="V4" s="19">
        <f t="shared" ref="V4:V18" si="7">U4/T4</f>
        <v>9.3167701863354033E-2</v>
      </c>
      <c r="W4" s="18"/>
      <c r="Z4" s="8">
        <f t="shared" ref="Z4:Z18" si="8">Q4*4*PI()/3*($AL28*10^(-6)/2)^3*10^9</f>
        <v>1.345905416687671E-11</v>
      </c>
      <c r="AA4" s="9">
        <f t="shared" ref="AA4:AA18" si="9">R4*4*PI()/3*($AL28*10^(-6)/2)^3*10^9</f>
        <v>0</v>
      </c>
      <c r="AB4" s="18">
        <f t="shared" ref="AB4:AB18" si="10">AA4/Z4</f>
        <v>0</v>
      </c>
      <c r="AC4" s="9">
        <f t="shared" ref="AC4:AC18" si="11">T4*4*PI()/3*($AL47*10^(-6)/2)^3*10^9</f>
        <v>2.0210581627318613E-8</v>
      </c>
      <c r="AD4" s="9">
        <f t="shared" ref="AD4:AD18" si="12">U4*4*PI()/3*($AL47*10^(-6)/2)^3*10^9</f>
        <v>1.8829734435390015E-9</v>
      </c>
      <c r="AE4" s="19">
        <f t="shared" ref="AE4:AE18" si="13">AD4/AC4</f>
        <v>9.3167701863354047E-2</v>
      </c>
      <c r="AG4" s="33" t="s">
        <v>6</v>
      </c>
      <c r="AH4" s="9">
        <f>SUM(Z10:Z11)</f>
        <v>9.3970142822328688E-8</v>
      </c>
      <c r="AI4" s="9">
        <f>SUM(AA10:AA11)</f>
        <v>0</v>
      </c>
      <c r="AJ4" s="18">
        <f t="shared" ref="AJ4:AJ6" si="14">AI4/AH4</f>
        <v>0</v>
      </c>
      <c r="AK4" s="9">
        <f>SUM(AC10:AC11)</f>
        <v>1.2989285758170368E-5</v>
      </c>
      <c r="AL4" s="9">
        <f>SUM(AD10:AD11)</f>
        <v>5.2916091148859127E-6</v>
      </c>
      <c r="AM4" s="35">
        <f t="shared" ref="AM4:AM6" si="15">AL4/AK4</f>
        <v>0.40738260851313141</v>
      </c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</row>
    <row r="5" spans="1:55">
      <c r="A5" s="8">
        <v>12</v>
      </c>
      <c r="B5" s="9">
        <v>78</v>
      </c>
      <c r="C5" s="11">
        <v>1600</v>
      </c>
      <c r="E5" s="8">
        <v>7</v>
      </c>
      <c r="F5" s="9">
        <f t="shared" si="0"/>
        <v>0</v>
      </c>
      <c r="G5" s="9"/>
      <c r="H5" s="9"/>
      <c r="I5" s="9"/>
      <c r="J5" s="26"/>
      <c r="K5" s="9">
        <v>355</v>
      </c>
      <c r="L5" s="9">
        <f t="shared" si="1"/>
        <v>11</v>
      </c>
      <c r="M5" s="9">
        <v>5</v>
      </c>
      <c r="N5" s="9">
        <v>1</v>
      </c>
      <c r="O5" s="11">
        <v>5</v>
      </c>
      <c r="Q5" s="8">
        <f t="shared" si="2"/>
        <v>9.1000000000000004E-3</v>
      </c>
      <c r="R5" s="9">
        <f t="shared" si="3"/>
        <v>0</v>
      </c>
      <c r="S5" s="18">
        <f t="shared" si="4"/>
        <v>0</v>
      </c>
      <c r="T5" s="9">
        <f t="shared" si="5"/>
        <v>9.4666666666666668</v>
      </c>
      <c r="U5" s="9">
        <f t="shared" si="6"/>
        <v>0.29333333333333333</v>
      </c>
      <c r="V5" s="19">
        <f t="shared" si="7"/>
        <v>3.0985915492957747E-2</v>
      </c>
      <c r="W5" s="18"/>
      <c r="Z5" s="8">
        <f t="shared" si="8"/>
        <v>2.826401375044109E-10</v>
      </c>
      <c r="AA5" s="9">
        <f t="shared" si="9"/>
        <v>0</v>
      </c>
      <c r="AB5" s="18">
        <f t="shared" si="10"/>
        <v>0</v>
      </c>
      <c r="AC5" s="9">
        <f t="shared" si="11"/>
        <v>2.9402856795330655E-7</v>
      </c>
      <c r="AD5" s="9">
        <f t="shared" si="12"/>
        <v>9.1107443591165412E-9</v>
      </c>
      <c r="AE5" s="19">
        <f t="shared" si="13"/>
        <v>3.0985915492957747E-2</v>
      </c>
      <c r="AG5" s="33" t="s">
        <v>7</v>
      </c>
      <c r="AH5" s="9">
        <f>SUM(Z12:Z18)</f>
        <v>0</v>
      </c>
      <c r="AI5" s="9">
        <f>SUM(AA12:AA18)</f>
        <v>0</v>
      </c>
      <c r="AJ5" s="18" t="e">
        <f t="shared" si="14"/>
        <v>#DIV/0!</v>
      </c>
      <c r="AK5" s="9">
        <f>SUM(AC12:AC18)</f>
        <v>3.2702770090787782E-7</v>
      </c>
      <c r="AL5" s="9">
        <f>SUM(AD12:AD18)</f>
        <v>2.8614923829439312E-7</v>
      </c>
      <c r="AM5" s="35">
        <f t="shared" si="15"/>
        <v>0.87500000000000011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24"/>
      <c r="BB5" s="24"/>
      <c r="BC5" s="24"/>
    </row>
    <row r="6" spans="1:55" ht="15.75" thickBot="1">
      <c r="A6" s="8">
        <v>20</v>
      </c>
      <c r="B6" s="9">
        <v>40</v>
      </c>
      <c r="C6" s="11">
        <v>870</v>
      </c>
      <c r="E6" s="8">
        <v>20</v>
      </c>
      <c r="F6" s="9">
        <f t="shared" si="0"/>
        <v>0</v>
      </c>
      <c r="G6" s="9"/>
      <c r="H6" s="9"/>
      <c r="I6" s="9"/>
      <c r="J6" s="26"/>
      <c r="K6" s="9">
        <v>379</v>
      </c>
      <c r="L6" s="9">
        <f t="shared" si="1"/>
        <v>8</v>
      </c>
      <c r="M6" s="9">
        <v>4</v>
      </c>
      <c r="N6" s="9">
        <v>3</v>
      </c>
      <c r="O6" s="11">
        <v>1</v>
      </c>
      <c r="Q6" s="8">
        <f t="shared" si="2"/>
        <v>1.3333333333333332E-2</v>
      </c>
      <c r="R6" s="9">
        <f t="shared" si="3"/>
        <v>0</v>
      </c>
      <c r="S6" s="18">
        <f t="shared" si="4"/>
        <v>0</v>
      </c>
      <c r="T6" s="9">
        <f t="shared" si="5"/>
        <v>5.4954999999999998</v>
      </c>
      <c r="U6" s="9">
        <f t="shared" si="6"/>
        <v>0.11600000000000001</v>
      </c>
      <c r="V6" s="19">
        <f t="shared" si="7"/>
        <v>2.1108179419525069E-2</v>
      </c>
      <c r="W6" s="18"/>
      <c r="Z6" s="8">
        <f t="shared" si="8"/>
        <v>1.9172441833157703E-9</v>
      </c>
      <c r="AA6" s="9">
        <f t="shared" si="9"/>
        <v>0</v>
      </c>
      <c r="AB6" s="18">
        <f t="shared" si="10"/>
        <v>0</v>
      </c>
      <c r="AC6" s="9">
        <f t="shared" si="11"/>
        <v>7.9021615570588615E-7</v>
      </c>
      <c r="AD6" s="9">
        <f t="shared" si="12"/>
        <v>1.6680024394847206E-8</v>
      </c>
      <c r="AE6" s="19">
        <f t="shared" si="13"/>
        <v>2.1108179419525072E-2</v>
      </c>
      <c r="AG6" s="34" t="s">
        <v>8</v>
      </c>
      <c r="AH6" s="13">
        <f>SUM(Z3:Z18)</f>
        <v>1.3350308486164272E-7</v>
      </c>
      <c r="AI6" s="13">
        <f>SUM(AA3:AA18)</f>
        <v>0</v>
      </c>
      <c r="AJ6" s="20">
        <f t="shared" si="14"/>
        <v>0</v>
      </c>
      <c r="AK6" s="13">
        <f>SUM(AC3:AC18)</f>
        <v>1.947802133515279E-5</v>
      </c>
      <c r="AL6" s="13">
        <f>SUM(AD3:AD18)</f>
        <v>5.9411022698828729E-6</v>
      </c>
      <c r="AM6" s="36">
        <f t="shared" si="15"/>
        <v>0.30501569782967225</v>
      </c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24"/>
      <c r="BB6" s="24"/>
      <c r="BC6" s="24"/>
    </row>
    <row r="7" spans="1:55">
      <c r="A7" s="8">
        <v>28</v>
      </c>
      <c r="B7" s="9">
        <v>24</v>
      </c>
      <c r="C7" s="11">
        <v>420</v>
      </c>
      <c r="E7" s="8">
        <v>48</v>
      </c>
      <c r="F7" s="9">
        <f t="shared" si="0"/>
        <v>0</v>
      </c>
      <c r="G7" s="9"/>
      <c r="H7" s="9"/>
      <c r="I7" s="9"/>
      <c r="J7" s="26"/>
      <c r="K7" s="9">
        <v>395</v>
      </c>
      <c r="L7" s="9">
        <f t="shared" si="1"/>
        <v>10</v>
      </c>
      <c r="M7" s="9">
        <v>5</v>
      </c>
      <c r="N7" s="9">
        <v>2</v>
      </c>
      <c r="O7" s="11">
        <v>3</v>
      </c>
      <c r="Q7" s="8">
        <f t="shared" si="2"/>
        <v>1.9200000000000002E-2</v>
      </c>
      <c r="R7" s="9">
        <f t="shared" si="3"/>
        <v>0</v>
      </c>
      <c r="S7" s="18">
        <f t="shared" si="4"/>
        <v>0</v>
      </c>
      <c r="T7" s="9">
        <f t="shared" si="5"/>
        <v>2.7650000000000001</v>
      </c>
      <c r="U7" s="9">
        <f t="shared" si="6"/>
        <v>6.9999999999999993E-2</v>
      </c>
      <c r="V7" s="19">
        <f t="shared" si="7"/>
        <v>2.5316455696202528E-2</v>
      </c>
      <c r="W7" s="18"/>
      <c r="Z7" s="8">
        <f t="shared" si="8"/>
        <v>7.5757219761866036E-9</v>
      </c>
      <c r="AA7" s="9">
        <f t="shared" si="9"/>
        <v>0</v>
      </c>
      <c r="AB7" s="18">
        <f t="shared" si="10"/>
        <v>0</v>
      </c>
      <c r="AC7" s="9">
        <f t="shared" si="11"/>
        <v>1.1421145692914164E-6</v>
      </c>
      <c r="AD7" s="9">
        <f t="shared" si="12"/>
        <v>2.8914292893453579E-8</v>
      </c>
      <c r="AE7" s="19">
        <f t="shared" si="13"/>
        <v>2.5316455696202531E-2</v>
      </c>
      <c r="AG7" s="24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24"/>
      <c r="BB7" s="24"/>
      <c r="BC7" s="24"/>
    </row>
    <row r="8" spans="1:55">
      <c r="A8" s="8">
        <v>36</v>
      </c>
      <c r="B8" s="9">
        <v>12</v>
      </c>
      <c r="C8" s="11">
        <v>240</v>
      </c>
      <c r="E8" s="8">
        <v>71</v>
      </c>
      <c r="F8" s="9">
        <f t="shared" si="0"/>
        <v>0</v>
      </c>
      <c r="G8" s="9"/>
      <c r="H8" s="9"/>
      <c r="I8" s="9"/>
      <c r="J8" s="26"/>
      <c r="K8" s="9">
        <v>390</v>
      </c>
      <c r="L8" s="9">
        <f t="shared" si="1"/>
        <v>10</v>
      </c>
      <c r="M8" s="9">
        <v>4</v>
      </c>
      <c r="N8" s="9">
        <v>4</v>
      </c>
      <c r="O8" s="11">
        <v>2</v>
      </c>
      <c r="Q8" s="8">
        <f t="shared" si="2"/>
        <v>1.4200000000000001E-2</v>
      </c>
      <c r="R8" s="9">
        <f t="shared" si="3"/>
        <v>0</v>
      </c>
      <c r="S8" s="18">
        <f t="shared" si="4"/>
        <v>0</v>
      </c>
      <c r="T8" s="9">
        <f t="shared" si="5"/>
        <v>1.5599999999999998</v>
      </c>
      <c r="U8" s="9">
        <f t="shared" si="6"/>
        <v>0.04</v>
      </c>
      <c r="V8" s="19">
        <f t="shared" si="7"/>
        <v>2.5641025641025644E-2</v>
      </c>
      <c r="W8" s="18"/>
      <c r="Z8" s="8">
        <f t="shared" si="8"/>
        <v>1.1908157002108914E-8</v>
      </c>
      <c r="AA8" s="9">
        <f t="shared" si="9"/>
        <v>0</v>
      </c>
      <c r="AB8" s="18">
        <f t="shared" si="10"/>
        <v>0</v>
      </c>
      <c r="AC8" s="9">
        <f t="shared" si="11"/>
        <v>1.9347001659396153E-6</v>
      </c>
      <c r="AD8" s="9">
        <f t="shared" si="12"/>
        <v>4.9607696562554251E-8</v>
      </c>
      <c r="AE8" s="19">
        <f t="shared" si="13"/>
        <v>2.5641025641025647E-2</v>
      </c>
      <c r="AG8" s="24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24"/>
      <c r="BB8" s="24"/>
      <c r="BC8" s="24"/>
    </row>
    <row r="9" spans="1:55">
      <c r="A9" s="8">
        <v>45</v>
      </c>
      <c r="B9" s="9">
        <v>6</v>
      </c>
      <c r="C9" s="11">
        <v>110</v>
      </c>
      <c r="E9" s="8">
        <v>109</v>
      </c>
      <c r="F9" s="9">
        <f t="shared" si="0"/>
        <v>0</v>
      </c>
      <c r="G9" s="9"/>
      <c r="H9" s="9"/>
      <c r="I9" s="9"/>
      <c r="J9" s="26"/>
      <c r="K9" s="9">
        <v>362</v>
      </c>
      <c r="L9" s="9">
        <f t="shared" si="1"/>
        <v>47</v>
      </c>
      <c r="M9" s="9">
        <v>24</v>
      </c>
      <c r="N9" s="9">
        <v>1</v>
      </c>
      <c r="O9" s="11">
        <v>22</v>
      </c>
      <c r="Q9" s="8">
        <f t="shared" si="2"/>
        <v>1.09E-2</v>
      </c>
      <c r="R9" s="9">
        <f t="shared" si="3"/>
        <v>0</v>
      </c>
      <c r="S9" s="18">
        <f t="shared" si="4"/>
        <v>0</v>
      </c>
      <c r="T9" s="9">
        <f t="shared" si="5"/>
        <v>0.66366666666666663</v>
      </c>
      <c r="U9" s="9">
        <f t="shared" si="6"/>
        <v>8.6166666666666669E-2</v>
      </c>
      <c r="V9" s="19">
        <f t="shared" si="7"/>
        <v>0.12983425414364641</v>
      </c>
      <c r="W9" s="18"/>
      <c r="Z9" s="8">
        <f t="shared" si="8"/>
        <v>1.7834758712422792E-8</v>
      </c>
      <c r="AA9" s="9">
        <f t="shared" si="9"/>
        <v>0</v>
      </c>
      <c r="AB9" s="18">
        <f t="shared" si="10"/>
        <v>0</v>
      </c>
      <c r="AC9" s="9">
        <f t="shared" si="11"/>
        <v>1.9796708636289916E-6</v>
      </c>
      <c r="AD9" s="9">
        <f t="shared" si="12"/>
        <v>2.5702909002917849E-7</v>
      </c>
      <c r="AE9" s="19">
        <f t="shared" si="13"/>
        <v>0.12983425414364641</v>
      </c>
      <c r="AG9" s="24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24"/>
      <c r="BB9" s="24"/>
      <c r="BC9" s="24"/>
    </row>
    <row r="10" spans="1:55">
      <c r="A10" s="8">
        <v>62.5</v>
      </c>
      <c r="B10" s="9">
        <v>7</v>
      </c>
      <c r="C10" s="11">
        <v>140</v>
      </c>
      <c r="E10" s="8">
        <v>182</v>
      </c>
      <c r="F10" s="9">
        <f t="shared" si="0"/>
        <v>0</v>
      </c>
      <c r="G10" s="9"/>
      <c r="H10" s="9"/>
      <c r="I10" s="9"/>
      <c r="J10" s="26"/>
      <c r="K10" s="9">
        <v>357</v>
      </c>
      <c r="L10" s="9">
        <f t="shared" si="1"/>
        <v>133</v>
      </c>
      <c r="M10" s="9">
        <v>45</v>
      </c>
      <c r="N10" s="9">
        <v>5</v>
      </c>
      <c r="O10" s="11">
        <v>83</v>
      </c>
      <c r="Q10" s="8">
        <f t="shared" si="2"/>
        <v>2.1233333333333333E-2</v>
      </c>
      <c r="R10" s="9">
        <f t="shared" si="3"/>
        <v>0</v>
      </c>
      <c r="S10" s="18">
        <f t="shared" si="4"/>
        <v>0</v>
      </c>
      <c r="T10" s="9">
        <f t="shared" si="5"/>
        <v>0.83300000000000007</v>
      </c>
      <c r="U10" s="9">
        <f t="shared" si="6"/>
        <v>0.31033333333333335</v>
      </c>
      <c r="V10" s="19">
        <f t="shared" si="7"/>
        <v>0.37254901960784315</v>
      </c>
      <c r="W10" s="18"/>
      <c r="Z10" s="8">
        <f t="shared" si="8"/>
        <v>9.3970142822328688E-8</v>
      </c>
      <c r="AA10" s="9">
        <f t="shared" si="9"/>
        <v>0</v>
      </c>
      <c r="AB10" s="18">
        <f t="shared" si="10"/>
        <v>0</v>
      </c>
      <c r="AC10" s="9">
        <f t="shared" si="11"/>
        <v>9.1302204433468845E-6</v>
      </c>
      <c r="AD10" s="9">
        <f t="shared" si="12"/>
        <v>3.4014546749723693E-6</v>
      </c>
      <c r="AE10" s="19">
        <f t="shared" si="13"/>
        <v>0.3725490196078432</v>
      </c>
      <c r="AG10" s="24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24"/>
      <c r="BB10" s="24"/>
      <c r="BC10" s="24"/>
    </row>
    <row r="11" spans="1:55">
      <c r="A11" s="8">
        <v>87.5</v>
      </c>
      <c r="B11" s="9">
        <v>5</v>
      </c>
      <c r="C11" s="11">
        <v>85</v>
      </c>
      <c r="E11" s="8">
        <v>134</v>
      </c>
      <c r="F11" s="9">
        <f t="shared" si="0"/>
        <v>0</v>
      </c>
      <c r="G11" s="9"/>
      <c r="H11" s="9"/>
      <c r="I11" s="9"/>
      <c r="J11" s="26"/>
      <c r="K11" s="9">
        <v>196</v>
      </c>
      <c r="L11" s="9">
        <f t="shared" si="1"/>
        <v>96</v>
      </c>
      <c r="M11" s="9">
        <v>28</v>
      </c>
      <c r="N11" s="9">
        <v>7</v>
      </c>
      <c r="O11" s="11">
        <v>61</v>
      </c>
      <c r="Q11" s="8">
        <f t="shared" si="2"/>
        <v>1.1166666666666667E-2</v>
      </c>
      <c r="R11" s="9">
        <f t="shared" si="3"/>
        <v>0</v>
      </c>
      <c r="S11" s="18">
        <f t="shared" si="4"/>
        <v>0</v>
      </c>
      <c r="T11" s="9">
        <f t="shared" si="5"/>
        <v>0.27766666666666667</v>
      </c>
      <c r="U11" s="9">
        <f t="shared" si="6"/>
        <v>0.13600000000000001</v>
      </c>
      <c r="V11" s="19">
        <f t="shared" si="7"/>
        <v>0.48979591836734698</v>
      </c>
      <c r="W11" s="18"/>
      <c r="Z11" s="8">
        <f t="shared" si="8"/>
        <v>0</v>
      </c>
      <c r="AA11" s="9">
        <f t="shared" si="9"/>
        <v>0</v>
      </c>
      <c r="AB11" s="18" t="e">
        <f t="shared" si="10"/>
        <v>#DIV/0!</v>
      </c>
      <c r="AC11" s="9">
        <f t="shared" si="11"/>
        <v>3.8590653148234848E-6</v>
      </c>
      <c r="AD11" s="9">
        <f t="shared" si="12"/>
        <v>1.8901544399135438E-6</v>
      </c>
      <c r="AE11" s="19">
        <f t="shared" si="13"/>
        <v>0.48979591836734698</v>
      </c>
      <c r="AG11" s="24"/>
      <c r="AH11" s="39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24"/>
      <c r="BB11" s="24"/>
      <c r="BC11" s="24"/>
    </row>
    <row r="12" spans="1:55">
      <c r="A12" s="8">
        <v>112.5</v>
      </c>
      <c r="B12" s="9">
        <v>4</v>
      </c>
      <c r="C12" s="11">
        <v>48</v>
      </c>
      <c r="E12" s="8">
        <v>11</v>
      </c>
      <c r="F12" s="9">
        <f t="shared" si="0"/>
        <v>0</v>
      </c>
      <c r="G12" s="9"/>
      <c r="H12" s="9"/>
      <c r="I12" s="9"/>
      <c r="J12" s="26"/>
      <c r="K12" s="9">
        <v>8</v>
      </c>
      <c r="L12" s="9">
        <f t="shared" si="1"/>
        <v>7</v>
      </c>
      <c r="M12" s="9">
        <v>1</v>
      </c>
      <c r="N12" s="9"/>
      <c r="O12" s="11">
        <v>6</v>
      </c>
      <c r="Q12" s="8">
        <f t="shared" si="2"/>
        <v>7.3333333333333334E-4</v>
      </c>
      <c r="R12" s="9">
        <f t="shared" si="3"/>
        <v>0</v>
      </c>
      <c r="S12" s="18">
        <f t="shared" si="4"/>
        <v>0</v>
      </c>
      <c r="T12" s="9">
        <f t="shared" si="5"/>
        <v>6.4000000000000003E-3</v>
      </c>
      <c r="U12" s="9">
        <f t="shared" si="6"/>
        <v>5.5999999999999999E-3</v>
      </c>
      <c r="V12" s="19">
        <f t="shared" si="7"/>
        <v>0.875</v>
      </c>
      <c r="W12" s="18"/>
      <c r="Z12" s="8">
        <f t="shared" si="8"/>
        <v>0</v>
      </c>
      <c r="AA12" s="9">
        <f t="shared" si="9"/>
        <v>0</v>
      </c>
      <c r="AB12" s="18" t="e">
        <f t="shared" si="10"/>
        <v>#DIV/0!</v>
      </c>
      <c r="AC12" s="9">
        <f t="shared" si="11"/>
        <v>3.2702770090787782E-7</v>
      </c>
      <c r="AD12" s="9">
        <f t="shared" si="12"/>
        <v>2.8614923829439312E-7</v>
      </c>
      <c r="AE12" s="19">
        <f t="shared" si="13"/>
        <v>0.87500000000000011</v>
      </c>
      <c r="AG12" s="24"/>
      <c r="AH12" s="39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24"/>
      <c r="BB12" s="24"/>
      <c r="BC12" s="24"/>
    </row>
    <row r="13" spans="1:55">
      <c r="A13" s="8">
        <v>137.5</v>
      </c>
      <c r="B13" s="9">
        <v>3</v>
      </c>
      <c r="C13" s="11">
        <v>38</v>
      </c>
      <c r="E13" s="8"/>
      <c r="F13" s="9">
        <f t="shared" si="0"/>
        <v>0</v>
      </c>
      <c r="G13" s="9"/>
      <c r="H13" s="9"/>
      <c r="I13" s="9"/>
      <c r="J13" s="26"/>
      <c r="K13" s="9"/>
      <c r="L13" s="9">
        <f t="shared" si="1"/>
        <v>0</v>
      </c>
      <c r="M13" s="9"/>
      <c r="N13" s="9"/>
      <c r="O13" s="11"/>
      <c r="Q13" s="8">
        <f t="shared" si="2"/>
        <v>0</v>
      </c>
      <c r="R13" s="9">
        <f t="shared" si="3"/>
        <v>0</v>
      </c>
      <c r="S13" s="18" t="e">
        <f t="shared" si="4"/>
        <v>#DIV/0!</v>
      </c>
      <c r="T13" s="9">
        <f t="shared" si="5"/>
        <v>0</v>
      </c>
      <c r="U13" s="9">
        <f t="shared" si="6"/>
        <v>0</v>
      </c>
      <c r="V13" s="19" t="e">
        <f t="shared" si="7"/>
        <v>#DIV/0!</v>
      </c>
      <c r="W13" s="18"/>
      <c r="Z13" s="8">
        <f t="shared" si="8"/>
        <v>0</v>
      </c>
      <c r="AA13" s="9">
        <f t="shared" si="9"/>
        <v>0</v>
      </c>
      <c r="AB13" s="18" t="e">
        <f t="shared" si="10"/>
        <v>#DIV/0!</v>
      </c>
      <c r="AC13" s="9">
        <f t="shared" si="11"/>
        <v>0</v>
      </c>
      <c r="AD13" s="9">
        <f t="shared" si="12"/>
        <v>0</v>
      </c>
      <c r="AE13" s="19" t="e">
        <f t="shared" si="13"/>
        <v>#DIV/0!</v>
      </c>
      <c r="AG13" s="24"/>
      <c r="AH13" s="39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24"/>
      <c r="BB13" s="24"/>
      <c r="BC13" s="24"/>
    </row>
    <row r="14" spans="1:55">
      <c r="A14" s="8">
        <v>175</v>
      </c>
      <c r="B14" s="9">
        <v>2</v>
      </c>
      <c r="C14" s="11">
        <v>35</v>
      </c>
      <c r="E14" s="8"/>
      <c r="F14" s="9">
        <f t="shared" si="0"/>
        <v>0</v>
      </c>
      <c r="G14" s="9"/>
      <c r="H14" s="9"/>
      <c r="I14" s="9"/>
      <c r="J14" s="26"/>
      <c r="K14" s="9"/>
      <c r="L14" s="9">
        <f t="shared" si="1"/>
        <v>0</v>
      </c>
      <c r="M14" s="9"/>
      <c r="N14" s="9"/>
      <c r="O14" s="11"/>
      <c r="Q14" s="8">
        <f t="shared" si="2"/>
        <v>0</v>
      </c>
      <c r="R14" s="9">
        <f t="shared" si="3"/>
        <v>0</v>
      </c>
      <c r="S14" s="18" t="e">
        <f t="shared" si="4"/>
        <v>#DIV/0!</v>
      </c>
      <c r="T14" s="9">
        <f t="shared" si="5"/>
        <v>0</v>
      </c>
      <c r="U14" s="9">
        <f t="shared" si="6"/>
        <v>0</v>
      </c>
      <c r="V14" s="19" t="e">
        <f t="shared" si="7"/>
        <v>#DIV/0!</v>
      </c>
      <c r="W14" s="18"/>
      <c r="Z14" s="8">
        <f t="shared" si="8"/>
        <v>0</v>
      </c>
      <c r="AA14" s="9">
        <f t="shared" si="9"/>
        <v>0</v>
      </c>
      <c r="AB14" s="18" t="e">
        <f t="shared" si="10"/>
        <v>#DIV/0!</v>
      </c>
      <c r="AC14" s="9">
        <f t="shared" si="11"/>
        <v>0</v>
      </c>
      <c r="AD14" s="9">
        <f t="shared" si="12"/>
        <v>0</v>
      </c>
      <c r="AE14" s="19" t="e">
        <f t="shared" si="13"/>
        <v>#DIV/0!</v>
      </c>
      <c r="AG14" s="24"/>
      <c r="AH14" s="39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24"/>
      <c r="BB14" s="24"/>
      <c r="BC14" s="24"/>
    </row>
    <row r="15" spans="1:55">
      <c r="A15" s="8">
        <v>225</v>
      </c>
      <c r="B15" s="9">
        <v>1</v>
      </c>
      <c r="C15" s="11">
        <v>29</v>
      </c>
      <c r="E15" s="8"/>
      <c r="F15" s="9">
        <f t="shared" si="0"/>
        <v>0</v>
      </c>
      <c r="G15" s="9"/>
      <c r="H15" s="9"/>
      <c r="I15" s="9"/>
      <c r="J15" s="26"/>
      <c r="K15" s="9"/>
      <c r="L15" s="9">
        <f t="shared" si="1"/>
        <v>0</v>
      </c>
      <c r="M15" s="9"/>
      <c r="N15" s="9"/>
      <c r="O15" s="11"/>
      <c r="Q15" s="8">
        <f t="shared" si="2"/>
        <v>0</v>
      </c>
      <c r="R15" s="9">
        <f t="shared" si="3"/>
        <v>0</v>
      </c>
      <c r="S15" s="18" t="e">
        <f t="shared" si="4"/>
        <v>#DIV/0!</v>
      </c>
      <c r="T15" s="9">
        <f t="shared" si="5"/>
        <v>0</v>
      </c>
      <c r="U15" s="9">
        <f t="shared" si="6"/>
        <v>0</v>
      </c>
      <c r="V15" s="19" t="e">
        <f t="shared" si="7"/>
        <v>#DIV/0!</v>
      </c>
      <c r="W15" s="18"/>
      <c r="Z15" s="8">
        <f t="shared" si="8"/>
        <v>0</v>
      </c>
      <c r="AA15" s="9">
        <f t="shared" si="9"/>
        <v>0</v>
      </c>
      <c r="AB15" s="18" t="e">
        <f t="shared" si="10"/>
        <v>#DIV/0!</v>
      </c>
      <c r="AC15" s="9">
        <f t="shared" si="11"/>
        <v>0</v>
      </c>
      <c r="AD15" s="9">
        <f t="shared" si="12"/>
        <v>0</v>
      </c>
      <c r="AE15" s="19" t="e">
        <f t="shared" si="13"/>
        <v>#DIV/0!</v>
      </c>
      <c r="AG15" s="24"/>
      <c r="AH15" s="39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24"/>
      <c r="BB15" s="24"/>
      <c r="BC15" s="24"/>
    </row>
    <row r="16" spans="1:55">
      <c r="A16" s="8">
        <v>375</v>
      </c>
      <c r="B16" s="9">
        <v>3</v>
      </c>
      <c r="C16" s="11">
        <v>34</v>
      </c>
      <c r="E16" s="8"/>
      <c r="F16" s="9">
        <f t="shared" si="0"/>
        <v>0</v>
      </c>
      <c r="G16" s="10"/>
      <c r="H16" s="10"/>
      <c r="I16" s="28"/>
      <c r="J16" s="26"/>
      <c r="K16" s="9"/>
      <c r="L16" s="9">
        <f t="shared" si="1"/>
        <v>0</v>
      </c>
      <c r="M16" s="9"/>
      <c r="N16" s="9"/>
      <c r="O16" s="11"/>
      <c r="Q16" s="8">
        <f t="shared" si="2"/>
        <v>0</v>
      </c>
      <c r="R16" s="9">
        <f t="shared" si="3"/>
        <v>0</v>
      </c>
      <c r="S16" s="18" t="e">
        <f t="shared" si="4"/>
        <v>#DIV/0!</v>
      </c>
      <c r="T16" s="9">
        <f t="shared" si="5"/>
        <v>0</v>
      </c>
      <c r="U16" s="9">
        <f t="shared" si="6"/>
        <v>0</v>
      </c>
      <c r="V16" s="19" t="e">
        <f t="shared" si="7"/>
        <v>#DIV/0!</v>
      </c>
      <c r="W16" s="18"/>
      <c r="Z16" s="8">
        <f t="shared" si="8"/>
        <v>0</v>
      </c>
      <c r="AA16" s="9">
        <f t="shared" si="9"/>
        <v>0</v>
      </c>
      <c r="AB16" s="18" t="e">
        <f t="shared" si="10"/>
        <v>#DIV/0!</v>
      </c>
      <c r="AC16" s="9">
        <f t="shared" si="11"/>
        <v>0</v>
      </c>
      <c r="AD16" s="9">
        <f t="shared" si="12"/>
        <v>0</v>
      </c>
      <c r="AE16" s="19" t="e">
        <f t="shared" si="13"/>
        <v>#DIV/0!</v>
      </c>
      <c r="AG16" s="24"/>
      <c r="AH16" s="39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24"/>
      <c r="BB16" s="24"/>
      <c r="BC16" s="24"/>
    </row>
    <row r="17" spans="1:55">
      <c r="A17" s="8">
        <v>750</v>
      </c>
      <c r="B17" s="9">
        <v>1</v>
      </c>
      <c r="C17" s="11">
        <v>12</v>
      </c>
      <c r="E17" s="8"/>
      <c r="F17" s="9">
        <f t="shared" si="0"/>
        <v>0</v>
      </c>
      <c r="G17" s="10"/>
      <c r="H17" s="10"/>
      <c r="I17" s="28"/>
      <c r="J17" s="26"/>
      <c r="K17" s="9"/>
      <c r="L17" s="9">
        <f t="shared" si="1"/>
        <v>0</v>
      </c>
      <c r="M17" s="9"/>
      <c r="N17" s="9"/>
      <c r="O17" s="11"/>
      <c r="Q17" s="8">
        <f t="shared" si="2"/>
        <v>0</v>
      </c>
      <c r="R17" s="9">
        <f t="shared" si="3"/>
        <v>0</v>
      </c>
      <c r="S17" s="18" t="e">
        <f t="shared" si="4"/>
        <v>#DIV/0!</v>
      </c>
      <c r="T17" s="9">
        <f t="shared" si="5"/>
        <v>0</v>
      </c>
      <c r="U17" s="9">
        <f t="shared" si="6"/>
        <v>0</v>
      </c>
      <c r="V17" s="19" t="e">
        <f t="shared" si="7"/>
        <v>#DIV/0!</v>
      </c>
      <c r="W17" s="18"/>
      <c r="Z17" s="8">
        <f t="shared" si="8"/>
        <v>0</v>
      </c>
      <c r="AA17" s="9">
        <f t="shared" si="9"/>
        <v>0</v>
      </c>
      <c r="AB17" s="18" t="e">
        <f t="shared" si="10"/>
        <v>#DIV/0!</v>
      </c>
      <c r="AC17" s="9">
        <f t="shared" si="11"/>
        <v>0</v>
      </c>
      <c r="AD17" s="9">
        <f t="shared" si="12"/>
        <v>0</v>
      </c>
      <c r="AE17" s="19" t="e">
        <f t="shared" si="13"/>
        <v>#DIV/0!</v>
      </c>
      <c r="AG17" s="24"/>
      <c r="AH17" s="39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24"/>
      <c r="BB17" s="24"/>
      <c r="BC17" s="24"/>
    </row>
    <row r="18" spans="1:55" ht="15.75" thickBot="1">
      <c r="A18" s="12">
        <v>1500</v>
      </c>
      <c r="B18" s="13">
        <v>0</v>
      </c>
      <c r="C18" s="15">
        <v>2</v>
      </c>
      <c r="E18" s="12"/>
      <c r="F18" s="13">
        <f t="shared" si="0"/>
        <v>0</v>
      </c>
      <c r="G18" s="14"/>
      <c r="H18" s="14"/>
      <c r="I18" s="29"/>
      <c r="J18" s="31"/>
      <c r="K18" s="13"/>
      <c r="L18" s="13">
        <f t="shared" si="1"/>
        <v>0</v>
      </c>
      <c r="M18" s="13"/>
      <c r="N18" s="13"/>
      <c r="O18" s="15"/>
      <c r="Q18" s="12">
        <f t="shared" si="2"/>
        <v>0</v>
      </c>
      <c r="R18" s="13">
        <f t="shared" si="3"/>
        <v>0</v>
      </c>
      <c r="S18" s="20" t="e">
        <f t="shared" si="4"/>
        <v>#DIV/0!</v>
      </c>
      <c r="T18" s="13">
        <f t="shared" si="5"/>
        <v>0</v>
      </c>
      <c r="U18" s="13">
        <f t="shared" si="6"/>
        <v>0</v>
      </c>
      <c r="V18" s="21" t="e">
        <f t="shared" si="7"/>
        <v>#DIV/0!</v>
      </c>
      <c r="W18" s="18"/>
      <c r="Z18" s="12">
        <f t="shared" si="8"/>
        <v>0</v>
      </c>
      <c r="AA18" s="13">
        <f t="shared" si="9"/>
        <v>0</v>
      </c>
      <c r="AB18" s="20" t="e">
        <f t="shared" si="10"/>
        <v>#DIV/0!</v>
      </c>
      <c r="AC18" s="13">
        <f t="shared" si="11"/>
        <v>0</v>
      </c>
      <c r="AD18" s="13">
        <f t="shared" si="12"/>
        <v>0</v>
      </c>
      <c r="AE18" s="21" t="e">
        <f t="shared" si="13"/>
        <v>#DIV/0!</v>
      </c>
      <c r="AG18" s="24"/>
      <c r="AH18" s="39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24"/>
      <c r="BB18" s="24"/>
      <c r="BC18" s="24"/>
    </row>
    <row r="19" spans="1:55">
      <c r="AG19" s="24"/>
      <c r="AH19" s="39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24"/>
      <c r="BB19" s="24"/>
      <c r="BC19" s="24"/>
    </row>
    <row r="20" spans="1:55">
      <c r="A20" s="55"/>
      <c r="B20" s="52"/>
      <c r="C20" s="52"/>
      <c r="D20" s="52"/>
      <c r="E20" s="52"/>
      <c r="F20" s="52"/>
      <c r="G20" s="55"/>
      <c r="H20" s="55"/>
      <c r="I20" s="55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AE20" s="24"/>
      <c r="AF20" s="39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24"/>
      <c r="BB20" s="24"/>
      <c r="BC20" s="24"/>
    </row>
    <row r="21" spans="1:55" s="40" customForma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4"/>
    </row>
    <row r="22" spans="1:55" s="40" customForma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4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55">
      <c r="G23" s="1"/>
      <c r="H23" s="1"/>
      <c r="I23" s="1"/>
      <c r="AE23" s="42"/>
      <c r="AF23" s="43"/>
      <c r="AG23" s="42"/>
      <c r="AH23" s="42"/>
      <c r="AI23" s="42"/>
      <c r="AJ23" s="42"/>
      <c r="AK23" s="42"/>
      <c r="AL23" s="42"/>
      <c r="AM23" s="42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24"/>
      <c r="BB23" s="24"/>
      <c r="BC23" s="24"/>
    </row>
    <row r="24" spans="1:55">
      <c r="G24" s="1"/>
      <c r="H24" s="1"/>
      <c r="I24" s="1"/>
      <c r="AE24" s="37"/>
      <c r="AF24" s="37"/>
      <c r="AG24" s="37"/>
      <c r="AH24" s="37"/>
      <c r="AI24" s="37"/>
      <c r="AJ24" s="37"/>
      <c r="AK24" s="37"/>
      <c r="AL24" s="37"/>
      <c r="AM24" s="37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24"/>
      <c r="BB24" s="24"/>
      <c r="BC24" s="24"/>
    </row>
    <row r="25" spans="1:55">
      <c r="G25" s="1"/>
      <c r="H25" s="1"/>
      <c r="I25" s="1"/>
      <c r="Z25" s="1" t="s">
        <v>223</v>
      </c>
      <c r="AU25" s="38"/>
      <c r="AV25" s="38"/>
      <c r="AW25" s="38"/>
      <c r="AX25" s="38"/>
      <c r="AY25" s="38"/>
      <c r="AZ25" s="38"/>
      <c r="BA25" s="24"/>
      <c r="BB25" s="24"/>
      <c r="BC25" s="24"/>
    </row>
    <row r="26" spans="1:55">
      <c r="G26" s="1"/>
      <c r="H26" s="1"/>
      <c r="I26" s="1"/>
      <c r="Z26" s="44" t="s">
        <v>225</v>
      </c>
      <c r="AA26" s="44">
        <v>0.1</v>
      </c>
      <c r="AB26" s="44">
        <v>0.2</v>
      </c>
      <c r="AC26" s="44">
        <v>0.3</v>
      </c>
      <c r="AD26" s="44">
        <v>0.4</v>
      </c>
      <c r="AE26" s="44">
        <v>0.5</v>
      </c>
      <c r="AF26" s="44">
        <v>0.6</v>
      </c>
      <c r="AG26" s="44">
        <v>0.7</v>
      </c>
      <c r="AH26" s="44">
        <v>0.8</v>
      </c>
      <c r="AI26" s="44">
        <v>0.9</v>
      </c>
      <c r="AJ26" s="44">
        <v>1</v>
      </c>
      <c r="AK26" s="44">
        <v>1.1000000000000001</v>
      </c>
      <c r="AL26" s="44">
        <v>1.2</v>
      </c>
      <c r="AM26" s="44">
        <v>1.3</v>
      </c>
      <c r="AN26" s="44">
        <v>1.4</v>
      </c>
      <c r="AO26" s="44">
        <v>1.5</v>
      </c>
      <c r="AP26" s="44">
        <v>1.6</v>
      </c>
      <c r="AQ26" s="44">
        <v>1.7</v>
      </c>
      <c r="AR26" s="44">
        <v>1.8</v>
      </c>
      <c r="AS26" s="44">
        <v>1.9</v>
      </c>
      <c r="AT26" s="44">
        <v>2</v>
      </c>
      <c r="AU26" s="38"/>
      <c r="AV26" s="38"/>
      <c r="AW26" s="38"/>
      <c r="AX26" s="38"/>
      <c r="AY26" s="38"/>
      <c r="AZ26" s="38"/>
      <c r="BA26" s="24"/>
      <c r="BB26" s="24"/>
      <c r="BC26" s="24"/>
    </row>
    <row r="27" spans="1:55">
      <c r="G27" s="1"/>
      <c r="H27" s="1"/>
      <c r="I27" s="1"/>
      <c r="Z27" s="1" t="s">
        <v>44</v>
      </c>
      <c r="AA27" s="1">
        <v>1.73</v>
      </c>
      <c r="AB27" s="1">
        <v>0.98</v>
      </c>
      <c r="AC27" s="1">
        <v>0.98</v>
      </c>
      <c r="AD27" s="1">
        <v>0.98</v>
      </c>
      <c r="AE27" s="1">
        <v>0.98</v>
      </c>
      <c r="AF27" s="1">
        <v>0.98</v>
      </c>
      <c r="AG27" s="1">
        <v>0.98</v>
      </c>
      <c r="AH27" s="1">
        <v>0.98</v>
      </c>
      <c r="AI27" s="1">
        <v>0.98</v>
      </c>
      <c r="AJ27" s="1">
        <v>0.98</v>
      </c>
      <c r="AK27" s="1">
        <v>0.98</v>
      </c>
      <c r="AL27" s="1">
        <v>0.98</v>
      </c>
      <c r="AM27" s="1">
        <v>0.98</v>
      </c>
      <c r="AN27" s="1">
        <v>0.98</v>
      </c>
      <c r="AO27" s="1">
        <v>0.98</v>
      </c>
      <c r="AP27" s="1">
        <v>0.98</v>
      </c>
      <c r="AQ27" s="1">
        <v>0.98</v>
      </c>
      <c r="AR27" s="1">
        <v>0.98</v>
      </c>
      <c r="AS27" s="1">
        <v>0.98</v>
      </c>
      <c r="AT27" s="1">
        <v>0.98</v>
      </c>
      <c r="AU27" s="38"/>
      <c r="AV27" s="38"/>
      <c r="AW27" s="38"/>
      <c r="AX27" s="38"/>
      <c r="AY27" s="38"/>
      <c r="AZ27" s="38"/>
      <c r="BA27" s="24"/>
      <c r="BB27" s="24"/>
      <c r="BC27" s="24"/>
    </row>
    <row r="28" spans="1:55">
      <c r="G28" s="1"/>
      <c r="H28" s="1"/>
      <c r="I28" s="1"/>
      <c r="Z28" s="1" t="s">
        <v>45</v>
      </c>
      <c r="AA28" s="1">
        <v>5.6999999999999993</v>
      </c>
      <c r="AB28" s="1">
        <v>2.0300000000000002</v>
      </c>
      <c r="AC28" s="1">
        <v>1.95</v>
      </c>
      <c r="AD28" s="1">
        <v>1.95</v>
      </c>
      <c r="AE28" s="1">
        <v>1.95</v>
      </c>
      <c r="AF28" s="1">
        <v>1.95</v>
      </c>
      <c r="AG28" s="1">
        <v>1.95</v>
      </c>
      <c r="AH28" s="1">
        <v>1.95</v>
      </c>
      <c r="AI28" s="1">
        <v>1.95</v>
      </c>
      <c r="AJ28" s="1">
        <v>1.95</v>
      </c>
      <c r="AK28" s="1">
        <v>1.95</v>
      </c>
      <c r="AL28" s="1">
        <v>1.95</v>
      </c>
      <c r="AM28" s="1">
        <v>1.95</v>
      </c>
      <c r="AN28" s="1">
        <v>1.95</v>
      </c>
      <c r="AO28" s="1">
        <v>1.95</v>
      </c>
      <c r="AP28" s="1">
        <v>1.95</v>
      </c>
      <c r="AQ28" s="1">
        <v>1.95</v>
      </c>
      <c r="AR28" s="1">
        <v>1.95</v>
      </c>
      <c r="AS28" s="1">
        <v>1.95</v>
      </c>
      <c r="AT28" s="1">
        <v>1.95</v>
      </c>
      <c r="AU28" s="38"/>
      <c r="AV28" s="38"/>
      <c r="AW28" s="38"/>
      <c r="AX28" s="38"/>
      <c r="AY28" s="38"/>
      <c r="AZ28" s="38"/>
      <c r="BA28" s="24"/>
      <c r="BB28" s="24"/>
      <c r="BC28" s="24"/>
    </row>
    <row r="29" spans="1:55" ht="15.75">
      <c r="G29" s="1"/>
      <c r="H29" s="1"/>
      <c r="I29" s="1"/>
      <c r="Z29" s="46" t="s">
        <v>46</v>
      </c>
      <c r="AA29" s="1">
        <v>11.84</v>
      </c>
      <c r="AB29" s="1">
        <v>7.01</v>
      </c>
      <c r="AC29" s="1">
        <v>4.4000000000000004</v>
      </c>
      <c r="AD29" s="1">
        <v>3.9</v>
      </c>
      <c r="AE29" s="1">
        <v>3.9</v>
      </c>
      <c r="AF29" s="1">
        <v>3.9</v>
      </c>
      <c r="AG29" s="1">
        <v>3.9</v>
      </c>
      <c r="AH29" s="1">
        <v>3.9</v>
      </c>
      <c r="AI29" s="1">
        <v>3.9</v>
      </c>
      <c r="AJ29" s="1">
        <v>3.9</v>
      </c>
      <c r="AK29" s="1">
        <v>3.9</v>
      </c>
      <c r="AL29" s="1">
        <v>3.9</v>
      </c>
      <c r="AM29" s="1">
        <v>3.9</v>
      </c>
      <c r="AN29" s="1">
        <v>3.9</v>
      </c>
      <c r="AO29" s="1">
        <v>3.9</v>
      </c>
      <c r="AP29" s="1">
        <v>3.9</v>
      </c>
      <c r="AQ29" s="1">
        <v>3.9</v>
      </c>
      <c r="AR29" s="1">
        <v>3.9</v>
      </c>
      <c r="AS29" s="1">
        <v>3.9</v>
      </c>
      <c r="AT29" s="1">
        <v>3.9</v>
      </c>
      <c r="AU29" s="38"/>
      <c r="AV29" s="38"/>
      <c r="AW29" s="38"/>
      <c r="AX29" s="38"/>
      <c r="AY29" s="38"/>
      <c r="AZ29" s="38"/>
      <c r="BA29" s="24"/>
      <c r="BB29" s="24"/>
      <c r="BC29" s="24"/>
    </row>
    <row r="30" spans="1:55" ht="15.75">
      <c r="G30" s="1"/>
      <c r="H30" s="1"/>
      <c r="I30" s="1"/>
      <c r="Z30" s="46" t="s">
        <v>47</v>
      </c>
      <c r="AA30" s="1">
        <v>19.88</v>
      </c>
      <c r="AB30" s="1">
        <v>18.18</v>
      </c>
      <c r="AC30" s="1">
        <v>11.06</v>
      </c>
      <c r="AD30" s="1">
        <v>8.16</v>
      </c>
      <c r="AE30" s="1">
        <v>6.69</v>
      </c>
      <c r="AF30" s="1">
        <v>6.5</v>
      </c>
      <c r="AG30" s="1">
        <v>6.5</v>
      </c>
      <c r="AH30" s="1">
        <v>6.5</v>
      </c>
      <c r="AI30" s="1">
        <v>6.5</v>
      </c>
      <c r="AJ30" s="1">
        <v>6.5</v>
      </c>
      <c r="AK30" s="1">
        <v>6.5</v>
      </c>
      <c r="AL30" s="1">
        <v>6.5</v>
      </c>
      <c r="AM30" s="1">
        <v>6.5</v>
      </c>
      <c r="AN30" s="1">
        <v>6.5</v>
      </c>
      <c r="AO30" s="1">
        <v>6.5</v>
      </c>
      <c r="AP30" s="1">
        <v>6.5</v>
      </c>
      <c r="AQ30" s="1">
        <v>6.5</v>
      </c>
      <c r="AR30" s="1">
        <v>6.5</v>
      </c>
      <c r="AS30" s="1">
        <v>6.5</v>
      </c>
      <c r="AT30" s="1">
        <v>6.5</v>
      </c>
      <c r="AU30" s="38"/>
      <c r="AV30" s="38"/>
      <c r="AW30" s="38"/>
      <c r="AX30" s="38"/>
      <c r="AY30" s="38"/>
      <c r="AZ30" s="38"/>
      <c r="BA30" s="24"/>
      <c r="BB30" s="24"/>
      <c r="BC30" s="24"/>
    </row>
    <row r="31" spans="1:55" ht="15.75">
      <c r="G31" s="1"/>
      <c r="H31" s="1"/>
      <c r="I31" s="1"/>
      <c r="Z31" s="47">
        <v>28</v>
      </c>
      <c r="AA31" s="1">
        <v>27.89</v>
      </c>
      <c r="AB31" s="1">
        <v>27.1</v>
      </c>
      <c r="AC31" s="1">
        <v>23.86</v>
      </c>
      <c r="AD31" s="1">
        <v>19.009999999999998</v>
      </c>
      <c r="AE31" s="1">
        <v>10.56</v>
      </c>
      <c r="AF31" s="1">
        <v>9.61</v>
      </c>
      <c r="AG31" s="1">
        <v>9.2099999999999991</v>
      </c>
      <c r="AH31" s="1">
        <v>9.11</v>
      </c>
      <c r="AI31" s="1">
        <v>9.1</v>
      </c>
      <c r="AJ31" s="1">
        <v>9.1</v>
      </c>
      <c r="AK31" s="1">
        <v>9.1</v>
      </c>
      <c r="AL31" s="1">
        <v>9.1</v>
      </c>
      <c r="AM31" s="1">
        <v>9.1</v>
      </c>
      <c r="AN31" s="1">
        <v>9.1</v>
      </c>
      <c r="AO31" s="1">
        <v>9.1</v>
      </c>
      <c r="AP31" s="1">
        <v>9.1</v>
      </c>
      <c r="AQ31" s="1">
        <v>9.1</v>
      </c>
      <c r="AR31" s="1">
        <v>9.1</v>
      </c>
      <c r="AS31" s="1">
        <v>9.1</v>
      </c>
      <c r="AT31" s="1">
        <v>9.1</v>
      </c>
      <c r="AU31" s="38"/>
      <c r="AV31" s="38"/>
      <c r="AW31" s="38"/>
      <c r="AX31" s="38"/>
      <c r="AY31" s="38"/>
      <c r="AZ31" s="38"/>
      <c r="BA31" s="24"/>
      <c r="BB31" s="24"/>
      <c r="BC31" s="24"/>
    </row>
    <row r="32" spans="1:55" ht="15.75">
      <c r="G32" s="1"/>
      <c r="H32" s="1"/>
      <c r="I32" s="1"/>
      <c r="Z32" s="47">
        <v>36</v>
      </c>
      <c r="AA32" s="1">
        <v>35.9</v>
      </c>
      <c r="AB32" s="1">
        <v>35.35</v>
      </c>
      <c r="AC32" s="1">
        <v>33.57</v>
      </c>
      <c r="AD32" s="1">
        <v>15.94</v>
      </c>
      <c r="AE32" s="1">
        <v>15.71</v>
      </c>
      <c r="AF32" s="1">
        <v>15</v>
      </c>
      <c r="AG32" s="1">
        <v>14.35</v>
      </c>
      <c r="AH32" s="1">
        <v>11.97</v>
      </c>
      <c r="AI32" s="1">
        <v>11.74</v>
      </c>
      <c r="AJ32" s="1">
        <v>11.719999999999999</v>
      </c>
      <c r="AK32" s="1">
        <v>11.7</v>
      </c>
      <c r="AL32" s="1">
        <v>11.7</v>
      </c>
      <c r="AM32" s="1">
        <v>11.7</v>
      </c>
      <c r="AN32" s="1">
        <v>11.7</v>
      </c>
      <c r="AO32" s="1">
        <v>11.7</v>
      </c>
      <c r="AP32" s="1">
        <v>11.7</v>
      </c>
      <c r="AQ32" s="1">
        <v>11.7</v>
      </c>
      <c r="AR32" s="1">
        <v>11.7</v>
      </c>
      <c r="AS32" s="1">
        <v>11.7</v>
      </c>
      <c r="AT32" s="1">
        <v>11.7</v>
      </c>
      <c r="AU32" s="38"/>
      <c r="AV32" s="38"/>
      <c r="AW32" s="38"/>
      <c r="AX32" s="38"/>
      <c r="AY32" s="38"/>
      <c r="AZ32" s="38"/>
      <c r="BA32" s="24"/>
      <c r="BB32" s="24"/>
      <c r="BC32" s="24"/>
    </row>
    <row r="33" spans="7:55" ht="15.75">
      <c r="G33" s="1"/>
      <c r="H33" s="1"/>
      <c r="I33" s="1"/>
      <c r="Z33" s="47">
        <v>45</v>
      </c>
      <c r="AA33" s="1">
        <v>44.9</v>
      </c>
      <c r="AB33" s="1">
        <v>44.440000000000005</v>
      </c>
      <c r="AC33" s="1">
        <v>36.19</v>
      </c>
      <c r="AD33" s="1">
        <v>23.779999999999998</v>
      </c>
      <c r="AE33" s="1">
        <v>22</v>
      </c>
      <c r="AF33" s="1">
        <v>18.059999999999999</v>
      </c>
      <c r="AG33" s="1">
        <v>17.8</v>
      </c>
      <c r="AH33" s="1">
        <v>17.25</v>
      </c>
      <c r="AI33" s="1">
        <v>15.06</v>
      </c>
      <c r="AJ33" s="1">
        <v>14.97</v>
      </c>
      <c r="AK33" s="1">
        <v>14.66</v>
      </c>
      <c r="AL33" s="1">
        <v>14.620000000000001</v>
      </c>
      <c r="AM33" s="1">
        <v>14.620000000000001</v>
      </c>
      <c r="AN33" s="1">
        <v>14.620000000000001</v>
      </c>
      <c r="AO33" s="1">
        <v>14.63</v>
      </c>
      <c r="AP33" s="1">
        <v>14.63</v>
      </c>
      <c r="AQ33" s="1">
        <v>14.63</v>
      </c>
      <c r="AR33" s="1">
        <v>14.63</v>
      </c>
      <c r="AS33" s="1">
        <v>14.63</v>
      </c>
      <c r="AT33" s="1">
        <v>14.63</v>
      </c>
      <c r="AU33" s="38"/>
      <c r="AV33" s="38"/>
      <c r="AW33" s="38"/>
      <c r="AX33" s="38"/>
      <c r="AY33" s="38"/>
      <c r="AZ33" s="38"/>
      <c r="BA33" s="24"/>
      <c r="BB33" s="24"/>
      <c r="BC33" s="24"/>
    </row>
    <row r="34" spans="7:55" ht="15.75">
      <c r="G34" s="1"/>
      <c r="H34" s="1"/>
      <c r="I34" s="1"/>
      <c r="Z34" s="47">
        <v>62.5</v>
      </c>
      <c r="AA34" s="1">
        <v>62.41</v>
      </c>
      <c r="AB34" s="1">
        <v>62.050000000000004</v>
      </c>
      <c r="AC34" s="1">
        <v>57.59</v>
      </c>
      <c r="AD34" s="1">
        <v>20.89</v>
      </c>
      <c r="AE34" s="1">
        <v>21.4</v>
      </c>
      <c r="AF34" s="1">
        <v>21.12</v>
      </c>
      <c r="AG34" s="1">
        <v>21.24</v>
      </c>
      <c r="AH34" s="1">
        <v>22.36</v>
      </c>
      <c r="AI34" s="1">
        <v>20.95</v>
      </c>
      <c r="AJ34" s="1">
        <v>21.080000000000002</v>
      </c>
      <c r="AK34" s="1">
        <v>20.380000000000003</v>
      </c>
      <c r="AL34" s="1">
        <v>20.37</v>
      </c>
      <c r="AM34" s="1">
        <v>20.380000000000003</v>
      </c>
      <c r="AN34" s="1">
        <v>20.34</v>
      </c>
      <c r="AO34" s="1">
        <v>20.34</v>
      </c>
      <c r="AP34" s="1">
        <v>20.309999999999999</v>
      </c>
      <c r="AQ34" s="1">
        <v>20.309999999999999</v>
      </c>
      <c r="AR34" s="1">
        <v>20.309999999999999</v>
      </c>
      <c r="AS34" s="1">
        <v>20.309999999999999</v>
      </c>
      <c r="AT34" s="1">
        <v>20.309999999999999</v>
      </c>
      <c r="AU34" s="38"/>
      <c r="AV34" s="38"/>
      <c r="AW34" s="38"/>
      <c r="AX34" s="38"/>
      <c r="AY34" s="38"/>
      <c r="AZ34" s="38"/>
      <c r="BA34" s="24"/>
      <c r="BB34" s="24"/>
      <c r="BC34" s="24"/>
    </row>
    <row r="35" spans="7:55" ht="15.75">
      <c r="G35" s="1"/>
      <c r="H35" s="1"/>
      <c r="I35" s="1"/>
      <c r="Z35" s="47">
        <v>87.5</v>
      </c>
      <c r="AA35" s="1">
        <v>87.410000000000011</v>
      </c>
      <c r="AB35" s="1">
        <v>87.06</v>
      </c>
      <c r="AC35" s="1">
        <v>86.46</v>
      </c>
      <c r="AD35" s="1">
        <v>30.66</v>
      </c>
      <c r="AE35" s="1">
        <v>29.63</v>
      </c>
      <c r="AF35" s="1">
        <v>28.540000000000003</v>
      </c>
      <c r="AG35" s="1">
        <v>29.790000000000003</v>
      </c>
      <c r="AH35" s="1">
        <v>28.62</v>
      </c>
      <c r="AI35" s="1">
        <v>28.439999999999998</v>
      </c>
      <c r="AU35" s="38"/>
      <c r="AV35" s="38"/>
      <c r="AW35" s="38"/>
      <c r="AX35" s="38"/>
      <c r="AY35" s="38"/>
      <c r="AZ35" s="38"/>
      <c r="BA35" s="24"/>
      <c r="BB35" s="24"/>
      <c r="BC35" s="24"/>
    </row>
    <row r="36" spans="7:55" ht="15.75">
      <c r="G36" s="1"/>
      <c r="H36" s="1"/>
      <c r="I36" s="1"/>
      <c r="Z36" s="47">
        <v>112.5</v>
      </c>
      <c r="AA36" s="1">
        <v>112.43</v>
      </c>
      <c r="AB36" s="1">
        <v>112.05</v>
      </c>
      <c r="AC36" s="1">
        <v>111.63</v>
      </c>
      <c r="AD36" s="1">
        <v>56.89</v>
      </c>
      <c r="AE36" s="1">
        <v>43.11</v>
      </c>
      <c r="AF36" s="1">
        <v>53.1</v>
      </c>
      <c r="AU36" s="38"/>
      <c r="AV36" s="38"/>
      <c r="AW36" s="38"/>
      <c r="AX36" s="38"/>
      <c r="AY36" s="38"/>
      <c r="AZ36" s="38"/>
      <c r="BA36" s="24"/>
      <c r="BB36" s="24"/>
      <c r="BC36" s="24"/>
    </row>
    <row r="37" spans="7:55" ht="15.75">
      <c r="G37" s="1"/>
      <c r="H37" s="1"/>
      <c r="I37" s="1"/>
      <c r="Z37" s="47">
        <v>137.5</v>
      </c>
      <c r="AA37" s="1">
        <v>137.42999999999998</v>
      </c>
      <c r="AB37" s="1">
        <v>137.05000000000001</v>
      </c>
      <c r="AC37" s="1">
        <v>136.63</v>
      </c>
      <c r="AD37" s="1">
        <v>126.88000000000001</v>
      </c>
      <c r="AE37" s="1">
        <v>126.71000000000001</v>
      </c>
      <c r="AU37" s="38"/>
      <c r="AV37" s="38"/>
      <c r="AW37" s="38"/>
      <c r="AX37" s="38"/>
      <c r="AY37" s="38"/>
      <c r="AZ37" s="38"/>
      <c r="BA37" s="24"/>
      <c r="BB37" s="24"/>
      <c r="BC37" s="24"/>
    </row>
    <row r="38" spans="7:55" ht="15.75">
      <c r="G38" s="1"/>
      <c r="H38" s="1"/>
      <c r="I38" s="1"/>
      <c r="Z38" s="47">
        <v>175</v>
      </c>
      <c r="AA38" s="1">
        <v>174.94</v>
      </c>
      <c r="AB38" s="1">
        <v>174.57</v>
      </c>
      <c r="AC38" s="1">
        <v>174.14000000000001</v>
      </c>
      <c r="AD38" s="1">
        <v>173.59</v>
      </c>
      <c r="AE38" s="1">
        <v>165.06</v>
      </c>
      <c r="AU38" s="38"/>
      <c r="AV38" s="38"/>
      <c r="AW38" s="38"/>
      <c r="AX38" s="38"/>
      <c r="AY38" s="38"/>
      <c r="AZ38" s="38"/>
      <c r="BA38" s="24"/>
      <c r="BB38" s="24"/>
      <c r="BC38" s="24"/>
    </row>
    <row r="39" spans="7:55" ht="15.75">
      <c r="G39" s="1"/>
      <c r="H39" s="1"/>
      <c r="I39" s="1"/>
      <c r="Z39" s="47">
        <v>225</v>
      </c>
      <c r="AA39" s="1">
        <v>224.95</v>
      </c>
      <c r="AB39" s="1">
        <v>224.60000000000002</v>
      </c>
      <c r="AC39" s="1">
        <v>224.16</v>
      </c>
      <c r="AD39" s="1">
        <v>223.67000000000002</v>
      </c>
      <c r="AE39" s="1">
        <v>222.82000000000002</v>
      </c>
      <c r="AU39" s="24"/>
      <c r="AV39" s="24"/>
      <c r="AW39" s="24"/>
      <c r="AX39" s="24"/>
      <c r="AY39" s="24"/>
      <c r="AZ39" s="24"/>
      <c r="BA39" s="24"/>
      <c r="BB39" s="24"/>
      <c r="BC39" s="24"/>
    </row>
    <row r="40" spans="7:55" ht="15.75">
      <c r="G40" s="1"/>
      <c r="H40" s="1"/>
      <c r="I40" s="1"/>
      <c r="Z40" s="47">
        <v>375</v>
      </c>
      <c r="AA40" s="1">
        <v>374.96</v>
      </c>
      <c r="AB40" s="1">
        <v>374.69</v>
      </c>
      <c r="AC40" s="1">
        <v>374.29</v>
      </c>
      <c r="AD40" s="1">
        <v>373.85</v>
      </c>
      <c r="AE40" s="1">
        <v>373.36</v>
      </c>
      <c r="AF40" s="1">
        <v>372.83</v>
      </c>
      <c r="AG40" s="1">
        <v>372.18</v>
      </c>
      <c r="AH40" s="1">
        <v>369.23</v>
      </c>
      <c r="AU40" s="24"/>
      <c r="AV40" s="24"/>
      <c r="AW40" s="24"/>
      <c r="AX40" s="24"/>
      <c r="AY40" s="24"/>
      <c r="AZ40" s="24"/>
      <c r="BA40" s="24"/>
      <c r="BB40" s="24"/>
      <c r="BC40" s="24"/>
    </row>
    <row r="41" spans="7:55" ht="15.75">
      <c r="G41" s="1"/>
      <c r="H41" s="1"/>
      <c r="I41" s="1"/>
      <c r="Z41" s="47">
        <v>750</v>
      </c>
      <c r="AA41" s="1">
        <v>749.98</v>
      </c>
      <c r="AB41" s="1">
        <v>749.79</v>
      </c>
      <c r="AC41" s="1">
        <v>749.5</v>
      </c>
      <c r="AD41" s="1">
        <v>749.16</v>
      </c>
      <c r="AE41" s="1">
        <v>748.77</v>
      </c>
      <c r="AF41" s="1">
        <v>748.39</v>
      </c>
      <c r="AG41" s="1">
        <v>747.97</v>
      </c>
      <c r="AH41" s="1">
        <v>747.55000000000007</v>
      </c>
      <c r="AI41" s="1">
        <v>747.13</v>
      </c>
      <c r="AJ41" s="1">
        <v>746.67</v>
      </c>
      <c r="AK41" s="1">
        <v>746.2</v>
      </c>
      <c r="AL41" s="1">
        <v>745.67000000000007</v>
      </c>
      <c r="AM41" s="1">
        <v>745</v>
      </c>
      <c r="AN41" s="1">
        <v>744.09</v>
      </c>
      <c r="AU41" s="24"/>
      <c r="AV41" s="24"/>
      <c r="AW41" s="24"/>
      <c r="AX41" s="24"/>
      <c r="AY41" s="24"/>
      <c r="AZ41" s="24"/>
      <c r="BA41" s="24"/>
      <c r="BB41" s="24"/>
      <c r="BC41" s="24"/>
    </row>
    <row r="42" spans="7:55" ht="15.75">
      <c r="G42" s="1"/>
      <c r="H42" s="1"/>
      <c r="I42" s="1"/>
      <c r="Z42" s="47">
        <v>1500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38"/>
      <c r="AV42" s="38"/>
      <c r="AW42" s="38"/>
      <c r="AX42" s="38"/>
      <c r="AY42" s="38"/>
      <c r="AZ42" s="38"/>
      <c r="BA42" s="24"/>
      <c r="BB42" s="24"/>
      <c r="BC42" s="24"/>
    </row>
    <row r="43" spans="7:55">
      <c r="G43" s="1"/>
      <c r="H43" s="1"/>
      <c r="I43" s="1"/>
      <c r="AF43" s="37"/>
      <c r="AG43" s="37"/>
      <c r="AH43" s="37"/>
      <c r="AI43" s="37"/>
      <c r="AJ43" s="37"/>
      <c r="AK43" s="37"/>
      <c r="AL43" s="37"/>
      <c r="AM43" s="37"/>
      <c r="AN43" s="37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24"/>
      <c r="BB43" s="24"/>
      <c r="BC43" s="24"/>
    </row>
    <row r="44" spans="7:55">
      <c r="G44" s="1"/>
      <c r="H44" s="1"/>
      <c r="I44" s="1"/>
      <c r="Z44" s="1" t="s">
        <v>224</v>
      </c>
      <c r="AF44" s="24"/>
      <c r="AG44" s="39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4"/>
      <c r="BB44" s="24"/>
      <c r="BC44" s="24"/>
    </row>
    <row r="45" spans="7:55">
      <c r="G45" s="1"/>
      <c r="H45" s="1"/>
      <c r="I45" s="1"/>
      <c r="Z45" s="44" t="s">
        <v>225</v>
      </c>
      <c r="AA45" s="44">
        <v>0.1</v>
      </c>
      <c r="AB45" s="44">
        <v>0.2</v>
      </c>
      <c r="AC45" s="44">
        <v>0.3</v>
      </c>
      <c r="AD45" s="44">
        <v>0.4</v>
      </c>
      <c r="AE45" s="44">
        <v>0.5</v>
      </c>
      <c r="AF45" s="44">
        <v>0.6</v>
      </c>
      <c r="AG45" s="44">
        <v>0.7</v>
      </c>
      <c r="AH45" s="44">
        <v>0.8</v>
      </c>
      <c r="AI45" s="44">
        <v>0.9</v>
      </c>
      <c r="AJ45" s="44">
        <v>1</v>
      </c>
      <c r="AK45" s="44">
        <v>1.1000000000000001</v>
      </c>
      <c r="AL45" s="44">
        <v>1.2</v>
      </c>
      <c r="AM45" s="44">
        <v>1.3</v>
      </c>
      <c r="AN45" s="44">
        <v>1.4</v>
      </c>
      <c r="AO45" s="44">
        <v>1.5</v>
      </c>
      <c r="AP45" s="44">
        <v>1.6</v>
      </c>
      <c r="AQ45" s="44">
        <v>1.7</v>
      </c>
      <c r="AR45" s="44">
        <v>1.8</v>
      </c>
      <c r="AS45" s="44">
        <v>1.9</v>
      </c>
      <c r="AT45" s="44">
        <v>2</v>
      </c>
      <c r="AU45" s="38"/>
      <c r="AV45" s="38"/>
      <c r="AW45" s="38"/>
      <c r="AX45" s="38"/>
      <c r="AY45" s="38"/>
      <c r="AZ45" s="38"/>
      <c r="BA45" s="24"/>
      <c r="BB45" s="24"/>
      <c r="BC45" s="24"/>
    </row>
    <row r="46" spans="7:55">
      <c r="G46" s="1"/>
      <c r="H46" s="1"/>
      <c r="I46" s="1"/>
      <c r="Z46" s="1" t="s">
        <v>44</v>
      </c>
      <c r="AA46" s="1">
        <v>2.92</v>
      </c>
      <c r="AB46" s="1">
        <v>1.25</v>
      </c>
      <c r="AC46" s="1">
        <v>0.98</v>
      </c>
      <c r="AD46" s="1">
        <v>0.98</v>
      </c>
      <c r="AE46" s="1">
        <v>0.98</v>
      </c>
      <c r="AF46" s="1">
        <v>0.98</v>
      </c>
      <c r="AG46" s="1">
        <v>0.98</v>
      </c>
      <c r="AH46" s="1">
        <v>0.98</v>
      </c>
      <c r="AI46" s="1">
        <v>0.98</v>
      </c>
      <c r="AJ46" s="1">
        <v>0.98</v>
      </c>
      <c r="AK46" s="1">
        <v>0.98</v>
      </c>
      <c r="AL46" s="1">
        <v>0.98</v>
      </c>
      <c r="AM46" s="1">
        <v>0.98</v>
      </c>
      <c r="AN46" s="1">
        <v>0.98</v>
      </c>
      <c r="AO46" s="1">
        <v>0.98</v>
      </c>
      <c r="AP46" s="1">
        <v>0.98</v>
      </c>
      <c r="AQ46" s="1">
        <v>0.98</v>
      </c>
      <c r="AR46" s="1">
        <v>0.98</v>
      </c>
      <c r="AS46" s="1">
        <v>0.98</v>
      </c>
      <c r="AT46" s="1">
        <v>0.98</v>
      </c>
      <c r="AU46" s="38"/>
      <c r="AV46" s="38"/>
      <c r="AW46" s="38"/>
      <c r="AX46" s="38"/>
      <c r="AY46" s="38"/>
      <c r="AZ46" s="38"/>
      <c r="BA46" s="24"/>
      <c r="BB46" s="24"/>
      <c r="BC46" s="24"/>
    </row>
    <row r="47" spans="7:55">
      <c r="G47" s="1"/>
      <c r="H47" s="1"/>
      <c r="I47" s="1"/>
      <c r="Z47" s="1" t="s">
        <v>45</v>
      </c>
      <c r="AA47" s="1">
        <v>5.95</v>
      </c>
      <c r="AB47" s="1">
        <v>4.1099999999999994</v>
      </c>
      <c r="AC47" s="1">
        <v>2.39</v>
      </c>
      <c r="AD47" s="1">
        <v>1.95</v>
      </c>
      <c r="AE47" s="1">
        <v>1.95</v>
      </c>
      <c r="AF47" s="1">
        <v>1.95</v>
      </c>
      <c r="AG47" s="1">
        <v>1.95</v>
      </c>
      <c r="AH47" s="1">
        <v>1.95</v>
      </c>
      <c r="AI47" s="1">
        <v>1.95</v>
      </c>
      <c r="AJ47" s="1">
        <v>1.95</v>
      </c>
      <c r="AK47" s="1">
        <v>1.95</v>
      </c>
      <c r="AL47" s="1">
        <v>1.95</v>
      </c>
      <c r="AM47" s="1">
        <v>1.95</v>
      </c>
      <c r="AN47" s="1">
        <v>1.95</v>
      </c>
      <c r="AO47" s="1">
        <v>1.95</v>
      </c>
      <c r="AP47" s="1">
        <v>1.95</v>
      </c>
      <c r="AQ47" s="1">
        <v>1.95</v>
      </c>
      <c r="AR47" s="1">
        <v>1.95</v>
      </c>
      <c r="AS47" s="1">
        <v>1.95</v>
      </c>
      <c r="AT47" s="1">
        <v>1.95</v>
      </c>
      <c r="AU47" s="38"/>
      <c r="AV47" s="38"/>
      <c r="AW47" s="38"/>
      <c r="AX47" s="38"/>
      <c r="AY47" s="38"/>
      <c r="AZ47" s="38"/>
      <c r="BA47" s="24"/>
      <c r="BB47" s="24"/>
      <c r="BC47" s="24"/>
    </row>
    <row r="48" spans="7:55" ht="15.75">
      <c r="G48" s="1"/>
      <c r="H48" s="1"/>
      <c r="I48" s="1"/>
      <c r="Z48" s="46" t="s">
        <v>46</v>
      </c>
      <c r="AA48" s="1">
        <v>11.96</v>
      </c>
      <c r="AB48" s="1">
        <v>11.620000000000001</v>
      </c>
      <c r="AC48" s="1">
        <v>6.05</v>
      </c>
      <c r="AD48" s="1">
        <v>5.96</v>
      </c>
      <c r="AE48" s="1">
        <v>4.3499999999999996</v>
      </c>
      <c r="AF48" s="1">
        <v>4.12</v>
      </c>
      <c r="AG48" s="1">
        <v>3.9</v>
      </c>
      <c r="AH48" s="1">
        <v>3.9</v>
      </c>
      <c r="AI48" s="1">
        <v>3.9</v>
      </c>
      <c r="AJ48" s="1">
        <v>3.9</v>
      </c>
      <c r="AK48" s="1">
        <v>3.9</v>
      </c>
      <c r="AL48" s="1">
        <v>3.9</v>
      </c>
      <c r="AM48" s="1">
        <v>3.9</v>
      </c>
      <c r="AN48" s="1">
        <v>3.9</v>
      </c>
      <c r="AO48" s="1">
        <v>3.9</v>
      </c>
      <c r="AP48" s="1">
        <v>3.9</v>
      </c>
      <c r="AQ48" s="1">
        <v>3.9</v>
      </c>
      <c r="AR48" s="1">
        <v>3.9</v>
      </c>
      <c r="AS48" s="1">
        <v>3.9</v>
      </c>
      <c r="AT48" s="1">
        <v>3.9</v>
      </c>
      <c r="AU48" s="38"/>
      <c r="AV48" s="38"/>
      <c r="AW48" s="38"/>
      <c r="AX48" s="38"/>
      <c r="AY48" s="38"/>
      <c r="AZ48" s="38"/>
      <c r="BA48" s="24"/>
      <c r="BB48" s="24"/>
      <c r="BC48" s="24"/>
    </row>
    <row r="49" spans="7:55" ht="15.75">
      <c r="G49" s="1"/>
      <c r="H49" s="1"/>
      <c r="I49" s="1"/>
      <c r="Z49" s="46" t="s">
        <v>47</v>
      </c>
      <c r="AA49" s="1">
        <v>19.959999999999997</v>
      </c>
      <c r="AB49" s="1">
        <v>19.75</v>
      </c>
      <c r="AC49" s="1">
        <v>19.190000000000001</v>
      </c>
      <c r="AD49" s="1">
        <v>17.68</v>
      </c>
      <c r="AE49" s="1">
        <v>12.91</v>
      </c>
      <c r="AF49" s="1">
        <v>10.69</v>
      </c>
      <c r="AG49" s="1">
        <v>9.08</v>
      </c>
      <c r="AH49" s="1">
        <v>7.2200000000000006</v>
      </c>
      <c r="AI49" s="1">
        <v>6.69</v>
      </c>
      <c r="AJ49" s="1">
        <v>6.54</v>
      </c>
      <c r="AK49" s="1">
        <v>6.5</v>
      </c>
      <c r="AL49" s="1">
        <v>6.5</v>
      </c>
      <c r="AM49" s="1">
        <v>6.5</v>
      </c>
      <c r="AN49" s="1">
        <v>6.5</v>
      </c>
      <c r="AO49" s="1">
        <v>6.5</v>
      </c>
      <c r="AP49" s="1">
        <v>6.5</v>
      </c>
      <c r="AQ49" s="1">
        <v>6.5</v>
      </c>
      <c r="AR49" s="1">
        <v>6.5</v>
      </c>
      <c r="AS49" s="1">
        <v>6.5</v>
      </c>
      <c r="AT49" s="1">
        <v>6.5</v>
      </c>
      <c r="AU49" s="38"/>
      <c r="AV49" s="38"/>
      <c r="AW49" s="38"/>
      <c r="AX49" s="38"/>
      <c r="AY49" s="38"/>
      <c r="AZ49" s="38"/>
      <c r="BA49" s="24"/>
      <c r="BB49" s="24"/>
      <c r="BC49" s="24"/>
    </row>
    <row r="50" spans="7:55" ht="15.75">
      <c r="G50" s="1"/>
      <c r="H50" s="1"/>
      <c r="I50" s="1"/>
      <c r="Z50" s="47">
        <v>28</v>
      </c>
      <c r="AA50" s="1">
        <v>27.96</v>
      </c>
      <c r="AB50" s="1">
        <v>27.79</v>
      </c>
      <c r="AC50" s="1">
        <v>27.48</v>
      </c>
      <c r="AD50" s="1">
        <v>26.88</v>
      </c>
      <c r="AE50" s="1">
        <v>25.380000000000003</v>
      </c>
      <c r="AF50" s="1">
        <v>22.07</v>
      </c>
      <c r="AG50" s="1">
        <v>14.36</v>
      </c>
      <c r="AH50" s="1">
        <v>11.950000000000001</v>
      </c>
      <c r="AI50" s="1">
        <v>10.71</v>
      </c>
      <c r="AJ50" s="1">
        <v>10.85</v>
      </c>
      <c r="AK50" s="1">
        <v>9.65</v>
      </c>
      <c r="AL50" s="1">
        <v>9.24</v>
      </c>
      <c r="AM50" s="1">
        <v>9.11</v>
      </c>
      <c r="AN50" s="1">
        <v>9.1</v>
      </c>
      <c r="AO50" s="1">
        <v>9.1</v>
      </c>
      <c r="AP50" s="1">
        <v>9.1</v>
      </c>
      <c r="AQ50" s="1">
        <v>9.1</v>
      </c>
      <c r="AR50" s="1">
        <v>9.1</v>
      </c>
      <c r="AS50" s="1">
        <v>9.1</v>
      </c>
      <c r="AT50" s="1">
        <v>9.1</v>
      </c>
      <c r="AU50" s="38"/>
      <c r="AV50" s="38"/>
      <c r="AW50" s="38"/>
      <c r="AX50" s="38"/>
      <c r="AY50" s="38"/>
      <c r="AZ50" s="38"/>
      <c r="BA50" s="24"/>
      <c r="BB50" s="24"/>
      <c r="BC50" s="24"/>
    </row>
    <row r="51" spans="7:55" ht="15.75">
      <c r="G51" s="1"/>
      <c r="H51" s="1"/>
      <c r="I51" s="1"/>
      <c r="Z51" s="47">
        <v>36</v>
      </c>
      <c r="AA51" s="1">
        <v>35.96</v>
      </c>
      <c r="AB51" s="1">
        <v>35.800000000000004</v>
      </c>
      <c r="AC51" s="1">
        <v>35.549999999999997</v>
      </c>
      <c r="AD51" s="1">
        <v>35.120000000000005</v>
      </c>
      <c r="AE51" s="1">
        <v>35.120000000000005</v>
      </c>
      <c r="AF51" s="1">
        <v>23.72</v>
      </c>
      <c r="AG51" s="1">
        <v>21.4</v>
      </c>
      <c r="AH51" s="1">
        <v>19.64</v>
      </c>
      <c r="AI51" s="1">
        <v>17.159999999999997</v>
      </c>
      <c r="AJ51" s="1">
        <v>14.229999999999999</v>
      </c>
      <c r="AK51" s="1">
        <v>13.69</v>
      </c>
      <c r="AL51" s="1">
        <v>13.33</v>
      </c>
      <c r="AM51" s="1">
        <v>12.45</v>
      </c>
      <c r="AN51" s="1">
        <v>11.87</v>
      </c>
      <c r="AO51" s="1">
        <v>11.790000000000001</v>
      </c>
      <c r="AP51" s="1">
        <v>11.729999999999999</v>
      </c>
      <c r="AQ51" s="1">
        <v>11.7</v>
      </c>
      <c r="AR51" s="1">
        <v>11.7</v>
      </c>
      <c r="AS51" s="1">
        <v>11.7</v>
      </c>
      <c r="AT51" s="1">
        <v>11.7</v>
      </c>
      <c r="AU51" s="38"/>
      <c r="AV51" s="38"/>
      <c r="AW51" s="38"/>
      <c r="AX51" s="38"/>
      <c r="AY51" s="38"/>
      <c r="AZ51" s="38"/>
      <c r="BA51" s="24"/>
      <c r="BB51" s="24"/>
      <c r="BC51" s="24"/>
    </row>
    <row r="52" spans="7:55" ht="15.75">
      <c r="G52" s="1"/>
      <c r="H52" s="1"/>
      <c r="I52" s="1"/>
      <c r="Z52" s="47">
        <v>45</v>
      </c>
      <c r="AA52" s="1">
        <v>44.97</v>
      </c>
      <c r="AB52" s="1">
        <v>44.790000000000006</v>
      </c>
      <c r="AC52" s="1">
        <v>44.58</v>
      </c>
      <c r="AD52" s="1">
        <v>44.24</v>
      </c>
      <c r="AE52" s="1">
        <v>43.61</v>
      </c>
      <c r="AF52" s="1">
        <v>42.31</v>
      </c>
      <c r="AG52" s="1">
        <v>37.61</v>
      </c>
      <c r="AH52" s="1">
        <v>27.06</v>
      </c>
      <c r="AI52" s="1">
        <v>26.86</v>
      </c>
      <c r="AJ52" s="1">
        <v>27.01</v>
      </c>
      <c r="AK52" s="1">
        <v>27.72</v>
      </c>
      <c r="AL52" s="1">
        <v>17.86</v>
      </c>
      <c r="AM52" s="1">
        <v>17.61</v>
      </c>
      <c r="AN52" s="1">
        <v>18.52</v>
      </c>
      <c r="AO52" s="1">
        <v>17.159999999999997</v>
      </c>
      <c r="AP52" s="1">
        <v>15.639999999999999</v>
      </c>
      <c r="AQ52" s="1">
        <v>15.08</v>
      </c>
      <c r="AR52" s="1">
        <v>14.83</v>
      </c>
      <c r="AS52" s="1">
        <v>15.11</v>
      </c>
      <c r="AT52" s="1">
        <v>14.63</v>
      </c>
      <c r="AU52" s="38"/>
      <c r="AV52" s="38"/>
      <c r="AW52" s="38"/>
      <c r="AX52" s="38"/>
      <c r="AY52" s="38"/>
      <c r="AZ52" s="38"/>
      <c r="BA52" s="24"/>
      <c r="BB52" s="24"/>
      <c r="BC52" s="24"/>
    </row>
    <row r="53" spans="7:55" ht="15.75">
      <c r="G53" s="1"/>
      <c r="H53" s="1"/>
      <c r="I53" s="1"/>
      <c r="Z53" s="47">
        <v>62.5</v>
      </c>
      <c r="AA53" s="1">
        <v>62.470000000000006</v>
      </c>
      <c r="AB53" s="1">
        <v>62.279999999999994</v>
      </c>
      <c r="AC53" s="1">
        <v>62.080000000000005</v>
      </c>
      <c r="AD53" s="1">
        <v>61.85</v>
      </c>
      <c r="AE53" s="1">
        <v>61.53</v>
      </c>
      <c r="AF53" s="1">
        <v>60.940000000000005</v>
      </c>
      <c r="AG53" s="1">
        <v>33.75</v>
      </c>
      <c r="AH53" s="1">
        <v>45.42</v>
      </c>
      <c r="AI53" s="1">
        <v>41.04</v>
      </c>
      <c r="AJ53" s="1">
        <v>42.19</v>
      </c>
      <c r="AK53" s="1">
        <v>34.74</v>
      </c>
      <c r="AL53" s="1">
        <v>27.56</v>
      </c>
      <c r="AM53" s="1">
        <v>30.17</v>
      </c>
      <c r="AN53" s="1">
        <v>24.48</v>
      </c>
      <c r="AO53" s="1">
        <v>26.990000000000002</v>
      </c>
      <c r="AP53" s="1">
        <v>23.84</v>
      </c>
      <c r="AQ53" s="1">
        <v>24.46</v>
      </c>
      <c r="AR53" s="1">
        <v>21.27</v>
      </c>
      <c r="AS53" s="1">
        <v>21.02</v>
      </c>
      <c r="AT53" s="1">
        <v>20.54</v>
      </c>
      <c r="AU53" s="38"/>
      <c r="AV53" s="38"/>
      <c r="AW53" s="38"/>
      <c r="AX53" s="38"/>
      <c r="AY53" s="38"/>
      <c r="AZ53" s="38"/>
      <c r="BA53" s="24"/>
      <c r="BB53" s="24"/>
      <c r="BC53" s="24"/>
    </row>
    <row r="54" spans="7:55" ht="15.75">
      <c r="G54" s="1"/>
      <c r="H54" s="1"/>
      <c r="I54" s="1"/>
      <c r="Z54" s="47">
        <v>87.5</v>
      </c>
      <c r="AA54" s="1">
        <v>87.47999999999999</v>
      </c>
      <c r="AB54" s="1">
        <v>87.28</v>
      </c>
      <c r="AC54" s="1">
        <v>87.070000000000007</v>
      </c>
      <c r="AD54" s="1">
        <v>86.87</v>
      </c>
      <c r="AE54" s="1">
        <v>86.63</v>
      </c>
      <c r="AF54" s="1">
        <v>86.279999999999987</v>
      </c>
      <c r="AG54" s="1">
        <v>83.65</v>
      </c>
      <c r="AH54" s="1">
        <v>34.11</v>
      </c>
      <c r="AI54" s="1">
        <v>31.03</v>
      </c>
      <c r="AJ54" s="1">
        <v>28.75</v>
      </c>
      <c r="AK54" s="1">
        <v>35.909999999999997</v>
      </c>
      <c r="AL54" s="1">
        <v>29.830000000000002</v>
      </c>
      <c r="AM54" s="1">
        <v>28.69</v>
      </c>
      <c r="AN54" s="1">
        <v>28.580000000000002</v>
      </c>
      <c r="AO54" s="1">
        <v>28.66</v>
      </c>
      <c r="AP54" s="1">
        <v>29.68</v>
      </c>
      <c r="AQ54" s="1">
        <v>29.6</v>
      </c>
      <c r="AR54" s="1">
        <v>29</v>
      </c>
      <c r="AS54" s="1">
        <v>28.72</v>
      </c>
      <c r="AT54" s="1">
        <v>30.23</v>
      </c>
      <c r="AU54" s="38"/>
      <c r="AV54" s="38"/>
      <c r="AW54" s="38"/>
      <c r="AX54" s="38"/>
      <c r="AY54" s="38"/>
      <c r="AZ54" s="38"/>
      <c r="BA54" s="24"/>
      <c r="BB54" s="24"/>
      <c r="BC54" s="24"/>
    </row>
    <row r="55" spans="7:55" ht="15.75">
      <c r="G55" s="1"/>
      <c r="H55" s="1"/>
      <c r="I55" s="1"/>
      <c r="Z55" s="47">
        <v>112.5</v>
      </c>
      <c r="AA55" s="1">
        <v>112.47999999999999</v>
      </c>
      <c r="AB55" s="1">
        <v>112.28999999999999</v>
      </c>
      <c r="AC55" s="1">
        <v>112.05999999999999</v>
      </c>
      <c r="AD55" s="1">
        <v>111.85</v>
      </c>
      <c r="AE55" s="1">
        <v>111.64</v>
      </c>
      <c r="AF55" s="1">
        <v>111.39999999999999</v>
      </c>
      <c r="AG55" s="1">
        <v>111.12</v>
      </c>
      <c r="AH55" s="1">
        <v>110.68</v>
      </c>
      <c r="AI55" s="1">
        <v>55.71</v>
      </c>
      <c r="AJ55" s="1">
        <v>50.699999999999996</v>
      </c>
      <c r="AK55" s="1">
        <v>101</v>
      </c>
      <c r="AL55" s="1">
        <v>46.04</v>
      </c>
      <c r="AM55" s="1">
        <v>48.12</v>
      </c>
      <c r="AN55" s="1">
        <v>106.92</v>
      </c>
      <c r="AO55" s="1">
        <v>37.979999999999997</v>
      </c>
      <c r="AP55" s="1">
        <v>37.04</v>
      </c>
      <c r="AQ55" s="1">
        <v>101.71</v>
      </c>
      <c r="AR55" s="1">
        <v>38.25</v>
      </c>
      <c r="AU55" s="38"/>
      <c r="AV55" s="38"/>
      <c r="AW55" s="38"/>
      <c r="AX55" s="38"/>
      <c r="AY55" s="38"/>
      <c r="AZ55" s="38"/>
      <c r="BA55" s="24"/>
      <c r="BB55" s="24"/>
      <c r="BC55" s="24"/>
    </row>
    <row r="56" spans="7:55" ht="15.75">
      <c r="G56" s="1"/>
      <c r="H56" s="1"/>
      <c r="I56" s="1"/>
      <c r="Z56" s="47">
        <v>137.5</v>
      </c>
      <c r="AA56" s="1">
        <v>137.47999999999999</v>
      </c>
      <c r="AB56" s="1">
        <v>137.30000000000001</v>
      </c>
      <c r="AC56" s="1">
        <v>137.07</v>
      </c>
      <c r="AD56" s="1">
        <v>136.84</v>
      </c>
      <c r="AE56" s="1">
        <v>136.63999999999999</v>
      </c>
      <c r="AF56" s="1">
        <v>136.41</v>
      </c>
      <c r="AG56" s="1">
        <v>136.16999999999999</v>
      </c>
      <c r="AH56" s="1">
        <v>135.84</v>
      </c>
      <c r="AI56" s="1">
        <v>135.37</v>
      </c>
      <c r="AJ56" s="1">
        <v>121.77</v>
      </c>
      <c r="AK56" s="1">
        <v>122.31000000000002</v>
      </c>
      <c r="AL56" s="1">
        <v>117.97</v>
      </c>
      <c r="AM56" s="1">
        <v>132.01</v>
      </c>
      <c r="AN56" s="1">
        <v>131.81</v>
      </c>
      <c r="AO56" s="1">
        <v>130.08000000000001</v>
      </c>
      <c r="AU56" s="38"/>
      <c r="AV56" s="38"/>
      <c r="AW56" s="38"/>
      <c r="AX56" s="38"/>
      <c r="AY56" s="38"/>
      <c r="AZ56" s="38"/>
      <c r="BA56" s="24"/>
      <c r="BB56" s="24"/>
      <c r="BC56" s="24"/>
    </row>
    <row r="57" spans="7:55" ht="15.75">
      <c r="G57" s="1"/>
      <c r="H57" s="1"/>
      <c r="I57" s="1"/>
      <c r="Z57" s="47">
        <v>175</v>
      </c>
      <c r="AA57" s="1">
        <v>174.99</v>
      </c>
      <c r="AB57" s="1">
        <v>174.82000000000002</v>
      </c>
      <c r="AC57" s="1">
        <v>174.6</v>
      </c>
      <c r="AD57" s="1">
        <v>174.35000000000002</v>
      </c>
      <c r="AE57" s="1">
        <v>174.14000000000001</v>
      </c>
      <c r="AF57" s="1">
        <v>173.91</v>
      </c>
      <c r="AG57" s="1">
        <v>173.7</v>
      </c>
      <c r="AH57" s="1">
        <v>173.45</v>
      </c>
      <c r="AI57" s="1">
        <v>173.13</v>
      </c>
      <c r="AJ57" s="1">
        <v>171.59</v>
      </c>
      <c r="AK57" s="1">
        <v>167.72</v>
      </c>
      <c r="AL57" s="1">
        <v>166.61</v>
      </c>
      <c r="AU57" s="38"/>
      <c r="AV57" s="38"/>
      <c r="AW57" s="38"/>
      <c r="AX57" s="38"/>
      <c r="AY57" s="38"/>
      <c r="AZ57" s="38"/>
      <c r="BA57" s="24"/>
      <c r="BB57" s="24"/>
      <c r="BC57" s="24"/>
    </row>
    <row r="58" spans="7:55" ht="15.75">
      <c r="G58" s="1"/>
      <c r="H58" s="1"/>
      <c r="I58" s="1"/>
      <c r="Z58" s="47">
        <v>225</v>
      </c>
      <c r="AA58" s="1">
        <v>224.99</v>
      </c>
      <c r="AB58" s="1">
        <v>224.84</v>
      </c>
      <c r="AC58" s="1">
        <v>224.63</v>
      </c>
      <c r="AD58" s="1">
        <v>224.38</v>
      </c>
      <c r="AE58" s="1">
        <v>224.16</v>
      </c>
      <c r="AF58" s="1">
        <v>223.93</v>
      </c>
      <c r="AG58" s="1">
        <v>223.71</v>
      </c>
      <c r="AH58" s="1">
        <v>223.48</v>
      </c>
      <c r="AI58" s="1">
        <v>223.24</v>
      </c>
      <c r="AJ58" s="1">
        <v>222.97</v>
      </c>
      <c r="AK58" s="1">
        <v>222.58</v>
      </c>
      <c r="AL58" s="1">
        <v>218.74</v>
      </c>
      <c r="AM58" s="1">
        <v>217.86</v>
      </c>
      <c r="AU58" s="24"/>
      <c r="AV58" s="24"/>
      <c r="AW58" s="24"/>
      <c r="AX58" s="24"/>
      <c r="AY58" s="24"/>
      <c r="AZ58" s="24"/>
      <c r="BA58" s="24"/>
      <c r="BB58" s="24"/>
      <c r="BC58" s="24"/>
    </row>
    <row r="59" spans="7:55" ht="15.75">
      <c r="G59" s="1"/>
      <c r="H59" s="1"/>
      <c r="I59" s="1"/>
      <c r="Z59" s="47">
        <v>375</v>
      </c>
      <c r="AA59" s="1">
        <v>374.99</v>
      </c>
      <c r="AB59" s="1">
        <v>374.88</v>
      </c>
      <c r="AC59" s="1">
        <v>374.7</v>
      </c>
      <c r="AD59" s="1">
        <v>374.49</v>
      </c>
      <c r="AE59" s="1">
        <v>374.27</v>
      </c>
      <c r="AF59" s="1">
        <v>374.05</v>
      </c>
      <c r="AG59" s="1">
        <v>373.83000000000004</v>
      </c>
      <c r="AH59" s="1">
        <v>373.59999999999997</v>
      </c>
      <c r="AI59" s="1">
        <v>373.38</v>
      </c>
      <c r="AJ59" s="1">
        <v>373.15999999999997</v>
      </c>
      <c r="AK59" s="1">
        <v>372.94</v>
      </c>
      <c r="AL59" s="1">
        <v>372.71</v>
      </c>
      <c r="AM59" s="1">
        <v>372.47</v>
      </c>
      <c r="AN59" s="1">
        <v>372.21</v>
      </c>
      <c r="AO59" s="1">
        <v>371.90999999999997</v>
      </c>
      <c r="AP59" s="1">
        <v>371.5</v>
      </c>
      <c r="AQ59" s="1">
        <v>370.07</v>
      </c>
      <c r="AR59" s="1">
        <v>368.57</v>
      </c>
      <c r="AU59" s="24"/>
      <c r="AV59" s="24"/>
      <c r="AW59" s="24"/>
      <c r="AX59" s="24"/>
      <c r="AY59" s="24"/>
      <c r="AZ59" s="24"/>
      <c r="BA59" s="24"/>
      <c r="BB59" s="24"/>
      <c r="BC59" s="24"/>
    </row>
    <row r="60" spans="7:55" ht="15.75">
      <c r="G60" s="1"/>
      <c r="H60" s="1"/>
      <c r="I60" s="1"/>
      <c r="Z60" s="47">
        <v>750</v>
      </c>
      <c r="AA60" s="1">
        <v>750</v>
      </c>
      <c r="AB60" s="1">
        <v>749.92</v>
      </c>
      <c r="AC60" s="1">
        <v>749.79</v>
      </c>
      <c r="AD60" s="1">
        <v>749.64</v>
      </c>
      <c r="AE60" s="1">
        <v>749.47</v>
      </c>
      <c r="AF60" s="1">
        <v>749.30000000000007</v>
      </c>
      <c r="AG60" s="1">
        <v>749.12</v>
      </c>
      <c r="AH60" s="1">
        <v>748.93</v>
      </c>
      <c r="AI60" s="1">
        <v>748.74</v>
      </c>
      <c r="AJ60" s="1">
        <v>748.55</v>
      </c>
      <c r="AK60" s="1">
        <v>748.34999999999991</v>
      </c>
      <c r="AL60" s="1">
        <v>748.16</v>
      </c>
      <c r="AM60" s="1">
        <v>747.97</v>
      </c>
      <c r="AN60" s="1">
        <v>747.78</v>
      </c>
      <c r="AO60" s="1">
        <v>747.57999999999993</v>
      </c>
      <c r="AP60" s="1">
        <v>747.39</v>
      </c>
      <c r="AQ60" s="1">
        <v>747.19999999999993</v>
      </c>
      <c r="AR60" s="1">
        <v>747.0200000000001</v>
      </c>
      <c r="AS60" s="1">
        <v>746.82999999999993</v>
      </c>
      <c r="AT60" s="1">
        <v>746.63</v>
      </c>
      <c r="AU60" s="24"/>
      <c r="AV60" s="24"/>
      <c r="AW60" s="24"/>
      <c r="AX60" s="24"/>
      <c r="AY60" s="24"/>
      <c r="AZ60" s="24"/>
      <c r="BA60" s="24"/>
      <c r="BB60" s="24"/>
      <c r="BC60" s="24"/>
    </row>
    <row r="61" spans="7:55" ht="15.75">
      <c r="G61" s="1"/>
      <c r="H61" s="1"/>
      <c r="I61" s="1"/>
      <c r="Z61" s="47">
        <v>1500</v>
      </c>
      <c r="AA61" s="1">
        <v>1500</v>
      </c>
      <c r="AB61" s="1">
        <v>1499.93</v>
      </c>
      <c r="AC61" s="1">
        <v>1499.8999999999999</v>
      </c>
      <c r="AD61" s="1">
        <v>1499.74</v>
      </c>
      <c r="AE61" s="1">
        <v>1499.6</v>
      </c>
      <c r="AF61" s="1">
        <v>1499.5</v>
      </c>
      <c r="AG61" s="1">
        <v>1499.3999999999999</v>
      </c>
      <c r="AH61" s="1">
        <v>1499.2199999999998</v>
      </c>
      <c r="AI61" s="1">
        <v>1499.1</v>
      </c>
      <c r="AJ61" s="1">
        <v>1498.98</v>
      </c>
      <c r="AK61" s="1">
        <v>1498.8</v>
      </c>
      <c r="AL61" s="1">
        <v>1498.7</v>
      </c>
      <c r="AM61" s="1">
        <v>1498.5</v>
      </c>
      <c r="AN61" s="1">
        <v>1498.4</v>
      </c>
      <c r="AO61" s="1">
        <v>1498.2</v>
      </c>
      <c r="AP61" s="1">
        <v>1498.1000000000001</v>
      </c>
      <c r="AQ61" s="1">
        <v>1497.8999999999999</v>
      </c>
      <c r="AR61" s="1">
        <v>1497.8000000000002</v>
      </c>
      <c r="AS61" s="1">
        <v>1497.6</v>
      </c>
      <c r="AT61" s="1">
        <v>1497.5</v>
      </c>
      <c r="AU61" s="38"/>
      <c r="AV61" s="38"/>
      <c r="AW61" s="38"/>
      <c r="AX61" s="38"/>
      <c r="AY61" s="38"/>
      <c r="AZ61" s="38"/>
      <c r="BA61" s="24"/>
      <c r="BB61" s="24"/>
      <c r="BC61" s="24"/>
    </row>
    <row r="62" spans="7:55">
      <c r="G62" s="1"/>
      <c r="H62" s="1"/>
      <c r="I62" s="1"/>
      <c r="AE62" s="24"/>
      <c r="AF62" s="39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24"/>
      <c r="BB62" s="24"/>
      <c r="BC62" s="24"/>
    </row>
    <row r="63" spans="7:55">
      <c r="G63" s="1"/>
      <c r="H63" s="1"/>
      <c r="I63" s="1"/>
      <c r="AE63" s="24"/>
      <c r="AF63" s="39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24"/>
      <c r="BB63" s="24"/>
      <c r="BC63" s="24"/>
    </row>
    <row r="64" spans="7:55">
      <c r="G64" s="1"/>
      <c r="H64" s="1"/>
      <c r="I64" s="1"/>
      <c r="X64" s="56"/>
      <c r="Y64" s="56"/>
      <c r="Z64" s="56"/>
      <c r="AA64" s="56"/>
      <c r="AB64" s="56"/>
      <c r="AC64" s="56"/>
      <c r="AD64" s="56"/>
      <c r="AE64" s="56"/>
      <c r="AF64" s="67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56"/>
      <c r="BB64" s="56"/>
      <c r="BC64" s="56"/>
    </row>
    <row r="65" spans="7:55">
      <c r="G65" s="1"/>
      <c r="H65" s="1"/>
      <c r="I65" s="1"/>
      <c r="X65" s="56"/>
      <c r="Y65" s="56"/>
      <c r="Z65" s="56"/>
      <c r="AA65" s="56"/>
      <c r="AB65" s="56"/>
      <c r="AC65" s="56"/>
      <c r="AD65" s="56"/>
      <c r="AE65" s="56"/>
      <c r="AF65" s="67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56"/>
      <c r="BB65" s="56"/>
      <c r="BC65" s="56"/>
    </row>
    <row r="66" spans="7:55">
      <c r="G66" s="1"/>
      <c r="H66" s="1"/>
      <c r="I66" s="1"/>
      <c r="AE66" s="24"/>
      <c r="AF66" s="39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24"/>
      <c r="BB66" s="24"/>
      <c r="BC66" s="24"/>
    </row>
    <row r="67" spans="7:55">
      <c r="G67" s="1"/>
      <c r="H67" s="1"/>
      <c r="I67" s="1"/>
      <c r="AE67" s="24"/>
      <c r="AF67" s="39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24"/>
      <c r="BB67" s="24"/>
      <c r="BC67" s="24"/>
    </row>
    <row r="68" spans="7:55">
      <c r="G68" s="1"/>
      <c r="H68" s="1"/>
      <c r="I68" s="1"/>
      <c r="AE68" s="24"/>
      <c r="AF68" s="39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24"/>
      <c r="BB68" s="24"/>
      <c r="BC68" s="24"/>
    </row>
    <row r="69" spans="7:55">
      <c r="G69" s="1"/>
      <c r="H69" s="1"/>
      <c r="I69" s="1"/>
      <c r="AE69" s="24"/>
      <c r="AF69" s="39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24"/>
      <c r="BB69" s="24"/>
      <c r="BC69" s="24"/>
    </row>
    <row r="70" spans="7:55">
      <c r="G70" s="1"/>
      <c r="H70" s="1"/>
      <c r="I70" s="1"/>
      <c r="AE70" s="24"/>
      <c r="AF70" s="39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24"/>
      <c r="BB70" s="24"/>
      <c r="BC70" s="24"/>
    </row>
    <row r="71" spans="7:55">
      <c r="G71" s="1"/>
      <c r="H71" s="1"/>
      <c r="I71" s="1"/>
      <c r="AE71" s="24"/>
      <c r="AF71" s="39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24"/>
      <c r="BB71" s="24"/>
      <c r="BC71" s="24"/>
    </row>
    <row r="72" spans="7:55">
      <c r="G72" s="1"/>
      <c r="H72" s="1"/>
      <c r="I72" s="1"/>
      <c r="AE72" s="24"/>
      <c r="AF72" s="39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24"/>
      <c r="BB72" s="24"/>
      <c r="BC72" s="24"/>
    </row>
    <row r="73" spans="7:55">
      <c r="G73" s="1"/>
      <c r="H73" s="1"/>
      <c r="I73" s="1"/>
      <c r="AE73" s="24"/>
      <c r="AF73" s="39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24"/>
      <c r="BB73" s="24"/>
      <c r="BC73" s="24"/>
    </row>
    <row r="74" spans="7:55">
      <c r="G74" s="1"/>
      <c r="H74" s="1"/>
      <c r="I74" s="1"/>
      <c r="AE74" s="24"/>
      <c r="AF74" s="39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24"/>
      <c r="BB74" s="24"/>
      <c r="BC74" s="24"/>
    </row>
    <row r="75" spans="7:55">
      <c r="G75" s="1"/>
      <c r="H75" s="1"/>
      <c r="I75" s="1"/>
      <c r="AE75" s="24"/>
      <c r="AF75" s="39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24"/>
      <c r="BB75" s="24"/>
      <c r="BC75" s="24"/>
    </row>
    <row r="76" spans="7:55">
      <c r="G76" s="1"/>
      <c r="H76" s="1"/>
      <c r="I76" s="1"/>
      <c r="AE76" s="24"/>
      <c r="AF76" s="39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24"/>
      <c r="BB76" s="24"/>
      <c r="BC76" s="24"/>
    </row>
    <row r="77" spans="7:55">
      <c r="G77" s="1"/>
      <c r="H77" s="1"/>
      <c r="I77" s="1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</row>
    <row r="78" spans="7:55">
      <c r="G78" s="1"/>
      <c r="H78" s="1"/>
      <c r="I78" s="1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</row>
    <row r="79" spans="7:55">
      <c r="G79" s="1"/>
      <c r="H79" s="1"/>
      <c r="I79" s="1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</row>
    <row r="80" spans="7:55">
      <c r="G80" s="1"/>
      <c r="H80" s="1"/>
      <c r="I80" s="1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</row>
    <row r="81" spans="7:55">
      <c r="G81" s="1"/>
      <c r="H81" s="1"/>
      <c r="I81" s="1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</row>
    <row r="82" spans="7:55">
      <c r="G82" s="1"/>
      <c r="H82" s="1"/>
      <c r="I82" s="1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</row>
    <row r="83" spans="7:55">
      <c r="G83" s="1"/>
      <c r="H83" s="1"/>
      <c r="I83" s="1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</row>
    <row r="84" spans="7:55">
      <c r="G84" s="1"/>
      <c r="H84" s="1"/>
      <c r="I84" s="1"/>
    </row>
    <row r="85" spans="7:55">
      <c r="G85" s="1"/>
      <c r="H85" s="1"/>
      <c r="I85" s="1"/>
    </row>
    <row r="86" spans="7:55">
      <c r="G86" s="1"/>
      <c r="H86" s="1"/>
      <c r="I86" s="1"/>
    </row>
    <row r="87" spans="7:55">
      <c r="G87" s="1"/>
      <c r="H87" s="1"/>
      <c r="I87" s="1"/>
    </row>
    <row r="88" spans="7:55">
      <c r="G88" s="1"/>
      <c r="H88" s="1"/>
      <c r="I88" s="1"/>
    </row>
    <row r="89" spans="7:55">
      <c r="G89" s="1"/>
      <c r="H89" s="1"/>
      <c r="I89" s="1"/>
    </row>
    <row r="90" spans="7:55">
      <c r="G90" s="1"/>
      <c r="H90" s="1"/>
      <c r="I90" s="1"/>
    </row>
    <row r="91" spans="7:55">
      <c r="G91" s="1"/>
      <c r="H91" s="1"/>
      <c r="I91" s="1"/>
    </row>
    <row r="92" spans="7:55">
      <c r="G92" s="1"/>
      <c r="H92" s="1"/>
      <c r="I92" s="1"/>
    </row>
    <row r="93" spans="7:55">
      <c r="G93" s="1"/>
      <c r="H93" s="1"/>
      <c r="I93" s="1"/>
    </row>
    <row r="94" spans="7:55">
      <c r="G94" s="1"/>
      <c r="H94" s="1"/>
      <c r="I94" s="1"/>
    </row>
    <row r="95" spans="7:55">
      <c r="G95" s="1"/>
      <c r="H95" s="1"/>
      <c r="I95" s="1"/>
    </row>
    <row r="96" spans="7:55">
      <c r="G96" s="1"/>
      <c r="H96" s="1"/>
      <c r="I96" s="1"/>
    </row>
    <row r="97" spans="7:9">
      <c r="G97" s="1"/>
      <c r="H97" s="1"/>
      <c r="I97" s="1"/>
    </row>
    <row r="98" spans="7:9">
      <c r="G98" s="1"/>
      <c r="H98" s="1"/>
      <c r="I98" s="1"/>
    </row>
    <row r="99" spans="7:9">
      <c r="G99" s="1"/>
      <c r="H99" s="1"/>
      <c r="I99" s="1"/>
    </row>
    <row r="100" spans="7:9">
      <c r="G100" s="1"/>
      <c r="H100" s="1"/>
      <c r="I100" s="1"/>
    </row>
    <row r="101" spans="7:9">
      <c r="G101" s="1"/>
      <c r="H101" s="1"/>
      <c r="I101" s="1"/>
    </row>
    <row r="102" spans="7:9">
      <c r="G102" s="1"/>
      <c r="H102" s="1"/>
      <c r="I102" s="1"/>
    </row>
    <row r="103" spans="7:9">
      <c r="G103" s="1"/>
      <c r="H103" s="1"/>
      <c r="I103" s="1"/>
    </row>
    <row r="104" spans="7:9">
      <c r="G104" s="1"/>
      <c r="H104" s="1"/>
      <c r="I104" s="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BF261-ACDD-408B-8156-D36B4F635CA4}">
  <sheetPr>
    <tabColor theme="9"/>
  </sheetPr>
  <dimension ref="A1:BC104"/>
  <sheetViews>
    <sheetView zoomScaleNormal="100" workbookViewId="0">
      <selection activeCell="P26" sqref="P26"/>
    </sheetView>
  </sheetViews>
  <sheetFormatPr defaultRowHeight="15"/>
  <cols>
    <col min="1" max="1" width="9.125" style="1" bestFit="1" customWidth="1"/>
    <col min="2" max="2" width="12.25" style="1" customWidth="1"/>
    <col min="3" max="3" width="13.5" style="1" customWidth="1"/>
    <col min="4" max="4" width="10.625" style="1" customWidth="1"/>
    <col min="5" max="5" width="9.875" style="1" customWidth="1"/>
    <col min="6" max="6" width="9.375" style="1" customWidth="1"/>
    <col min="7" max="7" width="11.125" style="3" customWidth="1"/>
    <col min="8" max="8" width="10" style="3" customWidth="1"/>
    <col min="9" max="9" width="10.5" style="3" customWidth="1"/>
    <col min="10" max="10" width="9" style="1"/>
    <col min="11" max="11" width="12.375" style="1" customWidth="1"/>
    <col min="12" max="12" width="12.5" style="1" customWidth="1"/>
    <col min="13" max="13" width="11.625" style="1" customWidth="1"/>
    <col min="14" max="14" width="10.5" style="1" customWidth="1"/>
    <col min="15" max="15" width="11.25" style="1" customWidth="1"/>
    <col min="16" max="16" width="9" style="1"/>
    <col min="17" max="17" width="9.125" style="1" bestFit="1" customWidth="1"/>
    <col min="18" max="18" width="10.125" style="1" customWidth="1"/>
    <col min="19" max="19" width="9.875" style="1" bestFit="1" customWidth="1"/>
    <col min="20" max="20" width="10.5" style="1" customWidth="1"/>
    <col min="21" max="21" width="10.875" style="1" customWidth="1"/>
    <col min="22" max="22" width="9.375" style="1" bestFit="1" customWidth="1"/>
    <col min="23" max="23" width="1.375" style="1" customWidth="1"/>
    <col min="24" max="24" width="13" style="49" bestFit="1" customWidth="1"/>
    <col min="25" max="25" width="1.5" style="1" customWidth="1"/>
    <col min="26" max="26" width="12.625" style="1" customWidth="1"/>
    <col min="27" max="27" width="12.875" style="1" bestFit="1" customWidth="1"/>
    <col min="28" max="28" width="13.375" style="1" customWidth="1"/>
    <col min="29" max="29" width="13.75" style="1" customWidth="1"/>
    <col min="30" max="30" width="12.625" style="1" customWidth="1"/>
    <col min="31" max="31" width="13" style="1" customWidth="1"/>
    <col min="32" max="32" width="13.5" style="1" customWidth="1"/>
    <col min="33" max="33" width="15.5" style="1" customWidth="1"/>
    <col min="34" max="34" width="13" style="1" customWidth="1"/>
    <col min="35" max="35" width="14.875" style="1" customWidth="1"/>
    <col min="36" max="36" width="16.125" style="1" customWidth="1"/>
    <col min="37" max="37" width="15.875" style="1" customWidth="1"/>
    <col min="38" max="39" width="15" style="1" customWidth="1"/>
    <col min="40" max="46" width="9.125" style="1" bestFit="1" customWidth="1"/>
    <col min="47" max="16384" width="9" style="1"/>
  </cols>
  <sheetData>
    <row r="1" spans="1:55" ht="15.75" thickBot="1">
      <c r="A1" s="3" t="s">
        <v>226</v>
      </c>
      <c r="E1" s="3" t="s">
        <v>220</v>
      </c>
      <c r="Q1" s="3" t="s">
        <v>219</v>
      </c>
      <c r="Z1" s="3" t="s">
        <v>221</v>
      </c>
      <c r="AG1" s="3" t="s">
        <v>222</v>
      </c>
    </row>
    <row r="2" spans="1:55" s="2" customFormat="1" ht="51" customHeight="1">
      <c r="A2" s="4" t="s">
        <v>0</v>
      </c>
      <c r="B2" s="5" t="s">
        <v>217</v>
      </c>
      <c r="C2" s="25" t="s">
        <v>218</v>
      </c>
      <c r="E2" s="4" t="s">
        <v>144</v>
      </c>
      <c r="F2" s="5" t="s">
        <v>145</v>
      </c>
      <c r="G2" s="6" t="s">
        <v>148</v>
      </c>
      <c r="H2" s="6" t="s">
        <v>147</v>
      </c>
      <c r="I2" s="27" t="s">
        <v>146</v>
      </c>
      <c r="J2" s="30"/>
      <c r="K2" s="5" t="s">
        <v>149</v>
      </c>
      <c r="L2" s="5" t="s">
        <v>150</v>
      </c>
      <c r="M2" s="6" t="s">
        <v>153</v>
      </c>
      <c r="N2" s="6" t="s">
        <v>152</v>
      </c>
      <c r="O2" s="7" t="s">
        <v>151</v>
      </c>
      <c r="Q2" s="4" t="s">
        <v>154</v>
      </c>
      <c r="R2" s="5" t="s">
        <v>155</v>
      </c>
      <c r="S2" s="16" t="s">
        <v>1</v>
      </c>
      <c r="T2" s="5" t="s">
        <v>156</v>
      </c>
      <c r="U2" s="5" t="s">
        <v>157</v>
      </c>
      <c r="V2" s="17" t="s">
        <v>2</v>
      </c>
      <c r="W2" s="22"/>
      <c r="X2" s="48"/>
      <c r="Z2" s="4" t="s">
        <v>158</v>
      </c>
      <c r="AA2" s="5" t="s">
        <v>159</v>
      </c>
      <c r="AB2" s="16" t="s">
        <v>3</v>
      </c>
      <c r="AC2" s="5" t="s">
        <v>160</v>
      </c>
      <c r="AD2" s="5" t="s">
        <v>161</v>
      </c>
      <c r="AE2" s="17" t="s">
        <v>4</v>
      </c>
      <c r="AF2" s="1"/>
      <c r="AG2" s="32"/>
      <c r="AH2" s="5" t="s">
        <v>158</v>
      </c>
      <c r="AI2" s="5" t="s">
        <v>159</v>
      </c>
      <c r="AJ2" s="16" t="s">
        <v>3</v>
      </c>
      <c r="AK2" s="5" t="s">
        <v>160</v>
      </c>
      <c r="AL2" s="5" t="s">
        <v>161</v>
      </c>
      <c r="AM2" s="17" t="s">
        <v>4</v>
      </c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</row>
    <row r="3" spans="1:55">
      <c r="A3" s="8">
        <v>3</v>
      </c>
      <c r="B3" s="9">
        <v>13</v>
      </c>
      <c r="C3" s="11">
        <v>290</v>
      </c>
      <c r="E3" s="8">
        <v>3</v>
      </c>
      <c r="F3" s="9">
        <f>SUM(G3:I3)</f>
        <v>0</v>
      </c>
      <c r="G3" s="9"/>
      <c r="H3" s="9"/>
      <c r="I3" s="9"/>
      <c r="J3" s="26"/>
      <c r="K3" s="9">
        <v>246</v>
      </c>
      <c r="L3" s="9">
        <f>SUM(M3:O3)</f>
        <v>31</v>
      </c>
      <c r="M3" s="9">
        <v>25</v>
      </c>
      <c r="N3" s="9">
        <v>1</v>
      </c>
      <c r="O3" s="11">
        <v>5</v>
      </c>
      <c r="Q3" s="8">
        <f>E3/60000*B3</f>
        <v>6.5000000000000008E-4</v>
      </c>
      <c r="R3" s="9">
        <f>F3/60000*B3</f>
        <v>0</v>
      </c>
      <c r="S3" s="18">
        <f>R3/Q3</f>
        <v>0</v>
      </c>
      <c r="T3" s="9">
        <f>K3/60000*C3</f>
        <v>1.1890000000000001</v>
      </c>
      <c r="U3" s="9">
        <f>L3/60000*C3</f>
        <v>0.14983333333333335</v>
      </c>
      <c r="V3" s="19">
        <f>U3/T3</f>
        <v>0.12601626016260162</v>
      </c>
      <c r="W3" s="18"/>
      <c r="Z3" s="8">
        <f>Q3*4*PI()/3*($AN27*10^(-6)/2)^3*10^9</f>
        <v>3.2032453622189406E-13</v>
      </c>
      <c r="AA3" s="9">
        <f>R3*4*PI()/3*($AN27*10^(-6)/2)^3*10^9</f>
        <v>0</v>
      </c>
      <c r="AB3" s="18">
        <f>AA3/Z3</f>
        <v>0</v>
      </c>
      <c r="AC3" s="9">
        <f>T3*4*PI()/3*($AN46*10^(-6)/2)^3*10^9</f>
        <v>5.859474977966647E-10</v>
      </c>
      <c r="AD3" s="9">
        <f>U3*4*PI()/3*($AN46*10^(-6)/2)^3*10^9</f>
        <v>7.3838912323969945E-11</v>
      </c>
      <c r="AE3" s="19">
        <f>AD3/AC3</f>
        <v>0.12601626016260162</v>
      </c>
      <c r="AG3" s="33" t="s">
        <v>5</v>
      </c>
      <c r="AH3" s="9">
        <f>SUM(Z3:Z9)</f>
        <v>3.4075062179758264E-8</v>
      </c>
      <c r="AI3" s="9">
        <f>SUM(AA3:AA9)</f>
        <v>0</v>
      </c>
      <c r="AJ3" s="18">
        <f>AI3/AH3</f>
        <v>0</v>
      </c>
      <c r="AK3" s="9">
        <f>SUM(AC3:AC9)</f>
        <v>4.6673652199597871E-6</v>
      </c>
      <c r="AL3" s="9">
        <f>SUM(AD3:AD9)</f>
        <v>1.0668885688812841E-7</v>
      </c>
      <c r="AM3" s="35">
        <f>AL3/AK3</f>
        <v>2.2858476219490623E-2</v>
      </c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</row>
    <row r="4" spans="1:55">
      <c r="A4" s="8">
        <v>6</v>
      </c>
      <c r="B4" s="9">
        <v>52</v>
      </c>
      <c r="C4" s="11">
        <v>970</v>
      </c>
      <c r="E4" s="8">
        <v>1</v>
      </c>
      <c r="F4" s="9">
        <f t="shared" ref="F4:F18" si="0">SUM(G4:I4)</f>
        <v>0</v>
      </c>
      <c r="G4" s="9"/>
      <c r="H4" s="9"/>
      <c r="I4" s="9"/>
      <c r="J4" s="26"/>
      <c r="K4" s="9">
        <v>267</v>
      </c>
      <c r="L4" s="9">
        <f t="shared" ref="L4:L18" si="1">SUM(M4:O4)</f>
        <v>19</v>
      </c>
      <c r="M4" s="9">
        <v>12</v>
      </c>
      <c r="N4" s="9">
        <v>5</v>
      </c>
      <c r="O4" s="11">
        <v>2</v>
      </c>
      <c r="Q4" s="8">
        <f t="shared" ref="Q4:Q18" si="2">E4/60000*B4</f>
        <v>8.6666666666666674E-4</v>
      </c>
      <c r="R4" s="9">
        <f t="shared" ref="R4:R18" si="3">F4/60000*B4</f>
        <v>0</v>
      </c>
      <c r="S4" s="18">
        <f t="shared" ref="S4:S18" si="4">R4/Q4</f>
        <v>0</v>
      </c>
      <c r="T4" s="9">
        <f t="shared" ref="T4:T18" si="5">K4/60000*C4</f>
        <v>4.3164999999999996</v>
      </c>
      <c r="U4" s="9">
        <f t="shared" ref="U4:U18" si="6">L4/60000*C4</f>
        <v>0.30716666666666664</v>
      </c>
      <c r="V4" s="19">
        <f t="shared" ref="V4:V18" si="7">U4/T4</f>
        <v>7.1161048689138584E-2</v>
      </c>
      <c r="W4" s="18"/>
      <c r="Z4" s="8">
        <f t="shared" ref="Z4:Z18" si="8">Q4*4*PI()/3*($AN28*10^(-6)/2)^3*10^9</f>
        <v>3.3647635417191776E-12</v>
      </c>
      <c r="AA4" s="9">
        <f t="shared" ref="AA4:AA18" si="9">R4*4*PI()/3*($AN28*10^(-6)/2)^3*10^9</f>
        <v>0</v>
      </c>
      <c r="AB4" s="18">
        <f t="shared" ref="AB4:AB18" si="10">AA4/Z4</f>
        <v>0</v>
      </c>
      <c r="AC4" s="9">
        <f t="shared" ref="AC4:AC18" si="11">T4*4*PI()/3*($AN47*10^(-6)/2)^3*10^9</f>
        <v>1.6758463647497107E-8</v>
      </c>
      <c r="AD4" s="9">
        <f t="shared" ref="AD4:AD18" si="12">U4*4*PI()/3*($AN47*10^(-6)/2)^3*10^9</f>
        <v>1.1925498475747008E-9</v>
      </c>
      <c r="AE4" s="19">
        <f t="shared" ref="AE4:AE18" si="13">AD4/AC4</f>
        <v>7.1161048689138598E-2</v>
      </c>
      <c r="AG4" s="33" t="s">
        <v>6</v>
      </c>
      <c r="AH4" s="9">
        <f>SUM(Z10:Z11)</f>
        <v>9.561173561925577E-8</v>
      </c>
      <c r="AI4" s="9">
        <f>SUM(AA10:AA11)</f>
        <v>0</v>
      </c>
      <c r="AJ4" s="18">
        <f t="shared" ref="AJ4:AJ6" si="14">AI4/AH4</f>
        <v>0</v>
      </c>
      <c r="AK4" s="9">
        <f>SUM(AC10:AC11)</f>
        <v>5.5054294923977121E-6</v>
      </c>
      <c r="AL4" s="9">
        <f>SUM(AD10:AD11)</f>
        <v>1.6814449105017033E-6</v>
      </c>
      <c r="AM4" s="35">
        <f t="shared" ref="AM4:AM6" si="15">AL4/AK4</f>
        <v>0.30541575599570603</v>
      </c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</row>
    <row r="5" spans="1:55">
      <c r="A5" s="8">
        <v>12</v>
      </c>
      <c r="B5" s="9">
        <v>78</v>
      </c>
      <c r="C5" s="11">
        <v>1600</v>
      </c>
      <c r="E5" s="8">
        <v>9</v>
      </c>
      <c r="F5" s="9">
        <f t="shared" si="0"/>
        <v>0</v>
      </c>
      <c r="G5" s="9"/>
      <c r="H5" s="9"/>
      <c r="I5" s="9"/>
      <c r="J5" s="26"/>
      <c r="K5" s="9">
        <v>255</v>
      </c>
      <c r="L5" s="9">
        <f t="shared" si="1"/>
        <v>8</v>
      </c>
      <c r="M5" s="9">
        <v>7</v>
      </c>
      <c r="N5" s="9">
        <v>1</v>
      </c>
      <c r="O5" s="11"/>
      <c r="Q5" s="8">
        <f t="shared" si="2"/>
        <v>1.1699999999999999E-2</v>
      </c>
      <c r="R5" s="9">
        <f t="shared" si="3"/>
        <v>0</v>
      </c>
      <c r="S5" s="18">
        <f t="shared" si="4"/>
        <v>0</v>
      </c>
      <c r="T5" s="9">
        <f t="shared" si="5"/>
        <v>6.8000000000000007</v>
      </c>
      <c r="U5" s="9">
        <f t="shared" si="6"/>
        <v>0.21333333333333335</v>
      </c>
      <c r="V5" s="19">
        <f t="shared" si="7"/>
        <v>3.1372549019607843E-2</v>
      </c>
      <c r="W5" s="18"/>
      <c r="Z5" s="8">
        <f t="shared" si="8"/>
        <v>3.633944625056711E-10</v>
      </c>
      <c r="AA5" s="9">
        <f t="shared" si="9"/>
        <v>0</v>
      </c>
      <c r="AB5" s="18">
        <f t="shared" si="10"/>
        <v>0</v>
      </c>
      <c r="AC5" s="9">
        <f t="shared" si="11"/>
        <v>2.1120361923406534E-7</v>
      </c>
      <c r="AD5" s="9">
        <f t="shared" si="12"/>
        <v>6.6259958975393044E-9</v>
      </c>
      <c r="AE5" s="19">
        <f t="shared" si="13"/>
        <v>3.1372549019607843E-2</v>
      </c>
      <c r="AG5" s="33" t="s">
        <v>7</v>
      </c>
      <c r="AH5" s="9">
        <f>SUM(Z12:Z18)</f>
        <v>0</v>
      </c>
      <c r="AI5" s="9">
        <f>SUM(AA12:AA18)</f>
        <v>0</v>
      </c>
      <c r="AJ5" s="18" t="e">
        <f t="shared" si="14"/>
        <v>#DIV/0!</v>
      </c>
      <c r="AK5" s="9">
        <f>SUM(AC12:AC18)</f>
        <v>2.5599734659874835E-6</v>
      </c>
      <c r="AL5" s="9">
        <f>SUM(AD12:AD18)</f>
        <v>1.5359840795924902E-6</v>
      </c>
      <c r="AM5" s="35">
        <f t="shared" si="15"/>
        <v>0.6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24"/>
      <c r="BB5" s="24"/>
      <c r="BC5" s="24"/>
    </row>
    <row r="6" spans="1:55" ht="15.75" thickBot="1">
      <c r="A6" s="8">
        <v>20</v>
      </c>
      <c r="B6" s="9">
        <v>40</v>
      </c>
      <c r="C6" s="11">
        <v>870</v>
      </c>
      <c r="E6" s="8">
        <v>23</v>
      </c>
      <c r="F6" s="9">
        <f t="shared" si="0"/>
        <v>0</v>
      </c>
      <c r="G6" s="9"/>
      <c r="H6" s="9"/>
      <c r="I6" s="9"/>
      <c r="J6" s="26"/>
      <c r="K6" s="9">
        <v>282</v>
      </c>
      <c r="L6" s="9">
        <f t="shared" si="1"/>
        <v>11</v>
      </c>
      <c r="M6" s="9">
        <v>9</v>
      </c>
      <c r="N6" s="9">
        <v>2</v>
      </c>
      <c r="O6" s="11"/>
      <c r="Q6" s="8">
        <f t="shared" si="2"/>
        <v>1.5333333333333334E-2</v>
      </c>
      <c r="R6" s="9">
        <f t="shared" si="3"/>
        <v>0</v>
      </c>
      <c r="S6" s="18">
        <f t="shared" si="4"/>
        <v>0</v>
      </c>
      <c r="T6" s="9">
        <f t="shared" si="5"/>
        <v>4.0890000000000004</v>
      </c>
      <c r="U6" s="9">
        <f t="shared" si="6"/>
        <v>0.1595</v>
      </c>
      <c r="V6" s="19">
        <f t="shared" si="7"/>
        <v>3.9007092198581554E-2</v>
      </c>
      <c r="W6" s="18"/>
      <c r="Z6" s="8">
        <f t="shared" si="8"/>
        <v>2.2048308108131361E-9</v>
      </c>
      <c r="AA6" s="9">
        <f t="shared" si="9"/>
        <v>0</v>
      </c>
      <c r="AB6" s="18">
        <f t="shared" si="10"/>
        <v>0</v>
      </c>
      <c r="AC6" s="9">
        <f t="shared" si="11"/>
        <v>5.8797085991836401E-7</v>
      </c>
      <c r="AD6" s="9">
        <f t="shared" si="12"/>
        <v>2.293503354291491E-8</v>
      </c>
      <c r="AE6" s="19">
        <f t="shared" si="13"/>
        <v>3.9007092198581561E-2</v>
      </c>
      <c r="AG6" s="34" t="s">
        <v>8</v>
      </c>
      <c r="AH6" s="13">
        <f>SUM(Z3:Z18)</f>
        <v>1.2968679779901403E-7</v>
      </c>
      <c r="AI6" s="13">
        <f>SUM(AA3:AA18)</f>
        <v>0</v>
      </c>
      <c r="AJ6" s="20">
        <f t="shared" si="14"/>
        <v>0</v>
      </c>
      <c r="AK6" s="13">
        <f>SUM(AC3:AC18)</f>
        <v>1.2732768178344983E-5</v>
      </c>
      <c r="AL6" s="13">
        <f>SUM(AD3:AD18)</f>
        <v>3.3241178469823217E-6</v>
      </c>
      <c r="AM6" s="36">
        <f t="shared" si="15"/>
        <v>0.26106796263170429</v>
      </c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24"/>
      <c r="BB6" s="24"/>
      <c r="BC6" s="24"/>
    </row>
    <row r="7" spans="1:55">
      <c r="A7" s="8">
        <v>28</v>
      </c>
      <c r="B7" s="9">
        <v>24</v>
      </c>
      <c r="C7" s="11">
        <v>420</v>
      </c>
      <c r="E7" s="8">
        <v>28</v>
      </c>
      <c r="F7" s="9">
        <f t="shared" si="0"/>
        <v>0</v>
      </c>
      <c r="G7" s="9"/>
      <c r="H7" s="9"/>
      <c r="I7" s="9"/>
      <c r="J7" s="26"/>
      <c r="K7" s="9">
        <v>281</v>
      </c>
      <c r="L7" s="9">
        <f t="shared" si="1"/>
        <v>6</v>
      </c>
      <c r="M7" s="9">
        <v>5</v>
      </c>
      <c r="N7" s="9">
        <v>1</v>
      </c>
      <c r="O7" s="11"/>
      <c r="Q7" s="8">
        <f t="shared" si="2"/>
        <v>1.12E-2</v>
      </c>
      <c r="R7" s="9">
        <f t="shared" si="3"/>
        <v>0</v>
      </c>
      <c r="S7" s="18">
        <f t="shared" si="4"/>
        <v>0</v>
      </c>
      <c r="T7" s="9">
        <f t="shared" si="5"/>
        <v>1.9670000000000001</v>
      </c>
      <c r="U7" s="9">
        <f t="shared" si="6"/>
        <v>4.2000000000000003E-2</v>
      </c>
      <c r="V7" s="19">
        <f t="shared" si="7"/>
        <v>2.1352313167259787E-2</v>
      </c>
      <c r="W7" s="18"/>
      <c r="Z7" s="8">
        <f t="shared" si="8"/>
        <v>4.4191711527755182E-9</v>
      </c>
      <c r="AA7" s="9">
        <f t="shared" si="9"/>
        <v>0</v>
      </c>
      <c r="AB7" s="18">
        <f t="shared" si="10"/>
        <v>0</v>
      </c>
      <c r="AC7" s="9">
        <f t="shared" si="11"/>
        <v>7.7611693370620036E-7</v>
      </c>
      <c r="AD7" s="9">
        <f t="shared" si="12"/>
        <v>1.6571891822908194E-8</v>
      </c>
      <c r="AE7" s="19">
        <f t="shared" si="13"/>
        <v>2.1352313167259787E-2</v>
      </c>
      <c r="AG7" s="24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24"/>
      <c r="BB7" s="24"/>
      <c r="BC7" s="24"/>
    </row>
    <row r="8" spans="1:55">
      <c r="A8" s="8">
        <v>36</v>
      </c>
      <c r="B8" s="9">
        <v>12</v>
      </c>
      <c r="C8" s="11">
        <v>240</v>
      </c>
      <c r="E8" s="8">
        <v>61</v>
      </c>
      <c r="F8" s="9">
        <f t="shared" si="0"/>
        <v>0</v>
      </c>
      <c r="G8" s="9"/>
      <c r="H8" s="9"/>
      <c r="I8" s="9"/>
      <c r="J8" s="26"/>
      <c r="K8" s="9">
        <v>319</v>
      </c>
      <c r="L8" s="9">
        <f t="shared" si="1"/>
        <v>3</v>
      </c>
      <c r="M8" s="9">
        <v>3</v>
      </c>
      <c r="N8" s="9"/>
      <c r="O8" s="11"/>
      <c r="Q8" s="8">
        <f t="shared" si="2"/>
        <v>1.2199999999999999E-2</v>
      </c>
      <c r="R8" s="9">
        <f t="shared" si="3"/>
        <v>0</v>
      </c>
      <c r="S8" s="18">
        <f t="shared" si="4"/>
        <v>0</v>
      </c>
      <c r="T8" s="9">
        <f t="shared" si="5"/>
        <v>1.276</v>
      </c>
      <c r="U8" s="9">
        <f t="shared" si="6"/>
        <v>1.2E-2</v>
      </c>
      <c r="V8" s="19">
        <f t="shared" si="7"/>
        <v>9.4043887147335428E-3</v>
      </c>
      <c r="W8" s="18"/>
      <c r="Z8" s="8">
        <f t="shared" si="8"/>
        <v>1.0230951790544277E-8</v>
      </c>
      <c r="AA8" s="9">
        <f t="shared" si="9"/>
        <v>0</v>
      </c>
      <c r="AB8" s="18">
        <f t="shared" si="10"/>
        <v>0</v>
      </c>
      <c r="AC8" s="9">
        <f t="shared" si="11"/>
        <v>1.117381440568795E-6</v>
      </c>
      <c r="AD8" s="9">
        <f t="shared" si="12"/>
        <v>1.0508289409737885E-8</v>
      </c>
      <c r="AE8" s="19">
        <f t="shared" si="13"/>
        <v>9.4043887147335428E-3</v>
      </c>
      <c r="AG8" s="24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24"/>
      <c r="BB8" s="24"/>
      <c r="BC8" s="24"/>
    </row>
    <row r="9" spans="1:55">
      <c r="A9" s="8">
        <v>45</v>
      </c>
      <c r="B9" s="9">
        <v>6</v>
      </c>
      <c r="C9" s="11">
        <v>110</v>
      </c>
      <c r="E9" s="8">
        <v>103</v>
      </c>
      <c r="F9" s="9">
        <f t="shared" si="0"/>
        <v>0</v>
      </c>
      <c r="G9" s="9"/>
      <c r="H9" s="9"/>
      <c r="I9" s="9"/>
      <c r="J9" s="26"/>
      <c r="K9" s="9">
        <v>321</v>
      </c>
      <c r="L9" s="9">
        <f t="shared" si="1"/>
        <v>8</v>
      </c>
      <c r="M9" s="9">
        <v>5</v>
      </c>
      <c r="N9" s="9"/>
      <c r="O9" s="11">
        <v>3</v>
      </c>
      <c r="Q9" s="8">
        <f t="shared" si="2"/>
        <v>1.03E-2</v>
      </c>
      <c r="R9" s="9">
        <f t="shared" si="3"/>
        <v>0</v>
      </c>
      <c r="S9" s="18">
        <f t="shared" si="4"/>
        <v>0</v>
      </c>
      <c r="T9" s="9">
        <f t="shared" si="5"/>
        <v>0.58850000000000002</v>
      </c>
      <c r="U9" s="9">
        <f t="shared" si="6"/>
        <v>1.4666666666666668E-2</v>
      </c>
      <c r="V9" s="19">
        <f t="shared" si="7"/>
        <v>2.4922118380062308E-2</v>
      </c>
      <c r="W9" s="18"/>
      <c r="Z9" s="8">
        <f t="shared" si="8"/>
        <v>1.6853028875041717E-8</v>
      </c>
      <c r="AA9" s="9">
        <f t="shared" si="9"/>
        <v>0</v>
      </c>
      <c r="AB9" s="18">
        <f t="shared" si="10"/>
        <v>0</v>
      </c>
      <c r="AC9" s="9">
        <f t="shared" si="11"/>
        <v>1.9573479553870685E-6</v>
      </c>
      <c r="AD9" s="9">
        <f t="shared" si="12"/>
        <v>4.8781257455129442E-8</v>
      </c>
      <c r="AE9" s="19">
        <f t="shared" si="13"/>
        <v>2.4922118380062308E-2</v>
      </c>
      <c r="AG9" s="24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24"/>
      <c r="BB9" s="24"/>
      <c r="BC9" s="24"/>
    </row>
    <row r="10" spans="1:55">
      <c r="A10" s="8">
        <v>62.5</v>
      </c>
      <c r="B10" s="9">
        <v>7</v>
      </c>
      <c r="C10" s="11">
        <v>140</v>
      </c>
      <c r="E10" s="8">
        <v>186</v>
      </c>
      <c r="F10" s="9">
        <f t="shared" si="0"/>
        <v>0</v>
      </c>
      <c r="G10" s="9"/>
      <c r="H10" s="9"/>
      <c r="I10" s="9"/>
      <c r="J10" s="26"/>
      <c r="K10" s="9">
        <v>255</v>
      </c>
      <c r="L10" s="9">
        <f t="shared" si="1"/>
        <v>60</v>
      </c>
      <c r="M10" s="9">
        <v>24</v>
      </c>
      <c r="N10" s="9">
        <v>2</v>
      </c>
      <c r="O10" s="11">
        <v>34</v>
      </c>
      <c r="Q10" s="8">
        <f t="shared" si="2"/>
        <v>2.1700000000000001E-2</v>
      </c>
      <c r="R10" s="9">
        <f t="shared" si="3"/>
        <v>0</v>
      </c>
      <c r="S10" s="18">
        <f t="shared" si="4"/>
        <v>0</v>
      </c>
      <c r="T10" s="9">
        <f t="shared" si="5"/>
        <v>0.59500000000000008</v>
      </c>
      <c r="U10" s="9">
        <f t="shared" si="6"/>
        <v>0.14000000000000001</v>
      </c>
      <c r="V10" s="19">
        <f t="shared" si="7"/>
        <v>0.23529411764705882</v>
      </c>
      <c r="W10" s="18"/>
      <c r="Z10" s="8">
        <f t="shared" si="8"/>
        <v>9.561173561925577E-8</v>
      </c>
      <c r="AA10" s="9">
        <f t="shared" si="9"/>
        <v>0</v>
      </c>
      <c r="AB10" s="18">
        <f t="shared" si="10"/>
        <v>0</v>
      </c>
      <c r="AC10" s="9">
        <f t="shared" si="11"/>
        <v>4.5703538789870061E-6</v>
      </c>
      <c r="AD10" s="9">
        <f t="shared" si="12"/>
        <v>1.0753773832910603E-6</v>
      </c>
      <c r="AE10" s="19">
        <f t="shared" si="13"/>
        <v>0.23529411764705885</v>
      </c>
      <c r="AG10" s="24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24"/>
      <c r="BB10" s="24"/>
      <c r="BC10" s="24"/>
    </row>
    <row r="11" spans="1:55">
      <c r="A11" s="8">
        <v>87.5</v>
      </c>
      <c r="B11" s="9">
        <v>5</v>
      </c>
      <c r="C11" s="11">
        <v>85</v>
      </c>
      <c r="E11" s="8">
        <v>125</v>
      </c>
      <c r="F11" s="9">
        <f t="shared" si="0"/>
        <v>0</v>
      </c>
      <c r="G11" s="9"/>
      <c r="H11" s="9"/>
      <c r="I11" s="9"/>
      <c r="J11" s="26"/>
      <c r="K11" s="9">
        <v>54</v>
      </c>
      <c r="L11" s="9">
        <f t="shared" si="1"/>
        <v>35</v>
      </c>
      <c r="M11" s="9">
        <v>12</v>
      </c>
      <c r="N11" s="9"/>
      <c r="O11" s="11">
        <v>23</v>
      </c>
      <c r="Q11" s="8">
        <f t="shared" si="2"/>
        <v>1.0416666666666666E-2</v>
      </c>
      <c r="R11" s="9">
        <f t="shared" si="3"/>
        <v>0</v>
      </c>
      <c r="S11" s="18">
        <f t="shared" si="4"/>
        <v>0</v>
      </c>
      <c r="T11" s="9">
        <f t="shared" si="5"/>
        <v>7.6499999999999999E-2</v>
      </c>
      <c r="U11" s="9">
        <f t="shared" si="6"/>
        <v>4.958333333333334E-2</v>
      </c>
      <c r="V11" s="19">
        <f t="shared" si="7"/>
        <v>0.64814814814814825</v>
      </c>
      <c r="W11" s="18"/>
      <c r="Z11" s="8">
        <f t="shared" si="8"/>
        <v>0</v>
      </c>
      <c r="AA11" s="9">
        <f t="shared" si="9"/>
        <v>0</v>
      </c>
      <c r="AB11" s="18" t="e">
        <f t="shared" si="10"/>
        <v>#DIV/0!</v>
      </c>
      <c r="AC11" s="9">
        <f t="shared" si="11"/>
        <v>9.3507561341070584E-7</v>
      </c>
      <c r="AD11" s="9">
        <f t="shared" si="12"/>
        <v>6.0606752721064286E-7</v>
      </c>
      <c r="AE11" s="19">
        <f t="shared" si="13"/>
        <v>0.64814814814814836</v>
      </c>
      <c r="AG11" s="24"/>
      <c r="AH11" s="39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24"/>
      <c r="BB11" s="24"/>
      <c r="BC11" s="24"/>
    </row>
    <row r="12" spans="1:55">
      <c r="A12" s="8">
        <v>112.5</v>
      </c>
      <c r="B12" s="9">
        <v>4</v>
      </c>
      <c r="C12" s="11">
        <v>48</v>
      </c>
      <c r="E12" s="8">
        <v>19</v>
      </c>
      <c r="F12" s="9">
        <f t="shared" si="0"/>
        <v>0</v>
      </c>
      <c r="G12" s="9"/>
      <c r="H12" s="9"/>
      <c r="I12" s="9"/>
      <c r="J12" s="26"/>
      <c r="K12" s="9">
        <v>5</v>
      </c>
      <c r="L12" s="9">
        <f t="shared" si="1"/>
        <v>3</v>
      </c>
      <c r="M12" s="9"/>
      <c r="N12" s="9"/>
      <c r="O12" s="11">
        <v>3</v>
      </c>
      <c r="Q12" s="8">
        <f t="shared" si="2"/>
        <v>1.2666666666666666E-3</v>
      </c>
      <c r="R12" s="9">
        <f t="shared" si="3"/>
        <v>0</v>
      </c>
      <c r="S12" s="18">
        <f t="shared" si="4"/>
        <v>0</v>
      </c>
      <c r="T12" s="9">
        <f t="shared" si="5"/>
        <v>4.0000000000000001E-3</v>
      </c>
      <c r="U12" s="9">
        <f t="shared" si="6"/>
        <v>2.4000000000000002E-3</v>
      </c>
      <c r="V12" s="19">
        <f t="shared" si="7"/>
        <v>0.60000000000000009</v>
      </c>
      <c r="W12" s="18"/>
      <c r="Z12" s="8">
        <f t="shared" si="8"/>
        <v>0</v>
      </c>
      <c r="AA12" s="9">
        <f t="shared" si="9"/>
        <v>0</v>
      </c>
      <c r="AB12" s="18" t="e">
        <f t="shared" si="10"/>
        <v>#DIV/0!</v>
      </c>
      <c r="AC12" s="9">
        <f t="shared" si="11"/>
        <v>2.5599734659874835E-6</v>
      </c>
      <c r="AD12" s="9">
        <f t="shared" si="12"/>
        <v>1.5359840795924902E-6</v>
      </c>
      <c r="AE12" s="19">
        <f t="shared" si="13"/>
        <v>0.6</v>
      </c>
      <c r="AG12" s="24"/>
      <c r="AH12" s="39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24"/>
      <c r="BB12" s="24"/>
      <c r="BC12" s="24"/>
    </row>
    <row r="13" spans="1:55">
      <c r="A13" s="8">
        <v>137.5</v>
      </c>
      <c r="B13" s="9">
        <v>3</v>
      </c>
      <c r="C13" s="11">
        <v>38</v>
      </c>
      <c r="E13" s="8"/>
      <c r="F13" s="9">
        <f t="shared" si="0"/>
        <v>0</v>
      </c>
      <c r="G13" s="9"/>
      <c r="H13" s="9"/>
      <c r="I13" s="9"/>
      <c r="J13" s="26"/>
      <c r="K13" s="9"/>
      <c r="L13" s="9">
        <f t="shared" si="1"/>
        <v>0</v>
      </c>
      <c r="M13" s="9"/>
      <c r="N13" s="9"/>
      <c r="O13" s="11"/>
      <c r="Q13" s="8">
        <f t="shared" si="2"/>
        <v>0</v>
      </c>
      <c r="R13" s="9">
        <f t="shared" si="3"/>
        <v>0</v>
      </c>
      <c r="S13" s="18" t="e">
        <f t="shared" si="4"/>
        <v>#DIV/0!</v>
      </c>
      <c r="T13" s="9">
        <f t="shared" si="5"/>
        <v>0</v>
      </c>
      <c r="U13" s="9">
        <f t="shared" si="6"/>
        <v>0</v>
      </c>
      <c r="V13" s="19" t="e">
        <f t="shared" si="7"/>
        <v>#DIV/0!</v>
      </c>
      <c r="W13" s="18"/>
      <c r="Z13" s="8">
        <f t="shared" si="8"/>
        <v>0</v>
      </c>
      <c r="AA13" s="9">
        <f t="shared" si="9"/>
        <v>0</v>
      </c>
      <c r="AB13" s="18" t="e">
        <f t="shared" si="10"/>
        <v>#DIV/0!</v>
      </c>
      <c r="AC13" s="9">
        <f t="shared" si="11"/>
        <v>0</v>
      </c>
      <c r="AD13" s="9">
        <f t="shared" si="12"/>
        <v>0</v>
      </c>
      <c r="AE13" s="19" t="e">
        <f t="shared" si="13"/>
        <v>#DIV/0!</v>
      </c>
      <c r="AG13" s="24"/>
      <c r="AH13" s="39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24"/>
      <c r="BB13" s="24"/>
      <c r="BC13" s="24"/>
    </row>
    <row r="14" spans="1:55">
      <c r="A14" s="8">
        <v>175</v>
      </c>
      <c r="B14" s="9">
        <v>2</v>
      </c>
      <c r="C14" s="11">
        <v>35</v>
      </c>
      <c r="E14" s="8"/>
      <c r="F14" s="9">
        <f t="shared" si="0"/>
        <v>0</v>
      </c>
      <c r="G14" s="9"/>
      <c r="H14" s="9"/>
      <c r="I14" s="9"/>
      <c r="J14" s="26"/>
      <c r="K14" s="9"/>
      <c r="L14" s="9">
        <f t="shared" si="1"/>
        <v>0</v>
      </c>
      <c r="M14" s="9"/>
      <c r="N14" s="9"/>
      <c r="O14" s="11"/>
      <c r="Q14" s="8">
        <f t="shared" si="2"/>
        <v>0</v>
      </c>
      <c r="R14" s="9">
        <f t="shared" si="3"/>
        <v>0</v>
      </c>
      <c r="S14" s="18" t="e">
        <f t="shared" si="4"/>
        <v>#DIV/0!</v>
      </c>
      <c r="T14" s="9">
        <f t="shared" si="5"/>
        <v>0</v>
      </c>
      <c r="U14" s="9">
        <f t="shared" si="6"/>
        <v>0</v>
      </c>
      <c r="V14" s="19" t="e">
        <f t="shared" si="7"/>
        <v>#DIV/0!</v>
      </c>
      <c r="W14" s="18"/>
      <c r="Z14" s="8">
        <f t="shared" si="8"/>
        <v>0</v>
      </c>
      <c r="AA14" s="9">
        <f t="shared" si="9"/>
        <v>0</v>
      </c>
      <c r="AB14" s="18" t="e">
        <f t="shared" si="10"/>
        <v>#DIV/0!</v>
      </c>
      <c r="AC14" s="9">
        <f t="shared" si="11"/>
        <v>0</v>
      </c>
      <c r="AD14" s="9">
        <f t="shared" si="12"/>
        <v>0</v>
      </c>
      <c r="AE14" s="19" t="e">
        <f t="shared" si="13"/>
        <v>#DIV/0!</v>
      </c>
      <c r="AG14" s="24"/>
      <c r="AH14" s="39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24"/>
      <c r="BB14" s="24"/>
      <c r="BC14" s="24"/>
    </row>
    <row r="15" spans="1:55">
      <c r="A15" s="8">
        <v>225</v>
      </c>
      <c r="B15" s="9">
        <v>1</v>
      </c>
      <c r="C15" s="11">
        <v>29</v>
      </c>
      <c r="E15" s="8"/>
      <c r="F15" s="9">
        <f t="shared" si="0"/>
        <v>0</v>
      </c>
      <c r="G15" s="9"/>
      <c r="H15" s="9"/>
      <c r="I15" s="9"/>
      <c r="J15" s="26"/>
      <c r="K15" s="9"/>
      <c r="L15" s="9">
        <f t="shared" si="1"/>
        <v>0</v>
      </c>
      <c r="M15" s="9"/>
      <c r="N15" s="9"/>
      <c r="O15" s="11"/>
      <c r="Q15" s="8">
        <f t="shared" si="2"/>
        <v>0</v>
      </c>
      <c r="R15" s="9">
        <f t="shared" si="3"/>
        <v>0</v>
      </c>
      <c r="S15" s="18" t="e">
        <f t="shared" si="4"/>
        <v>#DIV/0!</v>
      </c>
      <c r="T15" s="9">
        <f t="shared" si="5"/>
        <v>0</v>
      </c>
      <c r="U15" s="9">
        <f t="shared" si="6"/>
        <v>0</v>
      </c>
      <c r="V15" s="19" t="e">
        <f t="shared" si="7"/>
        <v>#DIV/0!</v>
      </c>
      <c r="W15" s="18"/>
      <c r="Z15" s="8">
        <f t="shared" si="8"/>
        <v>0</v>
      </c>
      <c r="AA15" s="9">
        <f t="shared" si="9"/>
        <v>0</v>
      </c>
      <c r="AB15" s="18" t="e">
        <f t="shared" si="10"/>
        <v>#DIV/0!</v>
      </c>
      <c r="AC15" s="9">
        <f t="shared" si="11"/>
        <v>0</v>
      </c>
      <c r="AD15" s="9">
        <f t="shared" si="12"/>
        <v>0</v>
      </c>
      <c r="AE15" s="19" t="e">
        <f t="shared" si="13"/>
        <v>#DIV/0!</v>
      </c>
      <c r="AG15" s="24"/>
      <c r="AH15" s="39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24"/>
      <c r="BB15" s="24"/>
      <c r="BC15" s="24"/>
    </row>
    <row r="16" spans="1:55">
      <c r="A16" s="8">
        <v>375</v>
      </c>
      <c r="B16" s="9">
        <v>3</v>
      </c>
      <c r="C16" s="11">
        <v>34</v>
      </c>
      <c r="E16" s="8"/>
      <c r="F16" s="9">
        <f t="shared" si="0"/>
        <v>0</v>
      </c>
      <c r="G16" s="10"/>
      <c r="H16" s="10"/>
      <c r="I16" s="28"/>
      <c r="J16" s="26"/>
      <c r="K16" s="9"/>
      <c r="L16" s="9">
        <f t="shared" si="1"/>
        <v>0</v>
      </c>
      <c r="M16" s="9"/>
      <c r="N16" s="9"/>
      <c r="O16" s="11"/>
      <c r="Q16" s="8">
        <f t="shared" si="2"/>
        <v>0</v>
      </c>
      <c r="R16" s="9">
        <f t="shared" si="3"/>
        <v>0</v>
      </c>
      <c r="S16" s="18" t="e">
        <f t="shared" si="4"/>
        <v>#DIV/0!</v>
      </c>
      <c r="T16" s="9">
        <f t="shared" si="5"/>
        <v>0</v>
      </c>
      <c r="U16" s="9">
        <f t="shared" si="6"/>
        <v>0</v>
      </c>
      <c r="V16" s="19" t="e">
        <f t="shared" si="7"/>
        <v>#DIV/0!</v>
      </c>
      <c r="W16" s="18"/>
      <c r="Z16" s="8">
        <f t="shared" si="8"/>
        <v>0</v>
      </c>
      <c r="AA16" s="9">
        <f t="shared" si="9"/>
        <v>0</v>
      </c>
      <c r="AB16" s="18" t="e">
        <f t="shared" si="10"/>
        <v>#DIV/0!</v>
      </c>
      <c r="AC16" s="9">
        <f t="shared" si="11"/>
        <v>0</v>
      </c>
      <c r="AD16" s="9">
        <f t="shared" si="12"/>
        <v>0</v>
      </c>
      <c r="AE16" s="19" t="e">
        <f t="shared" si="13"/>
        <v>#DIV/0!</v>
      </c>
      <c r="AG16" s="24"/>
      <c r="AH16" s="39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24"/>
      <c r="BB16" s="24"/>
      <c r="BC16" s="24"/>
    </row>
    <row r="17" spans="1:55">
      <c r="A17" s="8">
        <v>750</v>
      </c>
      <c r="B17" s="9">
        <v>1</v>
      </c>
      <c r="C17" s="11">
        <v>12</v>
      </c>
      <c r="E17" s="8"/>
      <c r="F17" s="9">
        <f t="shared" si="0"/>
        <v>0</v>
      </c>
      <c r="G17" s="10"/>
      <c r="H17" s="10"/>
      <c r="I17" s="28"/>
      <c r="J17" s="26"/>
      <c r="K17" s="9"/>
      <c r="L17" s="9">
        <f t="shared" si="1"/>
        <v>0</v>
      </c>
      <c r="M17" s="9"/>
      <c r="N17" s="9"/>
      <c r="O17" s="11"/>
      <c r="Q17" s="8">
        <f t="shared" si="2"/>
        <v>0</v>
      </c>
      <c r="R17" s="9">
        <f t="shared" si="3"/>
        <v>0</v>
      </c>
      <c r="S17" s="18" t="e">
        <f t="shared" si="4"/>
        <v>#DIV/0!</v>
      </c>
      <c r="T17" s="9">
        <f t="shared" si="5"/>
        <v>0</v>
      </c>
      <c r="U17" s="9">
        <f t="shared" si="6"/>
        <v>0</v>
      </c>
      <c r="V17" s="19" t="e">
        <f t="shared" si="7"/>
        <v>#DIV/0!</v>
      </c>
      <c r="W17" s="18"/>
      <c r="Z17" s="8">
        <f t="shared" si="8"/>
        <v>0</v>
      </c>
      <c r="AA17" s="9">
        <f t="shared" si="9"/>
        <v>0</v>
      </c>
      <c r="AB17" s="18" t="e">
        <f t="shared" si="10"/>
        <v>#DIV/0!</v>
      </c>
      <c r="AC17" s="9">
        <f t="shared" si="11"/>
        <v>0</v>
      </c>
      <c r="AD17" s="9">
        <f t="shared" si="12"/>
        <v>0</v>
      </c>
      <c r="AE17" s="19" t="e">
        <f t="shared" si="13"/>
        <v>#DIV/0!</v>
      </c>
      <c r="AG17" s="24"/>
      <c r="AH17" s="39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24"/>
      <c r="BB17" s="24"/>
      <c r="BC17" s="24"/>
    </row>
    <row r="18" spans="1:55" ht="15.75" thickBot="1">
      <c r="A18" s="12">
        <v>1500</v>
      </c>
      <c r="B18" s="13">
        <v>0</v>
      </c>
      <c r="C18" s="15">
        <v>2</v>
      </c>
      <c r="E18" s="12"/>
      <c r="F18" s="13">
        <f t="shared" si="0"/>
        <v>0</v>
      </c>
      <c r="G18" s="14"/>
      <c r="H18" s="14"/>
      <c r="I18" s="29"/>
      <c r="J18" s="31"/>
      <c r="K18" s="13"/>
      <c r="L18" s="13">
        <f t="shared" si="1"/>
        <v>0</v>
      </c>
      <c r="M18" s="13"/>
      <c r="N18" s="13"/>
      <c r="O18" s="15"/>
      <c r="Q18" s="12">
        <f t="shared" si="2"/>
        <v>0</v>
      </c>
      <c r="R18" s="13">
        <f t="shared" si="3"/>
        <v>0</v>
      </c>
      <c r="S18" s="20" t="e">
        <f t="shared" si="4"/>
        <v>#DIV/0!</v>
      </c>
      <c r="T18" s="13">
        <f t="shared" si="5"/>
        <v>0</v>
      </c>
      <c r="U18" s="13">
        <f t="shared" si="6"/>
        <v>0</v>
      </c>
      <c r="V18" s="21" t="e">
        <f t="shared" si="7"/>
        <v>#DIV/0!</v>
      </c>
      <c r="W18" s="18"/>
      <c r="Z18" s="12">
        <f t="shared" si="8"/>
        <v>0</v>
      </c>
      <c r="AA18" s="13">
        <f t="shared" si="9"/>
        <v>0</v>
      </c>
      <c r="AB18" s="20" t="e">
        <f t="shared" si="10"/>
        <v>#DIV/0!</v>
      </c>
      <c r="AC18" s="13">
        <f t="shared" si="11"/>
        <v>0</v>
      </c>
      <c r="AD18" s="13">
        <f t="shared" si="12"/>
        <v>0</v>
      </c>
      <c r="AE18" s="21" t="e">
        <f t="shared" si="13"/>
        <v>#DIV/0!</v>
      </c>
      <c r="AG18" s="24"/>
      <c r="AH18" s="39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24"/>
      <c r="BB18" s="24"/>
      <c r="BC18" s="24"/>
    </row>
    <row r="19" spans="1:55">
      <c r="AG19" s="24"/>
      <c r="AH19" s="39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24"/>
      <c r="BB19" s="24"/>
      <c r="BC19" s="24"/>
    </row>
    <row r="20" spans="1:55">
      <c r="A20" s="55"/>
      <c r="B20" s="52"/>
      <c r="C20" s="52"/>
      <c r="D20" s="52"/>
      <c r="E20" s="52"/>
      <c r="F20" s="52"/>
      <c r="G20" s="55"/>
      <c r="H20" s="55"/>
      <c r="I20" s="55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AE20" s="24"/>
      <c r="AF20" s="39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24"/>
      <c r="BB20" s="24"/>
      <c r="BC20" s="24"/>
    </row>
    <row r="21" spans="1:55" s="40" customForma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4"/>
    </row>
    <row r="22" spans="1:55" s="40" customForma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4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55">
      <c r="G23" s="1"/>
      <c r="H23" s="1"/>
      <c r="I23" s="1"/>
      <c r="AE23" s="42"/>
      <c r="AF23" s="43"/>
      <c r="AG23" s="42"/>
      <c r="AH23" s="42"/>
      <c r="AI23" s="42"/>
      <c r="AJ23" s="42"/>
      <c r="AK23" s="42"/>
      <c r="AL23" s="42"/>
      <c r="AM23" s="42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24"/>
      <c r="BB23" s="24"/>
      <c r="BC23" s="24"/>
    </row>
    <row r="24" spans="1:55">
      <c r="G24" s="1"/>
      <c r="H24" s="1"/>
      <c r="I24" s="1"/>
      <c r="AE24" s="37"/>
      <c r="AF24" s="37"/>
      <c r="AG24" s="37"/>
      <c r="AH24" s="37"/>
      <c r="AI24" s="37"/>
      <c r="AJ24" s="37"/>
      <c r="AK24" s="37"/>
      <c r="AL24" s="37"/>
      <c r="AM24" s="37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24"/>
      <c r="BB24" s="24"/>
      <c r="BC24" s="24"/>
    </row>
    <row r="25" spans="1:55">
      <c r="G25" s="1"/>
      <c r="H25" s="1"/>
      <c r="I25" s="1"/>
      <c r="Z25" s="1" t="s">
        <v>223</v>
      </c>
      <c r="AU25" s="38"/>
      <c r="AV25" s="38"/>
      <c r="AW25" s="38"/>
      <c r="AX25" s="38"/>
      <c r="AY25" s="38"/>
      <c r="AZ25" s="38"/>
      <c r="BA25" s="24"/>
      <c r="BB25" s="24"/>
      <c r="BC25" s="24"/>
    </row>
    <row r="26" spans="1:55">
      <c r="G26" s="1"/>
      <c r="H26" s="1"/>
      <c r="I26" s="1"/>
      <c r="Z26" s="44" t="s">
        <v>225</v>
      </c>
      <c r="AA26" s="44">
        <v>0.1</v>
      </c>
      <c r="AB26" s="44">
        <v>0.2</v>
      </c>
      <c r="AC26" s="44">
        <v>0.3</v>
      </c>
      <c r="AD26" s="44">
        <v>0.4</v>
      </c>
      <c r="AE26" s="44">
        <v>0.5</v>
      </c>
      <c r="AF26" s="44">
        <v>0.6</v>
      </c>
      <c r="AG26" s="44">
        <v>0.7</v>
      </c>
      <c r="AH26" s="44">
        <v>0.8</v>
      </c>
      <c r="AI26" s="44">
        <v>0.9</v>
      </c>
      <c r="AJ26" s="44">
        <v>1</v>
      </c>
      <c r="AK26" s="44">
        <v>1.1000000000000001</v>
      </c>
      <c r="AL26" s="44">
        <v>1.2</v>
      </c>
      <c r="AM26" s="44">
        <v>1.3</v>
      </c>
      <c r="AN26" s="44">
        <v>1.4</v>
      </c>
      <c r="AO26" s="44">
        <v>1.5</v>
      </c>
      <c r="AP26" s="44">
        <v>1.6</v>
      </c>
      <c r="AQ26" s="44">
        <v>1.7</v>
      </c>
      <c r="AR26" s="44">
        <v>1.8</v>
      </c>
      <c r="AS26" s="44">
        <v>1.9</v>
      </c>
      <c r="AT26" s="44">
        <v>2</v>
      </c>
      <c r="AU26" s="38"/>
      <c r="AV26" s="38"/>
      <c r="AW26" s="38"/>
      <c r="AX26" s="38"/>
      <c r="AY26" s="38"/>
      <c r="AZ26" s="38"/>
      <c r="BA26" s="24"/>
      <c r="BB26" s="24"/>
      <c r="BC26" s="24"/>
    </row>
    <row r="27" spans="1:55">
      <c r="G27" s="1"/>
      <c r="H27" s="1"/>
      <c r="I27" s="1"/>
      <c r="Z27" s="1" t="s">
        <v>44</v>
      </c>
      <c r="AA27" s="1">
        <v>1.73</v>
      </c>
      <c r="AB27" s="1">
        <v>0.98</v>
      </c>
      <c r="AC27" s="1">
        <v>0.98</v>
      </c>
      <c r="AD27" s="1">
        <v>0.98</v>
      </c>
      <c r="AE27" s="1">
        <v>0.98</v>
      </c>
      <c r="AF27" s="1">
        <v>0.98</v>
      </c>
      <c r="AG27" s="1">
        <v>0.98</v>
      </c>
      <c r="AH27" s="1">
        <v>0.98</v>
      </c>
      <c r="AI27" s="1">
        <v>0.98</v>
      </c>
      <c r="AJ27" s="1">
        <v>0.98</v>
      </c>
      <c r="AK27" s="1">
        <v>0.98</v>
      </c>
      <c r="AL27" s="1">
        <v>0.98</v>
      </c>
      <c r="AM27" s="1">
        <v>0.98</v>
      </c>
      <c r="AN27" s="1">
        <v>0.98</v>
      </c>
      <c r="AO27" s="1">
        <v>0.98</v>
      </c>
      <c r="AP27" s="1">
        <v>0.98</v>
      </c>
      <c r="AQ27" s="1">
        <v>0.98</v>
      </c>
      <c r="AR27" s="1">
        <v>0.98</v>
      </c>
      <c r="AS27" s="1">
        <v>0.98</v>
      </c>
      <c r="AT27" s="1">
        <v>0.98</v>
      </c>
      <c r="AU27" s="38"/>
      <c r="AV27" s="38"/>
      <c r="AW27" s="38"/>
      <c r="AX27" s="38"/>
      <c r="AY27" s="38"/>
      <c r="AZ27" s="38"/>
      <c r="BA27" s="24"/>
      <c r="BB27" s="24"/>
      <c r="BC27" s="24"/>
    </row>
    <row r="28" spans="1:55">
      <c r="G28" s="1"/>
      <c r="H28" s="1"/>
      <c r="I28" s="1"/>
      <c r="Z28" s="1" t="s">
        <v>45</v>
      </c>
      <c r="AA28" s="1">
        <v>5.6999999999999993</v>
      </c>
      <c r="AB28" s="1">
        <v>2.0300000000000002</v>
      </c>
      <c r="AC28" s="1">
        <v>1.95</v>
      </c>
      <c r="AD28" s="1">
        <v>1.95</v>
      </c>
      <c r="AE28" s="1">
        <v>1.95</v>
      </c>
      <c r="AF28" s="1">
        <v>1.95</v>
      </c>
      <c r="AG28" s="1">
        <v>1.95</v>
      </c>
      <c r="AH28" s="1">
        <v>1.95</v>
      </c>
      <c r="AI28" s="1">
        <v>1.95</v>
      </c>
      <c r="AJ28" s="1">
        <v>1.95</v>
      </c>
      <c r="AK28" s="1">
        <v>1.95</v>
      </c>
      <c r="AL28" s="1">
        <v>1.95</v>
      </c>
      <c r="AM28" s="1">
        <v>1.95</v>
      </c>
      <c r="AN28" s="1">
        <v>1.95</v>
      </c>
      <c r="AO28" s="1">
        <v>1.95</v>
      </c>
      <c r="AP28" s="1">
        <v>1.95</v>
      </c>
      <c r="AQ28" s="1">
        <v>1.95</v>
      </c>
      <c r="AR28" s="1">
        <v>1.95</v>
      </c>
      <c r="AS28" s="1">
        <v>1.95</v>
      </c>
      <c r="AT28" s="1">
        <v>1.95</v>
      </c>
      <c r="AU28" s="38"/>
      <c r="AV28" s="38"/>
      <c r="AW28" s="38"/>
      <c r="AX28" s="38"/>
      <c r="AY28" s="38"/>
      <c r="AZ28" s="38"/>
      <c r="BA28" s="24"/>
      <c r="BB28" s="24"/>
      <c r="BC28" s="24"/>
    </row>
    <row r="29" spans="1:55" ht="15.75">
      <c r="G29" s="1"/>
      <c r="H29" s="1"/>
      <c r="I29" s="1"/>
      <c r="Z29" s="46" t="s">
        <v>46</v>
      </c>
      <c r="AA29" s="1">
        <v>11.84</v>
      </c>
      <c r="AB29" s="1">
        <v>7.01</v>
      </c>
      <c r="AC29" s="1">
        <v>4.4000000000000004</v>
      </c>
      <c r="AD29" s="1">
        <v>3.9</v>
      </c>
      <c r="AE29" s="1">
        <v>3.9</v>
      </c>
      <c r="AF29" s="1">
        <v>3.9</v>
      </c>
      <c r="AG29" s="1">
        <v>3.9</v>
      </c>
      <c r="AH29" s="1">
        <v>3.9</v>
      </c>
      <c r="AI29" s="1">
        <v>3.9</v>
      </c>
      <c r="AJ29" s="1">
        <v>3.9</v>
      </c>
      <c r="AK29" s="1">
        <v>3.9</v>
      </c>
      <c r="AL29" s="1">
        <v>3.9</v>
      </c>
      <c r="AM29" s="1">
        <v>3.9</v>
      </c>
      <c r="AN29" s="1">
        <v>3.9</v>
      </c>
      <c r="AO29" s="1">
        <v>3.9</v>
      </c>
      <c r="AP29" s="1">
        <v>3.9</v>
      </c>
      <c r="AQ29" s="1">
        <v>3.9</v>
      </c>
      <c r="AR29" s="1">
        <v>3.9</v>
      </c>
      <c r="AS29" s="1">
        <v>3.9</v>
      </c>
      <c r="AT29" s="1">
        <v>3.9</v>
      </c>
      <c r="AU29" s="38"/>
      <c r="AV29" s="38"/>
      <c r="AW29" s="38"/>
      <c r="AX29" s="38"/>
      <c r="AY29" s="38"/>
      <c r="AZ29" s="38"/>
      <c r="BA29" s="24"/>
      <c r="BB29" s="24"/>
      <c r="BC29" s="24"/>
    </row>
    <row r="30" spans="1:55" ht="15.75">
      <c r="G30" s="1"/>
      <c r="H30" s="1"/>
      <c r="I30" s="1"/>
      <c r="Z30" s="46" t="s">
        <v>47</v>
      </c>
      <c r="AA30" s="1">
        <v>19.88</v>
      </c>
      <c r="AB30" s="1">
        <v>18.18</v>
      </c>
      <c r="AC30" s="1">
        <v>11.06</v>
      </c>
      <c r="AD30" s="1">
        <v>8.16</v>
      </c>
      <c r="AE30" s="1">
        <v>6.69</v>
      </c>
      <c r="AF30" s="1">
        <v>6.5</v>
      </c>
      <c r="AG30" s="1">
        <v>6.5</v>
      </c>
      <c r="AH30" s="1">
        <v>6.5</v>
      </c>
      <c r="AI30" s="1">
        <v>6.5</v>
      </c>
      <c r="AJ30" s="1">
        <v>6.5</v>
      </c>
      <c r="AK30" s="1">
        <v>6.5</v>
      </c>
      <c r="AL30" s="1">
        <v>6.5</v>
      </c>
      <c r="AM30" s="1">
        <v>6.5</v>
      </c>
      <c r="AN30" s="1">
        <v>6.5</v>
      </c>
      <c r="AO30" s="1">
        <v>6.5</v>
      </c>
      <c r="AP30" s="1">
        <v>6.5</v>
      </c>
      <c r="AQ30" s="1">
        <v>6.5</v>
      </c>
      <c r="AR30" s="1">
        <v>6.5</v>
      </c>
      <c r="AS30" s="1">
        <v>6.5</v>
      </c>
      <c r="AT30" s="1">
        <v>6.5</v>
      </c>
      <c r="AU30" s="38"/>
      <c r="AV30" s="38"/>
      <c r="AW30" s="38"/>
      <c r="AX30" s="38"/>
      <c r="AY30" s="38"/>
      <c r="AZ30" s="38"/>
      <c r="BA30" s="24"/>
      <c r="BB30" s="24"/>
      <c r="BC30" s="24"/>
    </row>
    <row r="31" spans="1:55" ht="15.75">
      <c r="G31" s="1"/>
      <c r="H31" s="1"/>
      <c r="I31" s="1"/>
      <c r="Z31" s="47">
        <v>28</v>
      </c>
      <c r="AA31" s="1">
        <v>27.89</v>
      </c>
      <c r="AB31" s="1">
        <v>27.1</v>
      </c>
      <c r="AC31" s="1">
        <v>23.86</v>
      </c>
      <c r="AD31" s="1">
        <v>19.009999999999998</v>
      </c>
      <c r="AE31" s="1">
        <v>10.56</v>
      </c>
      <c r="AF31" s="1">
        <v>9.61</v>
      </c>
      <c r="AG31" s="1">
        <v>9.2099999999999991</v>
      </c>
      <c r="AH31" s="1">
        <v>9.11</v>
      </c>
      <c r="AI31" s="1">
        <v>9.1</v>
      </c>
      <c r="AJ31" s="1">
        <v>9.1</v>
      </c>
      <c r="AK31" s="1">
        <v>9.1</v>
      </c>
      <c r="AL31" s="1">
        <v>9.1</v>
      </c>
      <c r="AM31" s="1">
        <v>9.1</v>
      </c>
      <c r="AN31" s="1">
        <v>9.1</v>
      </c>
      <c r="AO31" s="1">
        <v>9.1</v>
      </c>
      <c r="AP31" s="1">
        <v>9.1</v>
      </c>
      <c r="AQ31" s="1">
        <v>9.1</v>
      </c>
      <c r="AR31" s="1">
        <v>9.1</v>
      </c>
      <c r="AS31" s="1">
        <v>9.1</v>
      </c>
      <c r="AT31" s="1">
        <v>9.1</v>
      </c>
      <c r="AU31" s="38"/>
      <c r="AV31" s="38"/>
      <c r="AW31" s="38"/>
      <c r="AX31" s="38"/>
      <c r="AY31" s="38"/>
      <c r="AZ31" s="38"/>
      <c r="BA31" s="24"/>
      <c r="BB31" s="24"/>
      <c r="BC31" s="24"/>
    </row>
    <row r="32" spans="1:55" ht="15.75">
      <c r="G32" s="1"/>
      <c r="H32" s="1"/>
      <c r="I32" s="1"/>
      <c r="Z32" s="47">
        <v>36</v>
      </c>
      <c r="AA32" s="1">
        <v>35.9</v>
      </c>
      <c r="AB32" s="1">
        <v>35.35</v>
      </c>
      <c r="AC32" s="1">
        <v>33.57</v>
      </c>
      <c r="AD32" s="1">
        <v>15.94</v>
      </c>
      <c r="AE32" s="1">
        <v>15.71</v>
      </c>
      <c r="AF32" s="1">
        <v>15</v>
      </c>
      <c r="AG32" s="1">
        <v>14.35</v>
      </c>
      <c r="AH32" s="1">
        <v>11.97</v>
      </c>
      <c r="AI32" s="1">
        <v>11.74</v>
      </c>
      <c r="AJ32" s="1">
        <v>11.719999999999999</v>
      </c>
      <c r="AK32" s="1">
        <v>11.7</v>
      </c>
      <c r="AL32" s="1">
        <v>11.7</v>
      </c>
      <c r="AM32" s="1">
        <v>11.7</v>
      </c>
      <c r="AN32" s="1">
        <v>11.7</v>
      </c>
      <c r="AO32" s="1">
        <v>11.7</v>
      </c>
      <c r="AP32" s="1">
        <v>11.7</v>
      </c>
      <c r="AQ32" s="1">
        <v>11.7</v>
      </c>
      <c r="AR32" s="1">
        <v>11.7</v>
      </c>
      <c r="AS32" s="1">
        <v>11.7</v>
      </c>
      <c r="AT32" s="1">
        <v>11.7</v>
      </c>
      <c r="AU32" s="38"/>
      <c r="AV32" s="38"/>
      <c r="AW32" s="38"/>
      <c r="AX32" s="38"/>
      <c r="AY32" s="38"/>
      <c r="AZ32" s="38"/>
      <c r="BA32" s="24"/>
      <c r="BB32" s="24"/>
      <c r="BC32" s="24"/>
    </row>
    <row r="33" spans="7:55" ht="15.75">
      <c r="G33" s="1"/>
      <c r="H33" s="1"/>
      <c r="I33" s="1"/>
      <c r="Z33" s="47">
        <v>45</v>
      </c>
      <c r="AA33" s="1">
        <v>44.9</v>
      </c>
      <c r="AB33" s="1">
        <v>44.440000000000005</v>
      </c>
      <c r="AC33" s="1">
        <v>36.19</v>
      </c>
      <c r="AD33" s="1">
        <v>23.779999999999998</v>
      </c>
      <c r="AE33" s="1">
        <v>22</v>
      </c>
      <c r="AF33" s="1">
        <v>18.059999999999999</v>
      </c>
      <c r="AG33" s="1">
        <v>17.8</v>
      </c>
      <c r="AH33" s="1">
        <v>17.25</v>
      </c>
      <c r="AI33" s="1">
        <v>15.06</v>
      </c>
      <c r="AJ33" s="1">
        <v>14.97</v>
      </c>
      <c r="AK33" s="1">
        <v>14.66</v>
      </c>
      <c r="AL33" s="1">
        <v>14.620000000000001</v>
      </c>
      <c r="AM33" s="1">
        <v>14.620000000000001</v>
      </c>
      <c r="AN33" s="1">
        <v>14.620000000000001</v>
      </c>
      <c r="AO33" s="1">
        <v>14.63</v>
      </c>
      <c r="AP33" s="1">
        <v>14.63</v>
      </c>
      <c r="AQ33" s="1">
        <v>14.63</v>
      </c>
      <c r="AR33" s="1">
        <v>14.63</v>
      </c>
      <c r="AS33" s="1">
        <v>14.63</v>
      </c>
      <c r="AT33" s="1">
        <v>14.63</v>
      </c>
      <c r="AU33" s="38"/>
      <c r="AV33" s="38"/>
      <c r="AW33" s="38"/>
      <c r="AX33" s="38"/>
      <c r="AY33" s="38"/>
      <c r="AZ33" s="38"/>
      <c r="BA33" s="24"/>
      <c r="BB33" s="24"/>
      <c r="BC33" s="24"/>
    </row>
    <row r="34" spans="7:55" ht="15.75">
      <c r="G34" s="1"/>
      <c r="H34" s="1"/>
      <c r="I34" s="1"/>
      <c r="Z34" s="47">
        <v>62.5</v>
      </c>
      <c r="AA34" s="1">
        <v>62.41</v>
      </c>
      <c r="AB34" s="1">
        <v>62.050000000000004</v>
      </c>
      <c r="AC34" s="1">
        <v>57.59</v>
      </c>
      <c r="AD34" s="1">
        <v>20.89</v>
      </c>
      <c r="AE34" s="1">
        <v>21.4</v>
      </c>
      <c r="AF34" s="1">
        <v>21.12</v>
      </c>
      <c r="AG34" s="1">
        <v>21.24</v>
      </c>
      <c r="AH34" s="1">
        <v>22.36</v>
      </c>
      <c r="AI34" s="1">
        <v>20.95</v>
      </c>
      <c r="AJ34" s="1">
        <v>21.080000000000002</v>
      </c>
      <c r="AK34" s="1">
        <v>20.380000000000003</v>
      </c>
      <c r="AL34" s="1">
        <v>20.37</v>
      </c>
      <c r="AM34" s="1">
        <v>20.380000000000003</v>
      </c>
      <c r="AN34" s="1">
        <v>20.34</v>
      </c>
      <c r="AO34" s="1">
        <v>20.34</v>
      </c>
      <c r="AP34" s="1">
        <v>20.309999999999999</v>
      </c>
      <c r="AQ34" s="1">
        <v>20.309999999999999</v>
      </c>
      <c r="AR34" s="1">
        <v>20.309999999999999</v>
      </c>
      <c r="AS34" s="1">
        <v>20.309999999999999</v>
      </c>
      <c r="AT34" s="1">
        <v>20.309999999999999</v>
      </c>
      <c r="AU34" s="38"/>
      <c r="AV34" s="38"/>
      <c r="AW34" s="38"/>
      <c r="AX34" s="38"/>
      <c r="AY34" s="38"/>
      <c r="AZ34" s="38"/>
      <c r="BA34" s="24"/>
      <c r="BB34" s="24"/>
      <c r="BC34" s="24"/>
    </row>
    <row r="35" spans="7:55" ht="15.75">
      <c r="G35" s="1"/>
      <c r="H35" s="1"/>
      <c r="I35" s="1"/>
      <c r="Z35" s="47">
        <v>87.5</v>
      </c>
      <c r="AA35" s="1">
        <v>87.410000000000011</v>
      </c>
      <c r="AB35" s="1">
        <v>87.06</v>
      </c>
      <c r="AC35" s="1">
        <v>86.46</v>
      </c>
      <c r="AD35" s="1">
        <v>30.66</v>
      </c>
      <c r="AE35" s="1">
        <v>29.63</v>
      </c>
      <c r="AF35" s="1">
        <v>28.540000000000003</v>
      </c>
      <c r="AG35" s="1">
        <v>29.790000000000003</v>
      </c>
      <c r="AH35" s="1">
        <v>28.62</v>
      </c>
      <c r="AI35" s="1">
        <v>28.439999999999998</v>
      </c>
      <c r="AU35" s="38"/>
      <c r="AV35" s="38"/>
      <c r="AW35" s="38"/>
      <c r="AX35" s="38"/>
      <c r="AY35" s="38"/>
      <c r="AZ35" s="38"/>
      <c r="BA35" s="24"/>
      <c r="BB35" s="24"/>
      <c r="BC35" s="24"/>
    </row>
    <row r="36" spans="7:55" ht="15.75">
      <c r="G36" s="1"/>
      <c r="H36" s="1"/>
      <c r="I36" s="1"/>
      <c r="Z36" s="47">
        <v>112.5</v>
      </c>
      <c r="AA36" s="1">
        <v>112.43</v>
      </c>
      <c r="AB36" s="1">
        <v>112.05</v>
      </c>
      <c r="AC36" s="1">
        <v>111.63</v>
      </c>
      <c r="AD36" s="1">
        <v>56.89</v>
      </c>
      <c r="AE36" s="1">
        <v>43.11</v>
      </c>
      <c r="AF36" s="1">
        <v>53.1</v>
      </c>
      <c r="AU36" s="38"/>
      <c r="AV36" s="38"/>
      <c r="AW36" s="38"/>
      <c r="AX36" s="38"/>
      <c r="AY36" s="38"/>
      <c r="AZ36" s="38"/>
      <c r="BA36" s="24"/>
      <c r="BB36" s="24"/>
      <c r="BC36" s="24"/>
    </row>
    <row r="37" spans="7:55" ht="15.75">
      <c r="G37" s="1"/>
      <c r="H37" s="1"/>
      <c r="I37" s="1"/>
      <c r="Z37" s="47">
        <v>137.5</v>
      </c>
      <c r="AA37" s="1">
        <v>137.42999999999998</v>
      </c>
      <c r="AB37" s="1">
        <v>137.05000000000001</v>
      </c>
      <c r="AC37" s="1">
        <v>136.63</v>
      </c>
      <c r="AD37" s="1">
        <v>126.88000000000001</v>
      </c>
      <c r="AE37" s="1">
        <v>126.71000000000001</v>
      </c>
      <c r="AU37" s="38"/>
      <c r="AV37" s="38"/>
      <c r="AW37" s="38"/>
      <c r="AX37" s="38"/>
      <c r="AY37" s="38"/>
      <c r="AZ37" s="38"/>
      <c r="BA37" s="24"/>
      <c r="BB37" s="24"/>
      <c r="BC37" s="24"/>
    </row>
    <row r="38" spans="7:55" ht="15.75">
      <c r="G38" s="1"/>
      <c r="H38" s="1"/>
      <c r="I38" s="1"/>
      <c r="Z38" s="47">
        <v>175</v>
      </c>
      <c r="AA38" s="1">
        <v>174.94</v>
      </c>
      <c r="AB38" s="1">
        <v>174.57</v>
      </c>
      <c r="AC38" s="1">
        <v>174.14000000000001</v>
      </c>
      <c r="AD38" s="1">
        <v>173.59</v>
      </c>
      <c r="AE38" s="1">
        <v>165.06</v>
      </c>
      <c r="AU38" s="38"/>
      <c r="AV38" s="38"/>
      <c r="AW38" s="38"/>
      <c r="AX38" s="38"/>
      <c r="AY38" s="38"/>
      <c r="AZ38" s="38"/>
      <c r="BA38" s="24"/>
      <c r="BB38" s="24"/>
      <c r="BC38" s="24"/>
    </row>
    <row r="39" spans="7:55" ht="15.75">
      <c r="G39" s="1"/>
      <c r="H39" s="1"/>
      <c r="I39" s="1"/>
      <c r="Z39" s="47">
        <v>225</v>
      </c>
      <c r="AA39" s="1">
        <v>224.95</v>
      </c>
      <c r="AB39" s="1">
        <v>224.60000000000002</v>
      </c>
      <c r="AC39" s="1">
        <v>224.16</v>
      </c>
      <c r="AD39" s="1">
        <v>223.67000000000002</v>
      </c>
      <c r="AE39" s="1">
        <v>222.82000000000002</v>
      </c>
      <c r="AU39" s="24"/>
      <c r="AV39" s="24"/>
      <c r="AW39" s="24"/>
      <c r="AX39" s="24"/>
      <c r="AY39" s="24"/>
      <c r="AZ39" s="24"/>
      <c r="BA39" s="24"/>
      <c r="BB39" s="24"/>
      <c r="BC39" s="24"/>
    </row>
    <row r="40" spans="7:55" ht="15.75">
      <c r="G40" s="1"/>
      <c r="H40" s="1"/>
      <c r="I40" s="1"/>
      <c r="Z40" s="47">
        <v>375</v>
      </c>
      <c r="AA40" s="1">
        <v>374.96</v>
      </c>
      <c r="AB40" s="1">
        <v>374.69</v>
      </c>
      <c r="AC40" s="1">
        <v>374.29</v>
      </c>
      <c r="AD40" s="1">
        <v>373.85</v>
      </c>
      <c r="AE40" s="1">
        <v>373.36</v>
      </c>
      <c r="AF40" s="1">
        <v>372.83</v>
      </c>
      <c r="AG40" s="1">
        <v>372.18</v>
      </c>
      <c r="AH40" s="1">
        <v>369.23</v>
      </c>
      <c r="AU40" s="24"/>
      <c r="AV40" s="24"/>
      <c r="AW40" s="24"/>
      <c r="AX40" s="24"/>
      <c r="AY40" s="24"/>
      <c r="AZ40" s="24"/>
      <c r="BA40" s="24"/>
      <c r="BB40" s="24"/>
      <c r="BC40" s="24"/>
    </row>
    <row r="41" spans="7:55" ht="15.75">
      <c r="G41" s="1"/>
      <c r="H41" s="1"/>
      <c r="I41" s="1"/>
      <c r="Z41" s="47">
        <v>750</v>
      </c>
      <c r="AA41" s="1">
        <v>749.98</v>
      </c>
      <c r="AB41" s="1">
        <v>749.79</v>
      </c>
      <c r="AC41" s="1">
        <v>749.5</v>
      </c>
      <c r="AD41" s="1">
        <v>749.16</v>
      </c>
      <c r="AE41" s="1">
        <v>748.77</v>
      </c>
      <c r="AF41" s="1">
        <v>748.39</v>
      </c>
      <c r="AG41" s="1">
        <v>747.97</v>
      </c>
      <c r="AH41" s="1">
        <v>747.55000000000007</v>
      </c>
      <c r="AI41" s="1">
        <v>747.13</v>
      </c>
      <c r="AJ41" s="1">
        <v>746.67</v>
      </c>
      <c r="AK41" s="1">
        <v>746.2</v>
      </c>
      <c r="AL41" s="1">
        <v>745.67000000000007</v>
      </c>
      <c r="AM41" s="1">
        <v>745</v>
      </c>
      <c r="AN41" s="1">
        <v>744.09</v>
      </c>
      <c r="AU41" s="24"/>
      <c r="AV41" s="24"/>
      <c r="AW41" s="24"/>
      <c r="AX41" s="24"/>
      <c r="AY41" s="24"/>
      <c r="AZ41" s="24"/>
      <c r="BA41" s="24"/>
      <c r="BB41" s="24"/>
      <c r="BC41" s="24"/>
    </row>
    <row r="42" spans="7:55" ht="15.75">
      <c r="G42" s="1"/>
      <c r="H42" s="1"/>
      <c r="I42" s="1"/>
      <c r="Z42" s="47">
        <v>1500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38"/>
      <c r="AV42" s="38"/>
      <c r="AW42" s="38"/>
      <c r="AX42" s="38"/>
      <c r="AY42" s="38"/>
      <c r="AZ42" s="38"/>
      <c r="BA42" s="24"/>
      <c r="BB42" s="24"/>
      <c r="BC42" s="24"/>
    </row>
    <row r="43" spans="7:55">
      <c r="G43" s="1"/>
      <c r="H43" s="1"/>
      <c r="I43" s="1"/>
      <c r="AF43" s="37"/>
      <c r="AG43" s="37"/>
      <c r="AH43" s="37"/>
      <c r="AI43" s="37"/>
      <c r="AJ43" s="37"/>
      <c r="AK43" s="37"/>
      <c r="AL43" s="37"/>
      <c r="AM43" s="37"/>
      <c r="AN43" s="37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24"/>
      <c r="BB43" s="24"/>
      <c r="BC43" s="24"/>
    </row>
    <row r="44" spans="7:55">
      <c r="G44" s="1"/>
      <c r="H44" s="1"/>
      <c r="I44" s="1"/>
      <c r="Z44" s="1" t="s">
        <v>224</v>
      </c>
      <c r="AF44" s="24"/>
      <c r="AG44" s="39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4"/>
      <c r="BB44" s="24"/>
      <c r="BC44" s="24"/>
    </row>
    <row r="45" spans="7:55">
      <c r="G45" s="1"/>
      <c r="H45" s="1"/>
      <c r="I45" s="1"/>
      <c r="Z45" s="44" t="s">
        <v>225</v>
      </c>
      <c r="AA45" s="44">
        <v>0.1</v>
      </c>
      <c r="AB45" s="44">
        <v>0.2</v>
      </c>
      <c r="AC45" s="44">
        <v>0.3</v>
      </c>
      <c r="AD45" s="44">
        <v>0.4</v>
      </c>
      <c r="AE45" s="44">
        <v>0.5</v>
      </c>
      <c r="AF45" s="44">
        <v>0.6</v>
      </c>
      <c r="AG45" s="44">
        <v>0.7</v>
      </c>
      <c r="AH45" s="44">
        <v>0.8</v>
      </c>
      <c r="AI45" s="44">
        <v>0.9</v>
      </c>
      <c r="AJ45" s="44">
        <v>1</v>
      </c>
      <c r="AK45" s="44">
        <v>1.1000000000000001</v>
      </c>
      <c r="AL45" s="44">
        <v>1.2</v>
      </c>
      <c r="AM45" s="44">
        <v>1.3</v>
      </c>
      <c r="AN45" s="44">
        <v>1.4</v>
      </c>
      <c r="AO45" s="44">
        <v>1.5</v>
      </c>
      <c r="AP45" s="44">
        <v>1.6</v>
      </c>
      <c r="AQ45" s="44">
        <v>1.7</v>
      </c>
      <c r="AR45" s="44">
        <v>1.8</v>
      </c>
      <c r="AS45" s="44">
        <v>1.9</v>
      </c>
      <c r="AT45" s="44">
        <v>2</v>
      </c>
      <c r="AU45" s="38"/>
      <c r="AV45" s="38"/>
      <c r="AW45" s="38"/>
      <c r="AX45" s="38"/>
      <c r="AY45" s="38"/>
      <c r="AZ45" s="38"/>
      <c r="BA45" s="24"/>
      <c r="BB45" s="24"/>
      <c r="BC45" s="24"/>
    </row>
    <row r="46" spans="7:55">
      <c r="G46" s="1"/>
      <c r="H46" s="1"/>
      <c r="I46" s="1"/>
      <c r="Z46" s="1" t="s">
        <v>44</v>
      </c>
      <c r="AA46" s="1">
        <v>2.92</v>
      </c>
      <c r="AB46" s="1">
        <v>1.25</v>
      </c>
      <c r="AC46" s="1">
        <v>0.98</v>
      </c>
      <c r="AD46" s="1">
        <v>0.98</v>
      </c>
      <c r="AE46" s="1">
        <v>0.98</v>
      </c>
      <c r="AF46" s="1">
        <v>0.98</v>
      </c>
      <c r="AG46" s="1">
        <v>0.98</v>
      </c>
      <c r="AH46" s="1">
        <v>0.98</v>
      </c>
      <c r="AI46" s="1">
        <v>0.98</v>
      </c>
      <c r="AJ46" s="1">
        <v>0.98</v>
      </c>
      <c r="AK46" s="1">
        <v>0.98</v>
      </c>
      <c r="AL46" s="1">
        <v>0.98</v>
      </c>
      <c r="AM46" s="1">
        <v>0.98</v>
      </c>
      <c r="AN46" s="1">
        <v>0.98</v>
      </c>
      <c r="AO46" s="1">
        <v>0.98</v>
      </c>
      <c r="AP46" s="1">
        <v>0.98</v>
      </c>
      <c r="AQ46" s="1">
        <v>0.98</v>
      </c>
      <c r="AR46" s="1">
        <v>0.98</v>
      </c>
      <c r="AS46" s="1">
        <v>0.98</v>
      </c>
      <c r="AT46" s="1">
        <v>0.98</v>
      </c>
      <c r="AU46" s="38"/>
      <c r="AV46" s="38"/>
      <c r="AW46" s="38"/>
      <c r="AX46" s="38"/>
      <c r="AY46" s="38"/>
      <c r="AZ46" s="38"/>
      <c r="BA46" s="24"/>
      <c r="BB46" s="24"/>
      <c r="BC46" s="24"/>
    </row>
    <row r="47" spans="7:55">
      <c r="G47" s="1"/>
      <c r="H47" s="1"/>
      <c r="I47" s="1"/>
      <c r="Z47" s="1" t="s">
        <v>45</v>
      </c>
      <c r="AA47" s="1">
        <v>5.95</v>
      </c>
      <c r="AB47" s="1">
        <v>4.1099999999999994</v>
      </c>
      <c r="AC47" s="1">
        <v>2.39</v>
      </c>
      <c r="AD47" s="1">
        <v>1.95</v>
      </c>
      <c r="AE47" s="1">
        <v>1.95</v>
      </c>
      <c r="AF47" s="1">
        <v>1.95</v>
      </c>
      <c r="AG47" s="1">
        <v>1.95</v>
      </c>
      <c r="AH47" s="1">
        <v>1.95</v>
      </c>
      <c r="AI47" s="1">
        <v>1.95</v>
      </c>
      <c r="AJ47" s="1">
        <v>1.95</v>
      </c>
      <c r="AK47" s="1">
        <v>1.95</v>
      </c>
      <c r="AL47" s="1">
        <v>1.95</v>
      </c>
      <c r="AM47" s="1">
        <v>1.95</v>
      </c>
      <c r="AN47" s="1">
        <v>1.95</v>
      </c>
      <c r="AO47" s="1">
        <v>1.95</v>
      </c>
      <c r="AP47" s="1">
        <v>1.95</v>
      </c>
      <c r="AQ47" s="1">
        <v>1.95</v>
      </c>
      <c r="AR47" s="1">
        <v>1.95</v>
      </c>
      <c r="AS47" s="1">
        <v>1.95</v>
      </c>
      <c r="AT47" s="1">
        <v>1.95</v>
      </c>
      <c r="AU47" s="38"/>
      <c r="AV47" s="38"/>
      <c r="AW47" s="38"/>
      <c r="AX47" s="38"/>
      <c r="AY47" s="38"/>
      <c r="AZ47" s="38"/>
      <c r="BA47" s="24"/>
      <c r="BB47" s="24"/>
      <c r="BC47" s="24"/>
    </row>
    <row r="48" spans="7:55" ht="15.75">
      <c r="G48" s="1"/>
      <c r="H48" s="1"/>
      <c r="I48" s="1"/>
      <c r="Z48" s="46" t="s">
        <v>46</v>
      </c>
      <c r="AA48" s="1">
        <v>11.96</v>
      </c>
      <c r="AB48" s="1">
        <v>11.620000000000001</v>
      </c>
      <c r="AC48" s="1">
        <v>6.05</v>
      </c>
      <c r="AD48" s="1">
        <v>5.96</v>
      </c>
      <c r="AE48" s="1">
        <v>4.3499999999999996</v>
      </c>
      <c r="AF48" s="1">
        <v>4.12</v>
      </c>
      <c r="AG48" s="1">
        <v>3.9</v>
      </c>
      <c r="AH48" s="1">
        <v>3.9</v>
      </c>
      <c r="AI48" s="1">
        <v>3.9</v>
      </c>
      <c r="AJ48" s="1">
        <v>3.9</v>
      </c>
      <c r="AK48" s="1">
        <v>3.9</v>
      </c>
      <c r="AL48" s="1">
        <v>3.9</v>
      </c>
      <c r="AM48" s="1">
        <v>3.9</v>
      </c>
      <c r="AN48" s="1">
        <v>3.9</v>
      </c>
      <c r="AO48" s="1">
        <v>3.9</v>
      </c>
      <c r="AP48" s="1">
        <v>3.9</v>
      </c>
      <c r="AQ48" s="1">
        <v>3.9</v>
      </c>
      <c r="AR48" s="1">
        <v>3.9</v>
      </c>
      <c r="AS48" s="1">
        <v>3.9</v>
      </c>
      <c r="AT48" s="1">
        <v>3.9</v>
      </c>
      <c r="AU48" s="38"/>
      <c r="AV48" s="38"/>
      <c r="AW48" s="38"/>
      <c r="AX48" s="38"/>
      <c r="AY48" s="38"/>
      <c r="AZ48" s="38"/>
      <c r="BA48" s="24"/>
      <c r="BB48" s="24"/>
      <c r="BC48" s="24"/>
    </row>
    <row r="49" spans="7:55" ht="15.75">
      <c r="G49" s="1"/>
      <c r="H49" s="1"/>
      <c r="I49" s="1"/>
      <c r="Z49" s="46" t="s">
        <v>47</v>
      </c>
      <c r="AA49" s="1">
        <v>19.959999999999997</v>
      </c>
      <c r="AB49" s="1">
        <v>19.75</v>
      </c>
      <c r="AC49" s="1">
        <v>19.190000000000001</v>
      </c>
      <c r="AD49" s="1">
        <v>17.68</v>
      </c>
      <c r="AE49" s="1">
        <v>12.91</v>
      </c>
      <c r="AF49" s="1">
        <v>10.69</v>
      </c>
      <c r="AG49" s="1">
        <v>9.08</v>
      </c>
      <c r="AH49" s="1">
        <v>7.2200000000000006</v>
      </c>
      <c r="AI49" s="1">
        <v>6.69</v>
      </c>
      <c r="AJ49" s="1">
        <v>6.54</v>
      </c>
      <c r="AK49" s="1">
        <v>6.5</v>
      </c>
      <c r="AL49" s="1">
        <v>6.5</v>
      </c>
      <c r="AM49" s="1">
        <v>6.5</v>
      </c>
      <c r="AN49" s="1">
        <v>6.5</v>
      </c>
      <c r="AO49" s="1">
        <v>6.5</v>
      </c>
      <c r="AP49" s="1">
        <v>6.5</v>
      </c>
      <c r="AQ49" s="1">
        <v>6.5</v>
      </c>
      <c r="AR49" s="1">
        <v>6.5</v>
      </c>
      <c r="AS49" s="1">
        <v>6.5</v>
      </c>
      <c r="AT49" s="1">
        <v>6.5</v>
      </c>
      <c r="AU49" s="38"/>
      <c r="AV49" s="38"/>
      <c r="AW49" s="38"/>
      <c r="AX49" s="38"/>
      <c r="AY49" s="38"/>
      <c r="AZ49" s="38"/>
      <c r="BA49" s="24"/>
      <c r="BB49" s="24"/>
      <c r="BC49" s="24"/>
    </row>
    <row r="50" spans="7:55" ht="15.75">
      <c r="G50" s="1"/>
      <c r="H50" s="1"/>
      <c r="I50" s="1"/>
      <c r="Z50" s="47">
        <v>28</v>
      </c>
      <c r="AA50" s="1">
        <v>27.96</v>
      </c>
      <c r="AB50" s="1">
        <v>27.79</v>
      </c>
      <c r="AC50" s="1">
        <v>27.48</v>
      </c>
      <c r="AD50" s="1">
        <v>26.88</v>
      </c>
      <c r="AE50" s="1">
        <v>25.380000000000003</v>
      </c>
      <c r="AF50" s="1">
        <v>22.07</v>
      </c>
      <c r="AG50" s="1">
        <v>14.36</v>
      </c>
      <c r="AH50" s="1">
        <v>11.950000000000001</v>
      </c>
      <c r="AI50" s="1">
        <v>10.71</v>
      </c>
      <c r="AJ50" s="1">
        <v>10.85</v>
      </c>
      <c r="AK50" s="1">
        <v>9.65</v>
      </c>
      <c r="AL50" s="1">
        <v>9.24</v>
      </c>
      <c r="AM50" s="1">
        <v>9.11</v>
      </c>
      <c r="AN50" s="1">
        <v>9.1</v>
      </c>
      <c r="AO50" s="1">
        <v>9.1</v>
      </c>
      <c r="AP50" s="1">
        <v>9.1</v>
      </c>
      <c r="AQ50" s="1">
        <v>9.1</v>
      </c>
      <c r="AR50" s="1">
        <v>9.1</v>
      </c>
      <c r="AS50" s="1">
        <v>9.1</v>
      </c>
      <c r="AT50" s="1">
        <v>9.1</v>
      </c>
      <c r="AU50" s="38"/>
      <c r="AV50" s="38"/>
      <c r="AW50" s="38"/>
      <c r="AX50" s="38"/>
      <c r="AY50" s="38"/>
      <c r="AZ50" s="38"/>
      <c r="BA50" s="24"/>
      <c r="BB50" s="24"/>
      <c r="BC50" s="24"/>
    </row>
    <row r="51" spans="7:55" ht="15.75">
      <c r="G51" s="1"/>
      <c r="H51" s="1"/>
      <c r="I51" s="1"/>
      <c r="Z51" s="47">
        <v>36</v>
      </c>
      <c r="AA51" s="1">
        <v>35.96</v>
      </c>
      <c r="AB51" s="1">
        <v>35.800000000000004</v>
      </c>
      <c r="AC51" s="1">
        <v>35.549999999999997</v>
      </c>
      <c r="AD51" s="1">
        <v>35.120000000000005</v>
      </c>
      <c r="AE51" s="1">
        <v>35.120000000000005</v>
      </c>
      <c r="AF51" s="1">
        <v>23.72</v>
      </c>
      <c r="AG51" s="1">
        <v>21.4</v>
      </c>
      <c r="AH51" s="1">
        <v>19.64</v>
      </c>
      <c r="AI51" s="1">
        <v>17.159999999999997</v>
      </c>
      <c r="AJ51" s="1">
        <v>14.229999999999999</v>
      </c>
      <c r="AK51" s="1">
        <v>13.69</v>
      </c>
      <c r="AL51" s="1">
        <v>13.33</v>
      </c>
      <c r="AM51" s="1">
        <v>12.45</v>
      </c>
      <c r="AN51" s="1">
        <v>11.87</v>
      </c>
      <c r="AO51" s="1">
        <v>11.790000000000001</v>
      </c>
      <c r="AP51" s="1">
        <v>11.729999999999999</v>
      </c>
      <c r="AQ51" s="1">
        <v>11.7</v>
      </c>
      <c r="AR51" s="1">
        <v>11.7</v>
      </c>
      <c r="AS51" s="1">
        <v>11.7</v>
      </c>
      <c r="AT51" s="1">
        <v>11.7</v>
      </c>
      <c r="AU51" s="38"/>
      <c r="AV51" s="38"/>
      <c r="AW51" s="38"/>
      <c r="AX51" s="38"/>
      <c r="AY51" s="38"/>
      <c r="AZ51" s="38"/>
      <c r="BA51" s="24"/>
      <c r="BB51" s="24"/>
      <c r="BC51" s="24"/>
    </row>
    <row r="52" spans="7:55" ht="15.75">
      <c r="G52" s="1"/>
      <c r="H52" s="1"/>
      <c r="I52" s="1"/>
      <c r="Z52" s="47">
        <v>45</v>
      </c>
      <c r="AA52" s="1">
        <v>44.97</v>
      </c>
      <c r="AB52" s="1">
        <v>44.790000000000006</v>
      </c>
      <c r="AC52" s="1">
        <v>44.58</v>
      </c>
      <c r="AD52" s="1">
        <v>44.24</v>
      </c>
      <c r="AE52" s="1">
        <v>43.61</v>
      </c>
      <c r="AF52" s="1">
        <v>42.31</v>
      </c>
      <c r="AG52" s="1">
        <v>37.61</v>
      </c>
      <c r="AH52" s="1">
        <v>27.06</v>
      </c>
      <c r="AI52" s="1">
        <v>26.86</v>
      </c>
      <c r="AJ52" s="1">
        <v>27.01</v>
      </c>
      <c r="AK52" s="1">
        <v>27.72</v>
      </c>
      <c r="AL52" s="1">
        <v>17.86</v>
      </c>
      <c r="AM52" s="1">
        <v>17.61</v>
      </c>
      <c r="AN52" s="1">
        <v>18.52</v>
      </c>
      <c r="AO52" s="1">
        <v>17.159999999999997</v>
      </c>
      <c r="AP52" s="1">
        <v>15.639999999999999</v>
      </c>
      <c r="AQ52" s="1">
        <v>15.08</v>
      </c>
      <c r="AR52" s="1">
        <v>14.83</v>
      </c>
      <c r="AS52" s="1">
        <v>15.11</v>
      </c>
      <c r="AT52" s="1">
        <v>14.63</v>
      </c>
      <c r="AU52" s="38"/>
      <c r="AV52" s="38"/>
      <c r="AW52" s="38"/>
      <c r="AX52" s="38"/>
      <c r="AY52" s="38"/>
      <c r="AZ52" s="38"/>
      <c r="BA52" s="24"/>
      <c r="BB52" s="24"/>
      <c r="BC52" s="24"/>
    </row>
    <row r="53" spans="7:55" ht="15.75">
      <c r="G53" s="1"/>
      <c r="H53" s="1"/>
      <c r="I53" s="1"/>
      <c r="Z53" s="47">
        <v>62.5</v>
      </c>
      <c r="AA53" s="1">
        <v>62.470000000000006</v>
      </c>
      <c r="AB53" s="1">
        <v>62.279999999999994</v>
      </c>
      <c r="AC53" s="1">
        <v>62.080000000000005</v>
      </c>
      <c r="AD53" s="1">
        <v>61.85</v>
      </c>
      <c r="AE53" s="1">
        <v>61.53</v>
      </c>
      <c r="AF53" s="1">
        <v>60.940000000000005</v>
      </c>
      <c r="AG53" s="1">
        <v>33.75</v>
      </c>
      <c r="AH53" s="1">
        <v>45.42</v>
      </c>
      <c r="AI53" s="1">
        <v>41.04</v>
      </c>
      <c r="AJ53" s="1">
        <v>42.19</v>
      </c>
      <c r="AK53" s="1">
        <v>34.74</v>
      </c>
      <c r="AL53" s="1">
        <v>27.56</v>
      </c>
      <c r="AM53" s="1">
        <v>30.17</v>
      </c>
      <c r="AN53" s="1">
        <v>24.48</v>
      </c>
      <c r="AO53" s="1">
        <v>26.990000000000002</v>
      </c>
      <c r="AP53" s="1">
        <v>23.84</v>
      </c>
      <c r="AQ53" s="1">
        <v>24.46</v>
      </c>
      <c r="AR53" s="1">
        <v>21.27</v>
      </c>
      <c r="AS53" s="1">
        <v>21.02</v>
      </c>
      <c r="AT53" s="1">
        <v>20.54</v>
      </c>
      <c r="AU53" s="38"/>
      <c r="AV53" s="38"/>
      <c r="AW53" s="38"/>
      <c r="AX53" s="38"/>
      <c r="AY53" s="38"/>
      <c r="AZ53" s="38"/>
      <c r="BA53" s="24"/>
      <c r="BB53" s="24"/>
      <c r="BC53" s="24"/>
    </row>
    <row r="54" spans="7:55" ht="15.75">
      <c r="G54" s="1"/>
      <c r="H54" s="1"/>
      <c r="I54" s="1"/>
      <c r="Z54" s="47">
        <v>87.5</v>
      </c>
      <c r="AA54" s="1">
        <v>87.47999999999999</v>
      </c>
      <c r="AB54" s="1">
        <v>87.28</v>
      </c>
      <c r="AC54" s="1">
        <v>87.070000000000007</v>
      </c>
      <c r="AD54" s="1">
        <v>86.87</v>
      </c>
      <c r="AE54" s="1">
        <v>86.63</v>
      </c>
      <c r="AF54" s="1">
        <v>86.279999999999987</v>
      </c>
      <c r="AG54" s="1">
        <v>83.65</v>
      </c>
      <c r="AH54" s="1">
        <v>34.11</v>
      </c>
      <c r="AI54" s="1">
        <v>31.03</v>
      </c>
      <c r="AJ54" s="1">
        <v>28.75</v>
      </c>
      <c r="AK54" s="1">
        <v>35.909999999999997</v>
      </c>
      <c r="AL54" s="1">
        <v>29.830000000000002</v>
      </c>
      <c r="AM54" s="1">
        <v>28.69</v>
      </c>
      <c r="AN54" s="1">
        <v>28.580000000000002</v>
      </c>
      <c r="AO54" s="1">
        <v>28.66</v>
      </c>
      <c r="AP54" s="1">
        <v>29.68</v>
      </c>
      <c r="AQ54" s="1">
        <v>29.6</v>
      </c>
      <c r="AR54" s="1">
        <v>29</v>
      </c>
      <c r="AS54" s="1">
        <v>28.72</v>
      </c>
      <c r="AT54" s="1">
        <v>30.23</v>
      </c>
      <c r="AU54" s="38"/>
      <c r="AV54" s="38"/>
      <c r="AW54" s="38"/>
      <c r="AX54" s="38"/>
      <c r="AY54" s="38"/>
      <c r="AZ54" s="38"/>
      <c r="BA54" s="24"/>
      <c r="BB54" s="24"/>
      <c r="BC54" s="24"/>
    </row>
    <row r="55" spans="7:55" ht="15.75">
      <c r="G55" s="1"/>
      <c r="H55" s="1"/>
      <c r="I55" s="1"/>
      <c r="Z55" s="47">
        <v>112.5</v>
      </c>
      <c r="AA55" s="1">
        <v>112.47999999999999</v>
      </c>
      <c r="AB55" s="1">
        <v>112.28999999999999</v>
      </c>
      <c r="AC55" s="1">
        <v>112.05999999999999</v>
      </c>
      <c r="AD55" s="1">
        <v>111.85</v>
      </c>
      <c r="AE55" s="1">
        <v>111.64</v>
      </c>
      <c r="AF55" s="1">
        <v>111.39999999999999</v>
      </c>
      <c r="AG55" s="1">
        <v>111.12</v>
      </c>
      <c r="AH55" s="1">
        <v>110.68</v>
      </c>
      <c r="AI55" s="1">
        <v>55.71</v>
      </c>
      <c r="AJ55" s="1">
        <v>50.699999999999996</v>
      </c>
      <c r="AK55" s="1">
        <v>101</v>
      </c>
      <c r="AL55" s="1">
        <v>46.04</v>
      </c>
      <c r="AM55" s="1">
        <v>48.12</v>
      </c>
      <c r="AN55" s="1">
        <v>106.92</v>
      </c>
      <c r="AO55" s="1">
        <v>37.979999999999997</v>
      </c>
      <c r="AP55" s="1">
        <v>37.04</v>
      </c>
      <c r="AQ55" s="1">
        <v>101.71</v>
      </c>
      <c r="AR55" s="1">
        <v>38.25</v>
      </c>
      <c r="AU55" s="38"/>
      <c r="AV55" s="38"/>
      <c r="AW55" s="38"/>
      <c r="AX55" s="38"/>
      <c r="AY55" s="38"/>
      <c r="AZ55" s="38"/>
      <c r="BA55" s="24"/>
      <c r="BB55" s="24"/>
      <c r="BC55" s="24"/>
    </row>
    <row r="56" spans="7:55" ht="15.75">
      <c r="G56" s="1"/>
      <c r="H56" s="1"/>
      <c r="I56" s="1"/>
      <c r="Z56" s="47">
        <v>137.5</v>
      </c>
      <c r="AA56" s="1">
        <v>137.47999999999999</v>
      </c>
      <c r="AB56" s="1">
        <v>137.30000000000001</v>
      </c>
      <c r="AC56" s="1">
        <v>137.07</v>
      </c>
      <c r="AD56" s="1">
        <v>136.84</v>
      </c>
      <c r="AE56" s="1">
        <v>136.63999999999999</v>
      </c>
      <c r="AF56" s="1">
        <v>136.41</v>
      </c>
      <c r="AG56" s="1">
        <v>136.16999999999999</v>
      </c>
      <c r="AH56" s="1">
        <v>135.84</v>
      </c>
      <c r="AI56" s="1">
        <v>135.37</v>
      </c>
      <c r="AJ56" s="1">
        <v>121.77</v>
      </c>
      <c r="AK56" s="1">
        <v>122.31000000000002</v>
      </c>
      <c r="AL56" s="1">
        <v>117.97</v>
      </c>
      <c r="AM56" s="1">
        <v>132.01</v>
      </c>
      <c r="AN56" s="1">
        <v>131.81</v>
      </c>
      <c r="AO56" s="1">
        <v>130.08000000000001</v>
      </c>
      <c r="AU56" s="38"/>
      <c r="AV56" s="38"/>
      <c r="AW56" s="38"/>
      <c r="AX56" s="38"/>
      <c r="AY56" s="38"/>
      <c r="AZ56" s="38"/>
      <c r="BA56" s="24"/>
      <c r="BB56" s="24"/>
      <c r="BC56" s="24"/>
    </row>
    <row r="57" spans="7:55" ht="15.75">
      <c r="G57" s="1"/>
      <c r="H57" s="1"/>
      <c r="I57" s="1"/>
      <c r="Z57" s="47">
        <v>175</v>
      </c>
      <c r="AA57" s="1">
        <v>174.99</v>
      </c>
      <c r="AB57" s="1">
        <v>174.82000000000002</v>
      </c>
      <c r="AC57" s="1">
        <v>174.6</v>
      </c>
      <c r="AD57" s="1">
        <v>174.35000000000002</v>
      </c>
      <c r="AE57" s="1">
        <v>174.14000000000001</v>
      </c>
      <c r="AF57" s="1">
        <v>173.91</v>
      </c>
      <c r="AG57" s="1">
        <v>173.7</v>
      </c>
      <c r="AH57" s="1">
        <v>173.45</v>
      </c>
      <c r="AI57" s="1">
        <v>173.13</v>
      </c>
      <c r="AJ57" s="1">
        <v>171.59</v>
      </c>
      <c r="AK57" s="1">
        <v>167.72</v>
      </c>
      <c r="AL57" s="1">
        <v>166.61</v>
      </c>
      <c r="AU57" s="38"/>
      <c r="AV57" s="38"/>
      <c r="AW57" s="38"/>
      <c r="AX57" s="38"/>
      <c r="AY57" s="38"/>
      <c r="AZ57" s="38"/>
      <c r="BA57" s="24"/>
      <c r="BB57" s="24"/>
      <c r="BC57" s="24"/>
    </row>
    <row r="58" spans="7:55" ht="15.75">
      <c r="G58" s="1"/>
      <c r="H58" s="1"/>
      <c r="I58" s="1"/>
      <c r="Z58" s="47">
        <v>225</v>
      </c>
      <c r="AA58" s="1">
        <v>224.99</v>
      </c>
      <c r="AB58" s="1">
        <v>224.84</v>
      </c>
      <c r="AC58" s="1">
        <v>224.63</v>
      </c>
      <c r="AD58" s="1">
        <v>224.38</v>
      </c>
      <c r="AE58" s="1">
        <v>224.16</v>
      </c>
      <c r="AF58" s="1">
        <v>223.93</v>
      </c>
      <c r="AG58" s="1">
        <v>223.71</v>
      </c>
      <c r="AH58" s="1">
        <v>223.48</v>
      </c>
      <c r="AI58" s="1">
        <v>223.24</v>
      </c>
      <c r="AJ58" s="1">
        <v>222.97</v>
      </c>
      <c r="AK58" s="1">
        <v>222.58</v>
      </c>
      <c r="AL58" s="1">
        <v>218.74</v>
      </c>
      <c r="AM58" s="1">
        <v>217.86</v>
      </c>
      <c r="AU58" s="24"/>
      <c r="AV58" s="24"/>
      <c r="AW58" s="24"/>
      <c r="AX58" s="24"/>
      <c r="AY58" s="24"/>
      <c r="AZ58" s="24"/>
      <c r="BA58" s="24"/>
      <c r="BB58" s="24"/>
      <c r="BC58" s="24"/>
    </row>
    <row r="59" spans="7:55" ht="15.75">
      <c r="G59" s="1"/>
      <c r="H59" s="1"/>
      <c r="I59" s="1"/>
      <c r="Z59" s="47">
        <v>375</v>
      </c>
      <c r="AA59" s="1">
        <v>374.99</v>
      </c>
      <c r="AB59" s="1">
        <v>374.88</v>
      </c>
      <c r="AC59" s="1">
        <v>374.7</v>
      </c>
      <c r="AD59" s="1">
        <v>374.49</v>
      </c>
      <c r="AE59" s="1">
        <v>374.27</v>
      </c>
      <c r="AF59" s="1">
        <v>374.05</v>
      </c>
      <c r="AG59" s="1">
        <v>373.83000000000004</v>
      </c>
      <c r="AH59" s="1">
        <v>373.59999999999997</v>
      </c>
      <c r="AI59" s="1">
        <v>373.38</v>
      </c>
      <c r="AJ59" s="1">
        <v>373.15999999999997</v>
      </c>
      <c r="AK59" s="1">
        <v>372.94</v>
      </c>
      <c r="AL59" s="1">
        <v>372.71</v>
      </c>
      <c r="AM59" s="1">
        <v>372.47</v>
      </c>
      <c r="AN59" s="1">
        <v>372.21</v>
      </c>
      <c r="AO59" s="1">
        <v>371.90999999999997</v>
      </c>
      <c r="AP59" s="1">
        <v>371.5</v>
      </c>
      <c r="AQ59" s="1">
        <v>370.07</v>
      </c>
      <c r="AR59" s="1">
        <v>368.57</v>
      </c>
      <c r="AU59" s="24"/>
      <c r="AV59" s="24"/>
      <c r="AW59" s="24"/>
      <c r="AX59" s="24"/>
      <c r="AY59" s="24"/>
      <c r="AZ59" s="24"/>
      <c r="BA59" s="24"/>
      <c r="BB59" s="24"/>
      <c r="BC59" s="24"/>
    </row>
    <row r="60" spans="7:55" ht="15.75">
      <c r="G60" s="1"/>
      <c r="H60" s="1"/>
      <c r="I60" s="1"/>
      <c r="Z60" s="47">
        <v>750</v>
      </c>
      <c r="AA60" s="1">
        <v>750</v>
      </c>
      <c r="AB60" s="1">
        <v>749.92</v>
      </c>
      <c r="AC60" s="1">
        <v>749.79</v>
      </c>
      <c r="AD60" s="1">
        <v>749.64</v>
      </c>
      <c r="AE60" s="1">
        <v>749.47</v>
      </c>
      <c r="AF60" s="1">
        <v>749.30000000000007</v>
      </c>
      <c r="AG60" s="1">
        <v>749.12</v>
      </c>
      <c r="AH60" s="1">
        <v>748.93</v>
      </c>
      <c r="AI60" s="1">
        <v>748.74</v>
      </c>
      <c r="AJ60" s="1">
        <v>748.55</v>
      </c>
      <c r="AK60" s="1">
        <v>748.34999999999991</v>
      </c>
      <c r="AL60" s="1">
        <v>748.16</v>
      </c>
      <c r="AM60" s="1">
        <v>747.97</v>
      </c>
      <c r="AN60" s="1">
        <v>747.78</v>
      </c>
      <c r="AO60" s="1">
        <v>747.57999999999993</v>
      </c>
      <c r="AP60" s="1">
        <v>747.39</v>
      </c>
      <c r="AQ60" s="1">
        <v>747.19999999999993</v>
      </c>
      <c r="AR60" s="1">
        <v>747.0200000000001</v>
      </c>
      <c r="AS60" s="1">
        <v>746.82999999999993</v>
      </c>
      <c r="AT60" s="1">
        <v>746.63</v>
      </c>
      <c r="AU60" s="24"/>
      <c r="AV60" s="24"/>
      <c r="AW60" s="24"/>
      <c r="AX60" s="24"/>
      <c r="AY60" s="24"/>
      <c r="AZ60" s="24"/>
      <c r="BA60" s="24"/>
      <c r="BB60" s="24"/>
      <c r="BC60" s="24"/>
    </row>
    <row r="61" spans="7:55" ht="15.75">
      <c r="G61" s="1"/>
      <c r="H61" s="1"/>
      <c r="I61" s="1"/>
      <c r="Z61" s="47">
        <v>1500</v>
      </c>
      <c r="AA61" s="1">
        <v>1500</v>
      </c>
      <c r="AB61" s="1">
        <v>1499.93</v>
      </c>
      <c r="AC61" s="1">
        <v>1499.8999999999999</v>
      </c>
      <c r="AD61" s="1">
        <v>1499.74</v>
      </c>
      <c r="AE61" s="1">
        <v>1499.6</v>
      </c>
      <c r="AF61" s="1">
        <v>1499.5</v>
      </c>
      <c r="AG61" s="1">
        <v>1499.3999999999999</v>
      </c>
      <c r="AH61" s="1">
        <v>1499.2199999999998</v>
      </c>
      <c r="AI61" s="1">
        <v>1499.1</v>
      </c>
      <c r="AJ61" s="1">
        <v>1498.98</v>
      </c>
      <c r="AK61" s="1">
        <v>1498.8</v>
      </c>
      <c r="AL61" s="1">
        <v>1498.7</v>
      </c>
      <c r="AM61" s="1">
        <v>1498.5</v>
      </c>
      <c r="AN61" s="1">
        <v>1498.4</v>
      </c>
      <c r="AO61" s="1">
        <v>1498.2</v>
      </c>
      <c r="AP61" s="1">
        <v>1498.1000000000001</v>
      </c>
      <c r="AQ61" s="1">
        <v>1497.8999999999999</v>
      </c>
      <c r="AR61" s="1">
        <v>1497.8000000000002</v>
      </c>
      <c r="AS61" s="1">
        <v>1497.6</v>
      </c>
      <c r="AT61" s="1">
        <v>1497.5</v>
      </c>
      <c r="AU61" s="38"/>
      <c r="AV61" s="38"/>
      <c r="AW61" s="38"/>
      <c r="AX61" s="38"/>
      <c r="AY61" s="38"/>
      <c r="AZ61" s="38"/>
      <c r="BA61" s="24"/>
      <c r="BB61" s="24"/>
      <c r="BC61" s="24"/>
    </row>
    <row r="62" spans="7:55">
      <c r="G62" s="1"/>
      <c r="H62" s="1"/>
      <c r="I62" s="1"/>
      <c r="AE62" s="24"/>
      <c r="AF62" s="39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24"/>
      <c r="BB62" s="24"/>
      <c r="BC62" s="24"/>
    </row>
    <row r="63" spans="7:55">
      <c r="G63" s="1"/>
      <c r="H63" s="1"/>
      <c r="I63" s="1"/>
      <c r="AE63" s="24"/>
      <c r="AF63" s="39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24"/>
      <c r="BB63" s="24"/>
      <c r="BC63" s="24"/>
    </row>
    <row r="64" spans="7:55">
      <c r="G64" s="1"/>
      <c r="H64" s="1"/>
      <c r="I64" s="1"/>
      <c r="X64" s="56"/>
      <c r="Y64" s="56"/>
      <c r="Z64" s="56"/>
      <c r="AA64" s="56"/>
      <c r="AB64" s="56"/>
      <c r="AC64" s="56"/>
      <c r="AD64" s="56"/>
      <c r="AE64" s="56"/>
      <c r="AF64" s="67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56"/>
      <c r="BB64" s="56"/>
      <c r="BC64" s="56"/>
    </row>
    <row r="65" spans="7:55">
      <c r="G65" s="1"/>
      <c r="H65" s="1"/>
      <c r="I65" s="1"/>
      <c r="X65" s="56"/>
      <c r="Y65" s="56"/>
      <c r="Z65" s="56"/>
      <c r="AA65" s="56"/>
      <c r="AB65" s="56"/>
      <c r="AC65" s="56"/>
      <c r="AD65" s="56"/>
      <c r="AE65" s="56"/>
      <c r="AF65" s="67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56"/>
      <c r="BB65" s="56"/>
      <c r="BC65" s="56"/>
    </row>
    <row r="66" spans="7:55">
      <c r="G66" s="1"/>
      <c r="H66" s="1"/>
      <c r="I66" s="1"/>
      <c r="AE66" s="24"/>
      <c r="AF66" s="39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24"/>
      <c r="BB66" s="24"/>
      <c r="BC66" s="24"/>
    </row>
    <row r="67" spans="7:55">
      <c r="G67" s="1"/>
      <c r="H67" s="1"/>
      <c r="I67" s="1"/>
      <c r="AE67" s="24"/>
      <c r="AF67" s="39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24"/>
      <c r="BB67" s="24"/>
      <c r="BC67" s="24"/>
    </row>
    <row r="68" spans="7:55">
      <c r="G68" s="1"/>
      <c r="H68" s="1"/>
      <c r="I68" s="1"/>
      <c r="AE68" s="24"/>
      <c r="AF68" s="39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24"/>
      <c r="BB68" s="24"/>
      <c r="BC68" s="24"/>
    </row>
    <row r="69" spans="7:55">
      <c r="G69" s="1"/>
      <c r="H69" s="1"/>
      <c r="I69" s="1"/>
      <c r="AE69" s="24"/>
      <c r="AF69" s="39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24"/>
      <c r="BB69" s="24"/>
      <c r="BC69" s="24"/>
    </row>
    <row r="70" spans="7:55">
      <c r="G70" s="1"/>
      <c r="H70" s="1"/>
      <c r="I70" s="1"/>
      <c r="AE70" s="24"/>
      <c r="AF70" s="39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24"/>
      <c r="BB70" s="24"/>
      <c r="BC70" s="24"/>
    </row>
    <row r="71" spans="7:55">
      <c r="G71" s="1"/>
      <c r="H71" s="1"/>
      <c r="I71" s="1"/>
      <c r="AE71" s="24"/>
      <c r="AF71" s="39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24"/>
      <c r="BB71" s="24"/>
      <c r="BC71" s="24"/>
    </row>
    <row r="72" spans="7:55">
      <c r="G72" s="1"/>
      <c r="H72" s="1"/>
      <c r="I72" s="1"/>
      <c r="AE72" s="24"/>
      <c r="AF72" s="39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24"/>
      <c r="BB72" s="24"/>
      <c r="BC72" s="24"/>
    </row>
    <row r="73" spans="7:55">
      <c r="G73" s="1"/>
      <c r="H73" s="1"/>
      <c r="I73" s="1"/>
      <c r="AE73" s="24"/>
      <c r="AF73" s="39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24"/>
      <c r="BB73" s="24"/>
      <c r="BC73" s="24"/>
    </row>
    <row r="74" spans="7:55">
      <c r="G74" s="1"/>
      <c r="H74" s="1"/>
      <c r="I74" s="1"/>
      <c r="AE74" s="24"/>
      <c r="AF74" s="39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24"/>
      <c r="BB74" s="24"/>
      <c r="BC74" s="24"/>
    </row>
    <row r="75" spans="7:55">
      <c r="G75" s="1"/>
      <c r="H75" s="1"/>
      <c r="I75" s="1"/>
      <c r="AE75" s="24"/>
      <c r="AF75" s="39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24"/>
      <c r="BB75" s="24"/>
      <c r="BC75" s="24"/>
    </row>
    <row r="76" spans="7:55">
      <c r="G76" s="1"/>
      <c r="H76" s="1"/>
      <c r="I76" s="1"/>
      <c r="AE76" s="24"/>
      <c r="AF76" s="39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24"/>
      <c r="BB76" s="24"/>
      <c r="BC76" s="24"/>
    </row>
    <row r="77" spans="7:55">
      <c r="G77" s="1"/>
      <c r="H77" s="1"/>
      <c r="I77" s="1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</row>
    <row r="78" spans="7:55">
      <c r="G78" s="1"/>
      <c r="H78" s="1"/>
      <c r="I78" s="1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</row>
    <row r="79" spans="7:55">
      <c r="G79" s="1"/>
      <c r="H79" s="1"/>
      <c r="I79" s="1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</row>
    <row r="80" spans="7:55">
      <c r="G80" s="1"/>
      <c r="H80" s="1"/>
      <c r="I80" s="1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</row>
    <row r="81" spans="7:55">
      <c r="G81" s="1"/>
      <c r="H81" s="1"/>
      <c r="I81" s="1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</row>
    <row r="82" spans="7:55">
      <c r="G82" s="1"/>
      <c r="H82" s="1"/>
      <c r="I82" s="1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</row>
    <row r="83" spans="7:55">
      <c r="G83" s="1"/>
      <c r="H83" s="1"/>
      <c r="I83" s="1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</row>
    <row r="84" spans="7:55">
      <c r="G84" s="1"/>
      <c r="H84" s="1"/>
      <c r="I84" s="1"/>
    </row>
    <row r="85" spans="7:55">
      <c r="G85" s="1"/>
      <c r="H85" s="1"/>
      <c r="I85" s="1"/>
    </row>
    <row r="86" spans="7:55">
      <c r="G86" s="1"/>
      <c r="H86" s="1"/>
      <c r="I86" s="1"/>
    </row>
    <row r="87" spans="7:55">
      <c r="G87" s="1"/>
      <c r="H87" s="1"/>
      <c r="I87" s="1"/>
    </row>
    <row r="88" spans="7:55">
      <c r="G88" s="1"/>
      <c r="H88" s="1"/>
      <c r="I88" s="1"/>
    </row>
    <row r="89" spans="7:55">
      <c r="G89" s="1"/>
      <c r="H89" s="1"/>
      <c r="I89" s="1"/>
    </row>
    <row r="90" spans="7:55">
      <c r="G90" s="1"/>
      <c r="H90" s="1"/>
      <c r="I90" s="1"/>
    </row>
    <row r="91" spans="7:55">
      <c r="G91" s="1"/>
      <c r="H91" s="1"/>
      <c r="I91" s="1"/>
    </row>
    <row r="92" spans="7:55">
      <c r="G92" s="1"/>
      <c r="H92" s="1"/>
      <c r="I92" s="1"/>
    </row>
    <row r="93" spans="7:55">
      <c r="G93" s="1"/>
      <c r="H93" s="1"/>
      <c r="I93" s="1"/>
    </row>
    <row r="94" spans="7:55">
      <c r="G94" s="1"/>
      <c r="H94" s="1"/>
      <c r="I94" s="1"/>
    </row>
    <row r="95" spans="7:55">
      <c r="G95" s="1"/>
      <c r="H95" s="1"/>
      <c r="I95" s="1"/>
    </row>
    <row r="96" spans="7:55">
      <c r="G96" s="1"/>
      <c r="H96" s="1"/>
      <c r="I96" s="1"/>
    </row>
    <row r="97" spans="7:9">
      <c r="G97" s="1"/>
      <c r="H97" s="1"/>
      <c r="I97" s="1"/>
    </row>
    <row r="98" spans="7:9">
      <c r="G98" s="1"/>
      <c r="H98" s="1"/>
      <c r="I98" s="1"/>
    </row>
    <row r="99" spans="7:9">
      <c r="G99" s="1"/>
      <c r="H99" s="1"/>
      <c r="I99" s="1"/>
    </row>
    <row r="100" spans="7:9">
      <c r="G100" s="1"/>
      <c r="H100" s="1"/>
      <c r="I100" s="1"/>
    </row>
    <row r="101" spans="7:9">
      <c r="G101" s="1"/>
      <c r="H101" s="1"/>
      <c r="I101" s="1"/>
    </row>
    <row r="102" spans="7:9">
      <c r="G102" s="1"/>
      <c r="H102" s="1"/>
      <c r="I102" s="1"/>
    </row>
    <row r="103" spans="7:9">
      <c r="G103" s="1"/>
      <c r="H103" s="1"/>
      <c r="I103" s="1"/>
    </row>
    <row r="104" spans="7:9">
      <c r="G104" s="1"/>
      <c r="H104" s="1"/>
      <c r="I104" s="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7BF04-A353-46A6-B131-BFCB3A602DA2}">
  <sheetPr>
    <tabColor theme="9"/>
  </sheetPr>
  <dimension ref="A1:BC103"/>
  <sheetViews>
    <sheetView topLeftCell="M1" zoomScaleNormal="100" workbookViewId="0">
      <selection activeCell="R29" sqref="R29"/>
    </sheetView>
  </sheetViews>
  <sheetFormatPr defaultRowHeight="15"/>
  <cols>
    <col min="1" max="1" width="9" style="1"/>
    <col min="2" max="2" width="12.25" style="1" customWidth="1"/>
    <col min="3" max="3" width="13.5" style="1" customWidth="1"/>
    <col min="4" max="4" width="10.625" style="1" customWidth="1"/>
    <col min="5" max="5" width="9.875" style="1" customWidth="1"/>
    <col min="6" max="6" width="9.375" style="1" customWidth="1"/>
    <col min="7" max="7" width="11.125" style="3" customWidth="1"/>
    <col min="8" max="8" width="10" style="3" customWidth="1"/>
    <col min="9" max="9" width="10.5" style="3" customWidth="1"/>
    <col min="10" max="10" width="9" style="1"/>
    <col min="11" max="11" width="12.375" style="1" customWidth="1"/>
    <col min="12" max="12" width="12.5" style="1" customWidth="1"/>
    <col min="13" max="13" width="11.625" style="1" customWidth="1"/>
    <col min="14" max="14" width="10.5" style="1" customWidth="1"/>
    <col min="15" max="15" width="11.25" style="1" customWidth="1"/>
    <col min="16" max="17" width="9" style="1"/>
    <col min="18" max="18" width="10.125" style="1" customWidth="1"/>
    <col min="19" max="19" width="9.25" style="1" bestFit="1" customWidth="1"/>
    <col min="20" max="20" width="10.5" style="1" customWidth="1"/>
    <col min="21" max="21" width="10.875" style="1" customWidth="1"/>
    <col min="22" max="22" width="9.25" style="1" bestFit="1" customWidth="1"/>
    <col min="23" max="23" width="1.375" style="1" customWidth="1"/>
    <col min="24" max="24" width="13" style="49" bestFit="1" customWidth="1"/>
    <col min="25" max="25" width="1.5" style="1" customWidth="1"/>
    <col min="26" max="26" width="12.625" style="1" customWidth="1"/>
    <col min="27" max="27" width="12.75" style="1" bestFit="1" customWidth="1"/>
    <col min="28" max="28" width="13.375" style="1" customWidth="1"/>
    <col min="29" max="29" width="13.75" style="1" customWidth="1"/>
    <col min="30" max="30" width="12.625" style="1" customWidth="1"/>
    <col min="31" max="31" width="13" style="1" customWidth="1"/>
    <col min="32" max="32" width="13.5" style="1" customWidth="1"/>
    <col min="33" max="33" width="15.5" style="1" customWidth="1"/>
    <col min="34" max="34" width="13" style="1" customWidth="1"/>
    <col min="35" max="35" width="14.875" style="1" customWidth="1"/>
    <col min="36" max="36" width="16.125" style="1" customWidth="1"/>
    <col min="37" max="37" width="15.875" style="1" customWidth="1"/>
    <col min="38" max="39" width="15" style="1" customWidth="1"/>
    <col min="40" max="16384" width="9" style="1"/>
  </cols>
  <sheetData>
    <row r="1" spans="1:55" ht="15.75" thickBot="1">
      <c r="A1" s="3" t="s">
        <v>226</v>
      </c>
      <c r="E1" s="3" t="s">
        <v>220</v>
      </c>
      <c r="Q1" s="3" t="s">
        <v>219</v>
      </c>
      <c r="Z1" s="3" t="s">
        <v>221</v>
      </c>
      <c r="AG1" s="3" t="s">
        <v>222</v>
      </c>
    </row>
    <row r="2" spans="1:55" s="2" customFormat="1" ht="51" customHeight="1">
      <c r="A2" s="4" t="s">
        <v>0</v>
      </c>
      <c r="B2" s="5" t="s">
        <v>217</v>
      </c>
      <c r="C2" s="25" t="s">
        <v>218</v>
      </c>
      <c r="E2" s="4" t="s">
        <v>162</v>
      </c>
      <c r="F2" s="5" t="s">
        <v>163</v>
      </c>
      <c r="G2" s="6" t="s">
        <v>166</v>
      </c>
      <c r="H2" s="6" t="s">
        <v>165</v>
      </c>
      <c r="I2" s="27" t="s">
        <v>164</v>
      </c>
      <c r="J2" s="30"/>
      <c r="K2" s="5" t="s">
        <v>167</v>
      </c>
      <c r="L2" s="5" t="s">
        <v>168</v>
      </c>
      <c r="M2" s="6" t="s">
        <v>171</v>
      </c>
      <c r="N2" s="6" t="s">
        <v>170</v>
      </c>
      <c r="O2" s="7" t="s">
        <v>169</v>
      </c>
      <c r="Q2" s="4" t="s">
        <v>172</v>
      </c>
      <c r="R2" s="5" t="s">
        <v>173</v>
      </c>
      <c r="S2" s="16" t="s">
        <v>1</v>
      </c>
      <c r="T2" s="5" t="s">
        <v>174</v>
      </c>
      <c r="U2" s="5" t="s">
        <v>175</v>
      </c>
      <c r="V2" s="17" t="s">
        <v>2</v>
      </c>
      <c r="W2" s="22"/>
      <c r="X2" s="48"/>
      <c r="Z2" s="4" t="s">
        <v>176</v>
      </c>
      <c r="AA2" s="5" t="s">
        <v>177</v>
      </c>
      <c r="AB2" s="16" t="s">
        <v>3</v>
      </c>
      <c r="AC2" s="5" t="s">
        <v>178</v>
      </c>
      <c r="AD2" s="5" t="s">
        <v>179</v>
      </c>
      <c r="AE2" s="17" t="s">
        <v>4</v>
      </c>
      <c r="AF2" s="1"/>
      <c r="AG2" s="32"/>
      <c r="AH2" s="5" t="s">
        <v>176</v>
      </c>
      <c r="AI2" s="5" t="s">
        <v>177</v>
      </c>
      <c r="AJ2" s="16" t="s">
        <v>3</v>
      </c>
      <c r="AK2" s="5" t="s">
        <v>178</v>
      </c>
      <c r="AL2" s="5" t="s">
        <v>179</v>
      </c>
      <c r="AM2" s="17" t="s">
        <v>4</v>
      </c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</row>
    <row r="3" spans="1:55">
      <c r="A3" s="8">
        <v>3</v>
      </c>
      <c r="B3" s="9">
        <v>13</v>
      </c>
      <c r="C3" s="11">
        <v>290</v>
      </c>
      <c r="E3" s="8">
        <v>8</v>
      </c>
      <c r="F3" s="9">
        <f>SUM(G3:I3)</f>
        <v>0</v>
      </c>
      <c r="G3" s="9"/>
      <c r="H3" s="9"/>
      <c r="I3" s="9"/>
      <c r="J3" s="26"/>
      <c r="K3" s="9">
        <v>212</v>
      </c>
      <c r="L3" s="9">
        <f>SUM(M3:O3)</f>
        <v>22</v>
      </c>
      <c r="M3" s="9">
        <v>12</v>
      </c>
      <c r="N3" s="9">
        <v>2</v>
      </c>
      <c r="O3" s="11">
        <v>8</v>
      </c>
      <c r="Q3" s="8">
        <f>E3/60000*B3</f>
        <v>1.7333333333333335E-3</v>
      </c>
      <c r="R3" s="9">
        <f>F3/60000*B3</f>
        <v>0</v>
      </c>
      <c r="S3" s="18">
        <f>R3/Q3</f>
        <v>0</v>
      </c>
      <c r="T3" s="9">
        <f>K3/60000*C3</f>
        <v>1.0246666666666666</v>
      </c>
      <c r="U3" s="9">
        <f>L3/60000*C3</f>
        <v>0.10633333333333334</v>
      </c>
      <c r="V3" s="19">
        <f>U3/T3</f>
        <v>0.10377358490566038</v>
      </c>
      <c r="W3" s="18"/>
      <c r="Z3" s="8">
        <f>Q3*4*PI()/3*($AP27*10^(-6)/2)^3*10^9</f>
        <v>8.5419876325838409E-13</v>
      </c>
      <c r="AA3" s="9">
        <f>R3*4*PI()/3*($AP27*10^(-6)/2)^3*10^9</f>
        <v>0</v>
      </c>
      <c r="AB3" s="18">
        <f>AA3/Z3</f>
        <v>0</v>
      </c>
      <c r="AC3" s="9">
        <f>T3*4*PI()/3*($AP46*10^(-6)/2)^3*10^9</f>
        <v>5.0496288428005241E-10</v>
      </c>
      <c r="AD3" s="9">
        <f>U3*4*PI()/3*($AP46*10^(-6)/2)^3*10^9</f>
        <v>5.2401808746043182E-11</v>
      </c>
      <c r="AE3" s="19">
        <f>AD3/AC3</f>
        <v>0.1037735849056604</v>
      </c>
      <c r="AG3" s="33" t="s">
        <v>5</v>
      </c>
      <c r="AH3" s="9">
        <f>SUM(Z3:Z9)</f>
        <v>2.9114106154208435E-8</v>
      </c>
      <c r="AI3" s="9">
        <f>SUM(AA3:AA9)</f>
        <v>1.6395761818468764E-10</v>
      </c>
      <c r="AJ3" s="18">
        <f>AI3/AH3</f>
        <v>5.6315525304556748E-3</v>
      </c>
      <c r="AK3" s="9">
        <f>SUM(AC3:AC9)</f>
        <v>3.525528585320282E-6</v>
      </c>
      <c r="AL3" s="9">
        <f>SUM(AD3:AD9)</f>
        <v>1.1735295633973789E-7</v>
      </c>
      <c r="AM3" s="35">
        <f>AL3/AK3</f>
        <v>3.3286627380749709E-2</v>
      </c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</row>
    <row r="4" spans="1:55">
      <c r="A4" s="8">
        <v>6</v>
      </c>
      <c r="B4" s="9">
        <v>52</v>
      </c>
      <c r="C4" s="11">
        <v>970</v>
      </c>
      <c r="E4" s="8">
        <v>5</v>
      </c>
      <c r="F4" s="9">
        <f t="shared" ref="F4:F18" si="0">SUM(G4:I4)</f>
        <v>0</v>
      </c>
      <c r="G4" s="9"/>
      <c r="H4" s="9"/>
      <c r="I4" s="9"/>
      <c r="J4" s="26"/>
      <c r="K4" s="9">
        <v>236</v>
      </c>
      <c r="L4" s="9">
        <f t="shared" ref="L4:L18" si="1">SUM(M4:O4)</f>
        <v>14</v>
      </c>
      <c r="M4" s="9">
        <v>9</v>
      </c>
      <c r="N4" s="9"/>
      <c r="O4" s="11">
        <v>5</v>
      </c>
      <c r="Q4" s="8">
        <f t="shared" ref="Q4:Q18" si="2">E4/60000*B4</f>
        <v>4.3333333333333331E-3</v>
      </c>
      <c r="R4" s="9">
        <f t="shared" ref="R4:R18" si="3">F4/60000*B4</f>
        <v>0</v>
      </c>
      <c r="S4" s="18">
        <f t="shared" ref="S4:S18" si="4">R4/Q4</f>
        <v>0</v>
      </c>
      <c r="T4" s="9">
        <f t="shared" ref="T4:T18" si="5">K4/60000*C4</f>
        <v>3.8153333333333328</v>
      </c>
      <c r="U4" s="9">
        <f t="shared" ref="U4:U18" si="6">L4/60000*C4</f>
        <v>0.22633333333333333</v>
      </c>
      <c r="V4" s="19">
        <f t="shared" ref="V4:V18" si="7">U4/T4</f>
        <v>5.9322033898305093E-2</v>
      </c>
      <c r="W4" s="18"/>
      <c r="Z4" s="8">
        <f t="shared" ref="Z4:Z18" si="8">Q4*4*PI()/3*($AP28*10^(-6)/2)^3*10^9</f>
        <v>1.6823817708595886E-11</v>
      </c>
      <c r="AA4" s="9">
        <f t="shared" ref="AA4:AA18" si="9">R4*4*PI()/3*($AP28*10^(-6)/2)^3*10^9</f>
        <v>0</v>
      </c>
      <c r="AB4" s="18">
        <f t="shared" ref="AB4:AB18" si="10">AA4/Z4</f>
        <v>0</v>
      </c>
      <c r="AC4" s="9">
        <f t="shared" ref="AC4:AC18" si="11">T4*4*PI()/3*($AP47*10^(-6)/2)^3*10^9</f>
        <v>1.4812724422506808E-8</v>
      </c>
      <c r="AD4" s="9">
        <f t="shared" ref="AD4:AD18" si="12">U4*4*PI()/3*($AP47*10^(-6)/2)^3*10^9</f>
        <v>8.7872094031820066E-10</v>
      </c>
      <c r="AE4" s="19">
        <f t="shared" ref="AE4:AE18" si="13">AD4/AC4</f>
        <v>5.9322033898305093E-2</v>
      </c>
      <c r="AG4" s="33" t="s">
        <v>6</v>
      </c>
      <c r="AH4" s="9">
        <f>SUM(Z10:Z11)</f>
        <v>7.318317036664264E-8</v>
      </c>
      <c r="AI4" s="9">
        <f>SUM(AA10:AA11)</f>
        <v>0</v>
      </c>
      <c r="AJ4" s="18">
        <f t="shared" ref="AJ4:AJ6" si="14">AI4/AH4</f>
        <v>0</v>
      </c>
      <c r="AK4" s="9">
        <f>SUM(AC10:AC11)</f>
        <v>6.2976050287070909E-6</v>
      </c>
      <c r="AL4" s="9">
        <f>SUM(AD10:AD11)</f>
        <v>7.9319347978472271E-7</v>
      </c>
      <c r="AM4" s="35">
        <f t="shared" ref="AM4:AM6" si="15">AL4/AK4</f>
        <v>0.12595160797938557</v>
      </c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</row>
    <row r="5" spans="1:55">
      <c r="A5" s="8">
        <v>12</v>
      </c>
      <c r="B5" s="9">
        <v>78</v>
      </c>
      <c r="C5" s="11">
        <v>1600</v>
      </c>
      <c r="E5" s="8">
        <v>9</v>
      </c>
      <c r="F5" s="9">
        <f t="shared" si="0"/>
        <v>0</v>
      </c>
      <c r="G5" s="9"/>
      <c r="H5" s="9"/>
      <c r="I5" s="9"/>
      <c r="J5" s="26"/>
      <c r="K5" s="9">
        <v>218</v>
      </c>
      <c r="L5" s="9">
        <f t="shared" si="1"/>
        <v>7</v>
      </c>
      <c r="M5" s="9">
        <v>3</v>
      </c>
      <c r="N5" s="9">
        <v>3</v>
      </c>
      <c r="O5" s="11">
        <v>1</v>
      </c>
      <c r="Q5" s="8">
        <f t="shared" si="2"/>
        <v>1.1699999999999999E-2</v>
      </c>
      <c r="R5" s="9">
        <f t="shared" si="3"/>
        <v>0</v>
      </c>
      <c r="S5" s="18">
        <f t="shared" si="4"/>
        <v>0</v>
      </c>
      <c r="T5" s="9">
        <f t="shared" si="5"/>
        <v>5.8133333333333335</v>
      </c>
      <c r="U5" s="9">
        <f t="shared" si="6"/>
        <v>0.18666666666666668</v>
      </c>
      <c r="V5" s="19">
        <f t="shared" si="7"/>
        <v>3.2110091743119268E-2</v>
      </c>
      <c r="W5" s="18"/>
      <c r="Z5" s="8">
        <f t="shared" si="8"/>
        <v>3.633944625056711E-10</v>
      </c>
      <c r="AA5" s="9">
        <f t="shared" si="9"/>
        <v>0</v>
      </c>
      <c r="AB5" s="18">
        <f t="shared" si="10"/>
        <v>0</v>
      </c>
      <c r="AC5" s="9">
        <f t="shared" si="11"/>
        <v>1.8055838820794603E-7</v>
      </c>
      <c r="AD5" s="9">
        <f t="shared" si="12"/>
        <v>5.7977464103468907E-9</v>
      </c>
      <c r="AE5" s="19">
        <f t="shared" si="13"/>
        <v>3.2110091743119268E-2</v>
      </c>
      <c r="AG5" s="33" t="s">
        <v>7</v>
      </c>
      <c r="AH5" s="9">
        <f>SUM(Z12:Z18)</f>
        <v>0</v>
      </c>
      <c r="AI5" s="9">
        <f>SUM(AA12:AA18)</f>
        <v>0</v>
      </c>
      <c r="AJ5" s="18" t="e">
        <f t="shared" si="14"/>
        <v>#DIV/0!</v>
      </c>
      <c r="AK5" s="9">
        <f>SUM(AC12:AC18)</f>
        <v>0</v>
      </c>
      <c r="AL5" s="9">
        <f>SUM(AD12:AD18)</f>
        <v>4.2572733779022056E-8</v>
      </c>
      <c r="AM5" s="35" t="e">
        <f t="shared" si="15"/>
        <v>#DIV/0!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24"/>
      <c r="BB5" s="24"/>
      <c r="BC5" s="24"/>
    </row>
    <row r="6" spans="1:55" ht="15.75" thickBot="1">
      <c r="A6" s="8">
        <v>20</v>
      </c>
      <c r="B6" s="9">
        <v>40</v>
      </c>
      <c r="C6" s="11">
        <v>870</v>
      </c>
      <c r="E6" s="8">
        <v>17</v>
      </c>
      <c r="F6" s="9">
        <f t="shared" si="0"/>
        <v>0</v>
      </c>
      <c r="G6" s="9"/>
      <c r="H6" s="9"/>
      <c r="I6" s="9"/>
      <c r="J6" s="26"/>
      <c r="K6" s="9">
        <v>244</v>
      </c>
      <c r="L6" s="9">
        <f t="shared" si="1"/>
        <v>12</v>
      </c>
      <c r="M6" s="9">
        <v>5</v>
      </c>
      <c r="N6" s="9">
        <v>3</v>
      </c>
      <c r="O6" s="11">
        <v>4</v>
      </c>
      <c r="Q6" s="8">
        <f t="shared" si="2"/>
        <v>1.1333333333333334E-2</v>
      </c>
      <c r="R6" s="9">
        <f t="shared" si="3"/>
        <v>0</v>
      </c>
      <c r="S6" s="18">
        <f t="shared" si="4"/>
        <v>0</v>
      </c>
      <c r="T6" s="9">
        <f t="shared" si="5"/>
        <v>3.5379999999999998</v>
      </c>
      <c r="U6" s="9">
        <f t="shared" si="6"/>
        <v>0.17400000000000002</v>
      </c>
      <c r="V6" s="19">
        <f t="shared" si="7"/>
        <v>4.9180327868852465E-2</v>
      </c>
      <c r="W6" s="18"/>
      <c r="Z6" s="8">
        <f t="shared" si="8"/>
        <v>1.6296575558184054E-9</v>
      </c>
      <c r="AA6" s="9">
        <f t="shared" si="9"/>
        <v>0</v>
      </c>
      <c r="AB6" s="18">
        <f t="shared" si="10"/>
        <v>0</v>
      </c>
      <c r="AC6" s="9">
        <f t="shared" si="11"/>
        <v>5.0874074404283974E-7</v>
      </c>
      <c r="AD6" s="9">
        <f t="shared" si="12"/>
        <v>2.5020036592270811E-8</v>
      </c>
      <c r="AE6" s="19">
        <f t="shared" si="13"/>
        <v>4.9180327868852465E-2</v>
      </c>
      <c r="AG6" s="34" t="s">
        <v>8</v>
      </c>
      <c r="AH6" s="13">
        <f>SUM(Z3:Z18)</f>
        <v>1.0229727652085107E-7</v>
      </c>
      <c r="AI6" s="13">
        <f>SUM(AA3:AA18)</f>
        <v>1.6395761818468764E-10</v>
      </c>
      <c r="AJ6" s="20">
        <f t="shared" si="14"/>
        <v>1.6027564345886419E-3</v>
      </c>
      <c r="AK6" s="13">
        <f>SUM(AC3:AC18)</f>
        <v>9.8231336140273729E-6</v>
      </c>
      <c r="AL6" s="13">
        <f>SUM(AD3:AD18)</f>
        <v>9.5311916990348261E-7</v>
      </c>
      <c r="AM6" s="36">
        <f t="shared" si="15"/>
        <v>9.7028016451128629E-2</v>
      </c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24"/>
      <c r="BB6" s="24"/>
      <c r="BC6" s="24"/>
    </row>
    <row r="7" spans="1:55">
      <c r="A7" s="8">
        <v>28</v>
      </c>
      <c r="B7" s="9">
        <v>24</v>
      </c>
      <c r="C7" s="11">
        <v>420</v>
      </c>
      <c r="E7" s="8">
        <v>28</v>
      </c>
      <c r="F7" s="9">
        <f t="shared" si="0"/>
        <v>0</v>
      </c>
      <c r="G7" s="9"/>
      <c r="H7" s="9"/>
      <c r="I7" s="9"/>
      <c r="J7" s="26"/>
      <c r="K7" s="9">
        <v>267</v>
      </c>
      <c r="L7" s="9">
        <f t="shared" si="1"/>
        <v>7</v>
      </c>
      <c r="M7" s="9">
        <v>3</v>
      </c>
      <c r="N7" s="9">
        <v>1</v>
      </c>
      <c r="O7" s="11">
        <v>3</v>
      </c>
      <c r="Q7" s="8">
        <f t="shared" si="2"/>
        <v>1.12E-2</v>
      </c>
      <c r="R7" s="9">
        <f t="shared" si="3"/>
        <v>0</v>
      </c>
      <c r="S7" s="18">
        <f t="shared" si="4"/>
        <v>0</v>
      </c>
      <c r="T7" s="9">
        <f t="shared" si="5"/>
        <v>1.869</v>
      </c>
      <c r="U7" s="9">
        <f t="shared" si="6"/>
        <v>4.9000000000000002E-2</v>
      </c>
      <c r="V7" s="19">
        <f t="shared" si="7"/>
        <v>2.6217228464419477E-2</v>
      </c>
      <c r="W7" s="18"/>
      <c r="Z7" s="8">
        <f t="shared" si="8"/>
        <v>4.4191711527755182E-9</v>
      </c>
      <c r="AA7" s="9">
        <f t="shared" si="9"/>
        <v>0</v>
      </c>
      <c r="AB7" s="18">
        <f t="shared" si="10"/>
        <v>0</v>
      </c>
      <c r="AC7" s="9">
        <f t="shared" si="11"/>
        <v>7.3744918611941453E-7</v>
      </c>
      <c r="AD7" s="9">
        <f t="shared" si="12"/>
        <v>1.9333873793392891E-8</v>
      </c>
      <c r="AE7" s="19">
        <f t="shared" si="13"/>
        <v>2.6217228464419477E-2</v>
      </c>
      <c r="AG7" s="24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24"/>
      <c r="BB7" s="24"/>
      <c r="BC7" s="24"/>
    </row>
    <row r="8" spans="1:55">
      <c r="A8" s="8">
        <v>36</v>
      </c>
      <c r="B8" s="9">
        <v>12</v>
      </c>
      <c r="C8" s="11">
        <v>240</v>
      </c>
      <c r="E8" s="8">
        <v>59</v>
      </c>
      <c r="F8" s="9">
        <f t="shared" si="0"/>
        <v>0</v>
      </c>
      <c r="G8" s="9"/>
      <c r="H8" s="9"/>
      <c r="I8" s="9"/>
      <c r="J8" s="26"/>
      <c r="K8" s="9">
        <v>285</v>
      </c>
      <c r="L8" s="9">
        <f t="shared" si="1"/>
        <v>12</v>
      </c>
      <c r="M8" s="9">
        <v>4</v>
      </c>
      <c r="N8" s="9">
        <v>1</v>
      </c>
      <c r="O8" s="11">
        <v>7</v>
      </c>
      <c r="Q8" s="8">
        <f t="shared" si="2"/>
        <v>1.1799999999999998E-2</v>
      </c>
      <c r="R8" s="9">
        <f t="shared" si="3"/>
        <v>0</v>
      </c>
      <c r="S8" s="18">
        <f t="shared" si="4"/>
        <v>0</v>
      </c>
      <c r="T8" s="9">
        <f t="shared" si="5"/>
        <v>1.1399999999999999</v>
      </c>
      <c r="U8" s="9">
        <f t="shared" si="6"/>
        <v>4.8000000000000001E-2</v>
      </c>
      <c r="V8" s="19">
        <f t="shared" si="7"/>
        <v>4.2105263157894743E-2</v>
      </c>
      <c r="W8" s="18"/>
      <c r="Z8" s="8">
        <f t="shared" si="8"/>
        <v>9.895510748231349E-9</v>
      </c>
      <c r="AA8" s="9">
        <f t="shared" si="9"/>
        <v>0</v>
      </c>
      <c r="AB8" s="18">
        <f t="shared" si="10"/>
        <v>0</v>
      </c>
      <c r="AC8" s="9">
        <f t="shared" si="11"/>
        <v>9.6337974263526196E-7</v>
      </c>
      <c r="AD8" s="9">
        <f t="shared" si="12"/>
        <v>4.0563357584642617E-8</v>
      </c>
      <c r="AE8" s="19">
        <f t="shared" si="13"/>
        <v>4.2105263157894743E-2</v>
      </c>
      <c r="AG8" s="24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24"/>
      <c r="BB8" s="24"/>
      <c r="BC8" s="24"/>
    </row>
    <row r="9" spans="1:55">
      <c r="A9" s="8">
        <v>45</v>
      </c>
      <c r="B9" s="9">
        <v>6</v>
      </c>
      <c r="C9" s="11">
        <v>110</v>
      </c>
      <c r="E9" s="8">
        <v>78</v>
      </c>
      <c r="F9" s="9">
        <f t="shared" si="0"/>
        <v>1</v>
      </c>
      <c r="G9" s="9"/>
      <c r="H9" s="9">
        <v>1</v>
      </c>
      <c r="I9" s="9"/>
      <c r="J9" s="26"/>
      <c r="K9" s="9">
        <v>305</v>
      </c>
      <c r="L9" s="9">
        <f t="shared" si="1"/>
        <v>7</v>
      </c>
      <c r="M9" s="9">
        <v>1</v>
      </c>
      <c r="N9" s="9"/>
      <c r="O9" s="11">
        <v>6</v>
      </c>
      <c r="Q9" s="8">
        <f t="shared" si="2"/>
        <v>7.7999999999999996E-3</v>
      </c>
      <c r="R9" s="9">
        <f t="shared" si="3"/>
        <v>1E-4</v>
      </c>
      <c r="S9" s="18">
        <f t="shared" si="4"/>
        <v>1.2820512820512822E-2</v>
      </c>
      <c r="T9" s="9">
        <f t="shared" si="5"/>
        <v>0.55916666666666659</v>
      </c>
      <c r="U9" s="9">
        <f t="shared" si="6"/>
        <v>1.2833333333333334E-2</v>
      </c>
      <c r="V9" s="19">
        <f t="shared" si="7"/>
        <v>2.295081967213115E-2</v>
      </c>
      <c r="W9" s="18"/>
      <c r="Z9" s="8">
        <f t="shared" si="8"/>
        <v>1.2788694218405635E-8</v>
      </c>
      <c r="AA9" s="9">
        <f t="shared" si="9"/>
        <v>1.6395761818468764E-10</v>
      </c>
      <c r="AB9" s="18">
        <f t="shared" si="10"/>
        <v>1.2820512820512822E-2</v>
      </c>
      <c r="AC9" s="9">
        <f t="shared" si="11"/>
        <v>1.120082837008033E-6</v>
      </c>
      <c r="AD9" s="9">
        <f t="shared" si="12"/>
        <v>2.5706819210020441E-8</v>
      </c>
      <c r="AE9" s="19">
        <f t="shared" si="13"/>
        <v>2.2950819672131157E-2</v>
      </c>
      <c r="AG9" s="24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24"/>
      <c r="BB9" s="24"/>
      <c r="BC9" s="24"/>
    </row>
    <row r="10" spans="1:55">
      <c r="A10" s="8">
        <v>62.5</v>
      </c>
      <c r="B10" s="9">
        <v>7</v>
      </c>
      <c r="C10" s="11">
        <v>140</v>
      </c>
      <c r="E10" s="8">
        <v>143</v>
      </c>
      <c r="F10" s="9">
        <f t="shared" si="0"/>
        <v>0</v>
      </c>
      <c r="G10" s="9"/>
      <c r="H10" s="9"/>
      <c r="I10" s="9"/>
      <c r="J10" s="26"/>
      <c r="K10" s="9">
        <v>316</v>
      </c>
      <c r="L10" s="9">
        <f t="shared" si="1"/>
        <v>28</v>
      </c>
      <c r="M10" s="9">
        <v>8</v>
      </c>
      <c r="N10" s="9">
        <v>1</v>
      </c>
      <c r="O10" s="11">
        <v>19</v>
      </c>
      <c r="Q10" s="8">
        <f t="shared" si="2"/>
        <v>1.6683333333333331E-2</v>
      </c>
      <c r="R10" s="9">
        <f t="shared" si="3"/>
        <v>0</v>
      </c>
      <c r="S10" s="18">
        <f t="shared" si="4"/>
        <v>0</v>
      </c>
      <c r="T10" s="9">
        <f t="shared" si="5"/>
        <v>0.7373333333333334</v>
      </c>
      <c r="U10" s="9">
        <f t="shared" si="6"/>
        <v>6.5333333333333327E-2</v>
      </c>
      <c r="V10" s="19">
        <f t="shared" si="7"/>
        <v>8.8607594936708847E-2</v>
      </c>
      <c r="W10" s="18"/>
      <c r="Z10" s="8">
        <f t="shared" si="8"/>
        <v>7.318317036664264E-8</v>
      </c>
      <c r="AA10" s="9">
        <f t="shared" si="9"/>
        <v>0</v>
      </c>
      <c r="AB10" s="18">
        <f t="shared" si="10"/>
        <v>0</v>
      </c>
      <c r="AC10" s="9">
        <f t="shared" si="11"/>
        <v>5.2309581251450976E-6</v>
      </c>
      <c r="AD10" s="9">
        <f t="shared" si="12"/>
        <v>4.6350261868374274E-7</v>
      </c>
      <c r="AE10" s="19">
        <f t="shared" si="13"/>
        <v>8.8607594936708847E-2</v>
      </c>
      <c r="AG10" s="24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24"/>
      <c r="BB10" s="24"/>
      <c r="BC10" s="24"/>
    </row>
    <row r="11" spans="1:55">
      <c r="A11" s="8">
        <v>87.5</v>
      </c>
      <c r="B11" s="9">
        <v>5</v>
      </c>
      <c r="C11" s="11">
        <v>85</v>
      </c>
      <c r="E11" s="8">
        <v>144</v>
      </c>
      <c r="F11" s="9">
        <f t="shared" si="0"/>
        <v>0</v>
      </c>
      <c r="G11" s="9"/>
      <c r="H11" s="9"/>
      <c r="I11" s="9"/>
      <c r="J11" s="26"/>
      <c r="K11" s="9">
        <v>55</v>
      </c>
      <c r="L11" s="9">
        <f t="shared" si="1"/>
        <v>17</v>
      </c>
      <c r="M11" s="9">
        <v>7</v>
      </c>
      <c r="N11" s="9"/>
      <c r="O11" s="11">
        <v>10</v>
      </c>
      <c r="Q11" s="8">
        <f t="shared" si="2"/>
        <v>1.1999999999999999E-2</v>
      </c>
      <c r="R11" s="9">
        <f t="shared" si="3"/>
        <v>0</v>
      </c>
      <c r="S11" s="18">
        <f t="shared" si="4"/>
        <v>0</v>
      </c>
      <c r="T11" s="9">
        <f t="shared" si="5"/>
        <v>7.7916666666666662E-2</v>
      </c>
      <c r="U11" s="9">
        <f t="shared" si="6"/>
        <v>2.4083333333333335E-2</v>
      </c>
      <c r="V11" s="19">
        <f t="shared" si="7"/>
        <v>0.30909090909090914</v>
      </c>
      <c r="W11" s="18"/>
      <c r="Z11" s="8">
        <f t="shared" si="8"/>
        <v>0</v>
      </c>
      <c r="AA11" s="9">
        <f t="shared" si="9"/>
        <v>0</v>
      </c>
      <c r="AB11" s="18" t="e">
        <f t="shared" si="10"/>
        <v>#DIV/0!</v>
      </c>
      <c r="AC11" s="9">
        <f t="shared" si="11"/>
        <v>1.0666469035619937E-6</v>
      </c>
      <c r="AD11" s="9">
        <f t="shared" si="12"/>
        <v>3.2969086110097992E-7</v>
      </c>
      <c r="AE11" s="19">
        <f t="shared" si="13"/>
        <v>0.30909090909090914</v>
      </c>
      <c r="AG11" s="24"/>
      <c r="AH11" s="39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24"/>
      <c r="BB11" s="24"/>
      <c r="BC11" s="24"/>
    </row>
    <row r="12" spans="1:55">
      <c r="A12" s="8">
        <v>112.5</v>
      </c>
      <c r="B12" s="9">
        <v>4</v>
      </c>
      <c r="C12" s="11">
        <v>48</v>
      </c>
      <c r="E12" s="8">
        <v>6</v>
      </c>
      <c r="F12" s="9">
        <f t="shared" si="0"/>
        <v>0</v>
      </c>
      <c r="G12" s="9"/>
      <c r="H12" s="9"/>
      <c r="I12" s="9"/>
      <c r="J12" s="26"/>
      <c r="K12" s="9"/>
      <c r="L12" s="9">
        <f t="shared" si="1"/>
        <v>2</v>
      </c>
      <c r="M12" s="9"/>
      <c r="N12" s="9">
        <v>1</v>
      </c>
      <c r="O12" s="11">
        <v>1</v>
      </c>
      <c r="Q12" s="8">
        <f t="shared" si="2"/>
        <v>4.0000000000000002E-4</v>
      </c>
      <c r="R12" s="9">
        <f t="shared" si="3"/>
        <v>0</v>
      </c>
      <c r="S12" s="18">
        <f t="shared" si="4"/>
        <v>0</v>
      </c>
      <c r="T12" s="9">
        <f t="shared" si="5"/>
        <v>0</v>
      </c>
      <c r="U12" s="9">
        <f t="shared" si="6"/>
        <v>1.6000000000000001E-3</v>
      </c>
      <c r="V12" s="19" t="e">
        <f t="shared" si="7"/>
        <v>#DIV/0!</v>
      </c>
      <c r="W12" s="18"/>
      <c r="Z12" s="8">
        <f t="shared" si="8"/>
        <v>0</v>
      </c>
      <c r="AA12" s="9">
        <f t="shared" si="9"/>
        <v>0</v>
      </c>
      <c r="AB12" s="18" t="e">
        <f t="shared" si="10"/>
        <v>#DIV/0!</v>
      </c>
      <c r="AC12" s="9">
        <f t="shared" si="11"/>
        <v>0</v>
      </c>
      <c r="AD12" s="9">
        <f t="shared" si="12"/>
        <v>4.2572733779022056E-8</v>
      </c>
      <c r="AE12" s="19" t="e">
        <f t="shared" si="13"/>
        <v>#DIV/0!</v>
      </c>
      <c r="AG12" s="24"/>
      <c r="AH12" s="39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24"/>
      <c r="BB12" s="24"/>
      <c r="BC12" s="24"/>
    </row>
    <row r="13" spans="1:55">
      <c r="A13" s="8">
        <v>137.5</v>
      </c>
      <c r="B13" s="9">
        <v>3</v>
      </c>
      <c r="C13" s="11">
        <v>38</v>
      </c>
      <c r="E13" s="8"/>
      <c r="F13" s="9">
        <f t="shared" si="0"/>
        <v>0</v>
      </c>
      <c r="G13" s="9"/>
      <c r="H13" s="9"/>
      <c r="I13" s="9"/>
      <c r="J13" s="26"/>
      <c r="K13" s="9"/>
      <c r="L13" s="9">
        <f t="shared" si="1"/>
        <v>0</v>
      </c>
      <c r="M13" s="9"/>
      <c r="N13" s="9"/>
      <c r="O13" s="11"/>
      <c r="Q13" s="8">
        <f t="shared" si="2"/>
        <v>0</v>
      </c>
      <c r="R13" s="9">
        <f t="shared" si="3"/>
        <v>0</v>
      </c>
      <c r="S13" s="18" t="e">
        <f t="shared" si="4"/>
        <v>#DIV/0!</v>
      </c>
      <c r="T13" s="9">
        <f t="shared" si="5"/>
        <v>0</v>
      </c>
      <c r="U13" s="9">
        <f t="shared" si="6"/>
        <v>0</v>
      </c>
      <c r="V13" s="19" t="e">
        <f t="shared" si="7"/>
        <v>#DIV/0!</v>
      </c>
      <c r="W13" s="18"/>
      <c r="Z13" s="8">
        <f t="shared" si="8"/>
        <v>0</v>
      </c>
      <c r="AA13" s="9">
        <f t="shared" si="9"/>
        <v>0</v>
      </c>
      <c r="AB13" s="18" t="e">
        <f t="shared" si="10"/>
        <v>#DIV/0!</v>
      </c>
      <c r="AC13" s="9">
        <f t="shared" si="11"/>
        <v>0</v>
      </c>
      <c r="AD13" s="9">
        <f t="shared" si="12"/>
        <v>0</v>
      </c>
      <c r="AE13" s="19" t="e">
        <f t="shared" si="13"/>
        <v>#DIV/0!</v>
      </c>
      <c r="AG13" s="24"/>
      <c r="AH13" s="39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24"/>
      <c r="BB13" s="24"/>
      <c r="BC13" s="24"/>
    </row>
    <row r="14" spans="1:55">
      <c r="A14" s="8">
        <v>175</v>
      </c>
      <c r="B14" s="9">
        <v>2</v>
      </c>
      <c r="C14" s="11">
        <v>35</v>
      </c>
      <c r="E14" s="8"/>
      <c r="F14" s="9">
        <f t="shared" si="0"/>
        <v>0</v>
      </c>
      <c r="G14" s="9"/>
      <c r="H14" s="9"/>
      <c r="I14" s="9"/>
      <c r="J14" s="26"/>
      <c r="K14" s="9"/>
      <c r="L14" s="9">
        <f t="shared" si="1"/>
        <v>0</v>
      </c>
      <c r="M14" s="9"/>
      <c r="N14" s="9"/>
      <c r="O14" s="11"/>
      <c r="Q14" s="8">
        <f t="shared" si="2"/>
        <v>0</v>
      </c>
      <c r="R14" s="9">
        <f t="shared" si="3"/>
        <v>0</v>
      </c>
      <c r="S14" s="18" t="e">
        <f t="shared" si="4"/>
        <v>#DIV/0!</v>
      </c>
      <c r="T14" s="9">
        <f t="shared" si="5"/>
        <v>0</v>
      </c>
      <c r="U14" s="9">
        <f t="shared" si="6"/>
        <v>0</v>
      </c>
      <c r="V14" s="19" t="e">
        <f t="shared" si="7"/>
        <v>#DIV/0!</v>
      </c>
      <c r="W14" s="18"/>
      <c r="Z14" s="8">
        <f t="shared" si="8"/>
        <v>0</v>
      </c>
      <c r="AA14" s="9">
        <f t="shared" si="9"/>
        <v>0</v>
      </c>
      <c r="AB14" s="18" t="e">
        <f t="shared" si="10"/>
        <v>#DIV/0!</v>
      </c>
      <c r="AC14" s="9">
        <f t="shared" si="11"/>
        <v>0</v>
      </c>
      <c r="AD14" s="9">
        <f t="shared" si="12"/>
        <v>0</v>
      </c>
      <c r="AE14" s="19" t="e">
        <f t="shared" si="13"/>
        <v>#DIV/0!</v>
      </c>
      <c r="AG14" s="24"/>
      <c r="AH14" s="39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24"/>
      <c r="BB14" s="24"/>
      <c r="BC14" s="24"/>
    </row>
    <row r="15" spans="1:55">
      <c r="A15" s="8">
        <v>225</v>
      </c>
      <c r="B15" s="9">
        <v>1</v>
      </c>
      <c r="C15" s="11">
        <v>29</v>
      </c>
      <c r="E15" s="8"/>
      <c r="F15" s="9">
        <f t="shared" si="0"/>
        <v>0</v>
      </c>
      <c r="G15" s="9"/>
      <c r="H15" s="9"/>
      <c r="I15" s="9"/>
      <c r="J15" s="26"/>
      <c r="K15" s="9"/>
      <c r="L15" s="9">
        <f t="shared" si="1"/>
        <v>0</v>
      </c>
      <c r="M15" s="9"/>
      <c r="N15" s="9"/>
      <c r="O15" s="11"/>
      <c r="Q15" s="8">
        <f t="shared" si="2"/>
        <v>0</v>
      </c>
      <c r="R15" s="9">
        <f t="shared" si="3"/>
        <v>0</v>
      </c>
      <c r="S15" s="18" t="e">
        <f t="shared" si="4"/>
        <v>#DIV/0!</v>
      </c>
      <c r="T15" s="9">
        <f t="shared" si="5"/>
        <v>0</v>
      </c>
      <c r="U15" s="9">
        <f t="shared" si="6"/>
        <v>0</v>
      </c>
      <c r="V15" s="19" t="e">
        <f t="shared" si="7"/>
        <v>#DIV/0!</v>
      </c>
      <c r="W15" s="18"/>
      <c r="Z15" s="8">
        <f t="shared" si="8"/>
        <v>0</v>
      </c>
      <c r="AA15" s="9">
        <f t="shared" si="9"/>
        <v>0</v>
      </c>
      <c r="AB15" s="18" t="e">
        <f t="shared" si="10"/>
        <v>#DIV/0!</v>
      </c>
      <c r="AC15" s="9">
        <f t="shared" si="11"/>
        <v>0</v>
      </c>
      <c r="AD15" s="9">
        <f t="shared" si="12"/>
        <v>0</v>
      </c>
      <c r="AE15" s="19" t="e">
        <f t="shared" si="13"/>
        <v>#DIV/0!</v>
      </c>
      <c r="AG15" s="24"/>
      <c r="AH15" s="39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24"/>
      <c r="BB15" s="24"/>
      <c r="BC15" s="24"/>
    </row>
    <row r="16" spans="1:55">
      <c r="A16" s="8">
        <v>375</v>
      </c>
      <c r="B16" s="9">
        <v>3</v>
      </c>
      <c r="C16" s="11">
        <v>34</v>
      </c>
      <c r="E16" s="8"/>
      <c r="F16" s="9">
        <f t="shared" si="0"/>
        <v>0</v>
      </c>
      <c r="G16" s="10"/>
      <c r="H16" s="10"/>
      <c r="I16" s="28"/>
      <c r="J16" s="26"/>
      <c r="K16" s="9"/>
      <c r="L16" s="9">
        <f t="shared" si="1"/>
        <v>0</v>
      </c>
      <c r="M16" s="9"/>
      <c r="N16" s="9"/>
      <c r="O16" s="11"/>
      <c r="Q16" s="8">
        <f t="shared" si="2"/>
        <v>0</v>
      </c>
      <c r="R16" s="9">
        <f t="shared" si="3"/>
        <v>0</v>
      </c>
      <c r="S16" s="18" t="e">
        <f t="shared" si="4"/>
        <v>#DIV/0!</v>
      </c>
      <c r="T16" s="9">
        <f t="shared" si="5"/>
        <v>0</v>
      </c>
      <c r="U16" s="9">
        <f t="shared" si="6"/>
        <v>0</v>
      </c>
      <c r="V16" s="19" t="e">
        <f t="shared" si="7"/>
        <v>#DIV/0!</v>
      </c>
      <c r="W16" s="18"/>
      <c r="Z16" s="8">
        <f t="shared" si="8"/>
        <v>0</v>
      </c>
      <c r="AA16" s="9">
        <f t="shared" si="9"/>
        <v>0</v>
      </c>
      <c r="AB16" s="18" t="e">
        <f t="shared" si="10"/>
        <v>#DIV/0!</v>
      </c>
      <c r="AC16" s="9">
        <f t="shared" si="11"/>
        <v>0</v>
      </c>
      <c r="AD16" s="9">
        <f t="shared" si="12"/>
        <v>0</v>
      </c>
      <c r="AE16" s="19" t="e">
        <f t="shared" si="13"/>
        <v>#DIV/0!</v>
      </c>
      <c r="AG16" s="24"/>
      <c r="AH16" s="39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24"/>
      <c r="BB16" s="24"/>
      <c r="BC16" s="24"/>
    </row>
    <row r="17" spans="1:55">
      <c r="A17" s="8">
        <v>750</v>
      </c>
      <c r="B17" s="9">
        <v>1</v>
      </c>
      <c r="C17" s="11">
        <v>12</v>
      </c>
      <c r="E17" s="8"/>
      <c r="F17" s="9">
        <f t="shared" si="0"/>
        <v>0</v>
      </c>
      <c r="G17" s="10"/>
      <c r="H17" s="10"/>
      <c r="I17" s="28"/>
      <c r="J17" s="26"/>
      <c r="K17" s="9"/>
      <c r="L17" s="9">
        <f t="shared" si="1"/>
        <v>0</v>
      </c>
      <c r="M17" s="9"/>
      <c r="N17" s="9"/>
      <c r="O17" s="11"/>
      <c r="Q17" s="8">
        <f t="shared" si="2"/>
        <v>0</v>
      </c>
      <c r="R17" s="9">
        <f t="shared" si="3"/>
        <v>0</v>
      </c>
      <c r="S17" s="18" t="e">
        <f t="shared" si="4"/>
        <v>#DIV/0!</v>
      </c>
      <c r="T17" s="9">
        <f t="shared" si="5"/>
        <v>0</v>
      </c>
      <c r="U17" s="9">
        <f t="shared" si="6"/>
        <v>0</v>
      </c>
      <c r="V17" s="19" t="e">
        <f t="shared" si="7"/>
        <v>#DIV/0!</v>
      </c>
      <c r="W17" s="18"/>
      <c r="Z17" s="8">
        <f t="shared" si="8"/>
        <v>0</v>
      </c>
      <c r="AA17" s="9">
        <f t="shared" si="9"/>
        <v>0</v>
      </c>
      <c r="AB17" s="18" t="e">
        <f t="shared" si="10"/>
        <v>#DIV/0!</v>
      </c>
      <c r="AC17" s="9">
        <f t="shared" si="11"/>
        <v>0</v>
      </c>
      <c r="AD17" s="9">
        <f t="shared" si="12"/>
        <v>0</v>
      </c>
      <c r="AE17" s="19" t="e">
        <f t="shared" si="13"/>
        <v>#DIV/0!</v>
      </c>
      <c r="AG17" s="24"/>
      <c r="AH17" s="39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24"/>
      <c r="BB17" s="24"/>
      <c r="BC17" s="24"/>
    </row>
    <row r="18" spans="1:55" ht="15.75" thickBot="1">
      <c r="A18" s="12">
        <v>1500</v>
      </c>
      <c r="B18" s="13">
        <v>0</v>
      </c>
      <c r="C18" s="15">
        <v>2</v>
      </c>
      <c r="E18" s="12"/>
      <c r="F18" s="13">
        <f t="shared" si="0"/>
        <v>0</v>
      </c>
      <c r="G18" s="14"/>
      <c r="H18" s="14"/>
      <c r="I18" s="29"/>
      <c r="J18" s="31"/>
      <c r="K18" s="13"/>
      <c r="L18" s="13">
        <f t="shared" si="1"/>
        <v>0</v>
      </c>
      <c r="M18" s="13"/>
      <c r="N18" s="13"/>
      <c r="O18" s="15"/>
      <c r="Q18" s="12">
        <f t="shared" si="2"/>
        <v>0</v>
      </c>
      <c r="R18" s="13">
        <f t="shared" si="3"/>
        <v>0</v>
      </c>
      <c r="S18" s="20" t="e">
        <f t="shared" si="4"/>
        <v>#DIV/0!</v>
      </c>
      <c r="T18" s="13">
        <f t="shared" si="5"/>
        <v>0</v>
      </c>
      <c r="U18" s="13">
        <f t="shared" si="6"/>
        <v>0</v>
      </c>
      <c r="V18" s="21" t="e">
        <f t="shared" si="7"/>
        <v>#DIV/0!</v>
      </c>
      <c r="W18" s="18"/>
      <c r="Z18" s="12">
        <f t="shared" si="8"/>
        <v>0</v>
      </c>
      <c r="AA18" s="13">
        <f t="shared" si="9"/>
        <v>0</v>
      </c>
      <c r="AB18" s="20" t="e">
        <f t="shared" si="10"/>
        <v>#DIV/0!</v>
      </c>
      <c r="AC18" s="13">
        <f t="shared" si="11"/>
        <v>0</v>
      </c>
      <c r="AD18" s="13">
        <f t="shared" si="12"/>
        <v>0</v>
      </c>
      <c r="AE18" s="21" t="e">
        <f t="shared" si="13"/>
        <v>#DIV/0!</v>
      </c>
      <c r="AG18" s="24"/>
      <c r="AH18" s="39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24"/>
      <c r="BB18" s="24"/>
      <c r="BC18" s="24"/>
    </row>
    <row r="19" spans="1:55">
      <c r="AG19" s="24"/>
      <c r="AH19" s="39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24"/>
      <c r="BB19" s="24"/>
      <c r="BC19" s="24"/>
    </row>
    <row r="20" spans="1:55">
      <c r="A20" s="55"/>
      <c r="B20" s="52"/>
      <c r="C20" s="52"/>
      <c r="D20" s="52"/>
      <c r="E20" s="52"/>
      <c r="F20" s="52"/>
      <c r="G20" s="55"/>
      <c r="H20" s="55"/>
      <c r="I20" s="55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AE20" s="24"/>
      <c r="AF20" s="39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24"/>
      <c r="BB20" s="24"/>
      <c r="BC20" s="24"/>
    </row>
    <row r="21" spans="1:55" s="40" customForma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4"/>
    </row>
    <row r="22" spans="1:55" s="40" customForma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4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55">
      <c r="G23" s="1"/>
      <c r="H23" s="1"/>
      <c r="I23" s="1"/>
      <c r="AE23" s="42"/>
      <c r="AF23" s="43"/>
      <c r="AG23" s="42"/>
      <c r="AH23" s="42"/>
      <c r="AI23" s="42"/>
      <c r="AJ23" s="42"/>
      <c r="AK23" s="42"/>
      <c r="AL23" s="42"/>
      <c r="AM23" s="42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24"/>
      <c r="BB23" s="24"/>
      <c r="BC23" s="24"/>
    </row>
    <row r="24" spans="1:55">
      <c r="G24" s="1"/>
      <c r="H24" s="1"/>
      <c r="I24" s="1"/>
      <c r="AE24" s="37"/>
      <c r="AF24" s="37"/>
      <c r="AG24" s="37"/>
      <c r="AH24" s="37"/>
      <c r="AI24" s="37"/>
      <c r="AJ24" s="37"/>
      <c r="AK24" s="37"/>
      <c r="AL24" s="37"/>
      <c r="AM24" s="37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24"/>
      <c r="BB24" s="24"/>
      <c r="BC24" s="24"/>
    </row>
    <row r="25" spans="1:55">
      <c r="G25" s="1"/>
      <c r="H25" s="1"/>
      <c r="I25" s="1"/>
      <c r="Z25" s="1" t="s">
        <v>223</v>
      </c>
      <c r="AU25" s="38"/>
      <c r="AV25" s="38"/>
      <c r="AW25" s="38"/>
      <c r="AX25" s="38"/>
      <c r="AY25" s="38"/>
      <c r="AZ25" s="38"/>
      <c r="BA25" s="24"/>
      <c r="BB25" s="24"/>
      <c r="BC25" s="24"/>
    </row>
    <row r="26" spans="1:55">
      <c r="G26" s="1"/>
      <c r="H26" s="1"/>
      <c r="I26" s="1"/>
      <c r="Z26" s="44" t="s">
        <v>225</v>
      </c>
      <c r="AA26" s="44">
        <v>0.1</v>
      </c>
      <c r="AB26" s="44">
        <v>0.2</v>
      </c>
      <c r="AC26" s="44">
        <v>0.3</v>
      </c>
      <c r="AD26" s="44">
        <v>0.4</v>
      </c>
      <c r="AE26" s="44">
        <v>0.5</v>
      </c>
      <c r="AF26" s="44">
        <v>0.6</v>
      </c>
      <c r="AG26" s="44">
        <v>0.7</v>
      </c>
      <c r="AH26" s="44">
        <v>0.8</v>
      </c>
      <c r="AI26" s="44">
        <v>0.9</v>
      </c>
      <c r="AJ26" s="44">
        <v>1</v>
      </c>
      <c r="AK26" s="44">
        <v>1.1000000000000001</v>
      </c>
      <c r="AL26" s="44">
        <v>1.2</v>
      </c>
      <c r="AM26" s="44">
        <v>1.3</v>
      </c>
      <c r="AN26" s="44">
        <v>1.4</v>
      </c>
      <c r="AO26" s="44">
        <v>1.5</v>
      </c>
      <c r="AP26" s="44">
        <v>1.6</v>
      </c>
      <c r="AQ26" s="44">
        <v>1.7</v>
      </c>
      <c r="AR26" s="44">
        <v>1.8</v>
      </c>
      <c r="AS26" s="44">
        <v>1.9</v>
      </c>
      <c r="AT26" s="44">
        <v>2</v>
      </c>
      <c r="AU26" s="38"/>
      <c r="AV26" s="38"/>
      <c r="AW26" s="38"/>
      <c r="AX26" s="38"/>
      <c r="AY26" s="38"/>
      <c r="AZ26" s="38"/>
      <c r="BA26" s="24"/>
      <c r="BB26" s="24"/>
      <c r="BC26" s="24"/>
    </row>
    <row r="27" spans="1:55">
      <c r="G27" s="1"/>
      <c r="H27" s="1"/>
      <c r="I27" s="1"/>
      <c r="Z27" s="1" t="s">
        <v>44</v>
      </c>
      <c r="AA27" s="1">
        <v>1.73</v>
      </c>
      <c r="AB27" s="1">
        <v>0.98</v>
      </c>
      <c r="AC27" s="1">
        <v>0.98</v>
      </c>
      <c r="AD27" s="1">
        <v>0.98</v>
      </c>
      <c r="AE27" s="1">
        <v>0.98</v>
      </c>
      <c r="AF27" s="1">
        <v>0.98</v>
      </c>
      <c r="AG27" s="1">
        <v>0.98</v>
      </c>
      <c r="AH27" s="1">
        <v>0.98</v>
      </c>
      <c r="AI27" s="1">
        <v>0.98</v>
      </c>
      <c r="AJ27" s="1">
        <v>0.98</v>
      </c>
      <c r="AK27" s="1">
        <v>0.98</v>
      </c>
      <c r="AL27" s="1">
        <v>0.98</v>
      </c>
      <c r="AM27" s="1">
        <v>0.98</v>
      </c>
      <c r="AN27" s="1">
        <v>0.98</v>
      </c>
      <c r="AO27" s="1">
        <v>0.98</v>
      </c>
      <c r="AP27" s="1">
        <v>0.98</v>
      </c>
      <c r="AQ27" s="1">
        <v>0.98</v>
      </c>
      <c r="AR27" s="1">
        <v>0.98</v>
      </c>
      <c r="AS27" s="1">
        <v>0.98</v>
      </c>
      <c r="AT27" s="1">
        <v>0.98</v>
      </c>
      <c r="AU27" s="38"/>
      <c r="AV27" s="38"/>
      <c r="AW27" s="38"/>
      <c r="AX27" s="38"/>
      <c r="AY27" s="38"/>
      <c r="AZ27" s="38"/>
      <c r="BA27" s="24"/>
      <c r="BB27" s="24"/>
      <c r="BC27" s="24"/>
    </row>
    <row r="28" spans="1:55">
      <c r="G28" s="1"/>
      <c r="H28" s="1"/>
      <c r="I28" s="1"/>
      <c r="Z28" s="1" t="s">
        <v>45</v>
      </c>
      <c r="AA28" s="1">
        <v>5.6999999999999993</v>
      </c>
      <c r="AB28" s="1">
        <v>2.0300000000000002</v>
      </c>
      <c r="AC28" s="1">
        <v>1.95</v>
      </c>
      <c r="AD28" s="1">
        <v>1.95</v>
      </c>
      <c r="AE28" s="1">
        <v>1.95</v>
      </c>
      <c r="AF28" s="1">
        <v>1.95</v>
      </c>
      <c r="AG28" s="1">
        <v>1.95</v>
      </c>
      <c r="AH28" s="1">
        <v>1.95</v>
      </c>
      <c r="AI28" s="1">
        <v>1.95</v>
      </c>
      <c r="AJ28" s="1">
        <v>1.95</v>
      </c>
      <c r="AK28" s="1">
        <v>1.95</v>
      </c>
      <c r="AL28" s="1">
        <v>1.95</v>
      </c>
      <c r="AM28" s="1">
        <v>1.95</v>
      </c>
      <c r="AN28" s="1">
        <v>1.95</v>
      </c>
      <c r="AO28" s="1">
        <v>1.95</v>
      </c>
      <c r="AP28" s="1">
        <v>1.95</v>
      </c>
      <c r="AQ28" s="1">
        <v>1.95</v>
      </c>
      <c r="AR28" s="1">
        <v>1.95</v>
      </c>
      <c r="AS28" s="1">
        <v>1.95</v>
      </c>
      <c r="AT28" s="1">
        <v>1.95</v>
      </c>
      <c r="AU28" s="38"/>
      <c r="AV28" s="38"/>
      <c r="AW28" s="38"/>
      <c r="AX28" s="38"/>
      <c r="AY28" s="38"/>
      <c r="AZ28" s="38"/>
      <c r="BA28" s="24"/>
      <c r="BB28" s="24"/>
      <c r="BC28" s="24"/>
    </row>
    <row r="29" spans="1:55" ht="15.75">
      <c r="G29" s="1"/>
      <c r="H29" s="1"/>
      <c r="I29" s="1"/>
      <c r="Z29" s="46" t="s">
        <v>46</v>
      </c>
      <c r="AA29" s="1">
        <v>11.84</v>
      </c>
      <c r="AB29" s="1">
        <v>7.01</v>
      </c>
      <c r="AC29" s="1">
        <v>4.4000000000000004</v>
      </c>
      <c r="AD29" s="1">
        <v>3.9</v>
      </c>
      <c r="AE29" s="1">
        <v>3.9</v>
      </c>
      <c r="AF29" s="1">
        <v>3.9</v>
      </c>
      <c r="AG29" s="1">
        <v>3.9</v>
      </c>
      <c r="AH29" s="1">
        <v>3.9</v>
      </c>
      <c r="AI29" s="1">
        <v>3.9</v>
      </c>
      <c r="AJ29" s="1">
        <v>3.9</v>
      </c>
      <c r="AK29" s="1">
        <v>3.9</v>
      </c>
      <c r="AL29" s="1">
        <v>3.9</v>
      </c>
      <c r="AM29" s="1">
        <v>3.9</v>
      </c>
      <c r="AN29" s="1">
        <v>3.9</v>
      </c>
      <c r="AO29" s="1">
        <v>3.9</v>
      </c>
      <c r="AP29" s="1">
        <v>3.9</v>
      </c>
      <c r="AQ29" s="1">
        <v>3.9</v>
      </c>
      <c r="AR29" s="1">
        <v>3.9</v>
      </c>
      <c r="AS29" s="1">
        <v>3.9</v>
      </c>
      <c r="AT29" s="1">
        <v>3.9</v>
      </c>
      <c r="AU29" s="38"/>
      <c r="AV29" s="38"/>
      <c r="AW29" s="38"/>
      <c r="AX29" s="38"/>
      <c r="AY29" s="38"/>
      <c r="AZ29" s="38"/>
      <c r="BA29" s="24"/>
      <c r="BB29" s="24"/>
      <c r="BC29" s="24"/>
    </row>
    <row r="30" spans="1:55" ht="15.75">
      <c r="G30" s="1"/>
      <c r="H30" s="1"/>
      <c r="I30" s="1"/>
      <c r="Z30" s="46" t="s">
        <v>47</v>
      </c>
      <c r="AA30" s="1">
        <v>19.88</v>
      </c>
      <c r="AB30" s="1">
        <v>18.18</v>
      </c>
      <c r="AC30" s="1">
        <v>11.06</v>
      </c>
      <c r="AD30" s="1">
        <v>8.16</v>
      </c>
      <c r="AE30" s="1">
        <v>6.69</v>
      </c>
      <c r="AF30" s="1">
        <v>6.5</v>
      </c>
      <c r="AG30" s="1">
        <v>6.5</v>
      </c>
      <c r="AH30" s="1">
        <v>6.5</v>
      </c>
      <c r="AI30" s="1">
        <v>6.5</v>
      </c>
      <c r="AJ30" s="1">
        <v>6.5</v>
      </c>
      <c r="AK30" s="1">
        <v>6.5</v>
      </c>
      <c r="AL30" s="1">
        <v>6.5</v>
      </c>
      <c r="AM30" s="1">
        <v>6.5</v>
      </c>
      <c r="AN30" s="1">
        <v>6.5</v>
      </c>
      <c r="AO30" s="1">
        <v>6.5</v>
      </c>
      <c r="AP30" s="1">
        <v>6.5</v>
      </c>
      <c r="AQ30" s="1">
        <v>6.5</v>
      </c>
      <c r="AR30" s="1">
        <v>6.5</v>
      </c>
      <c r="AS30" s="1">
        <v>6.5</v>
      </c>
      <c r="AT30" s="1">
        <v>6.5</v>
      </c>
      <c r="AU30" s="38"/>
      <c r="AV30" s="38"/>
      <c r="AW30" s="38"/>
      <c r="AX30" s="38"/>
      <c r="AY30" s="38"/>
      <c r="AZ30" s="38"/>
      <c r="BA30" s="24"/>
      <c r="BB30" s="24"/>
      <c r="BC30" s="24"/>
    </row>
    <row r="31" spans="1:55" ht="15.75">
      <c r="G31" s="1"/>
      <c r="H31" s="1"/>
      <c r="I31" s="1"/>
      <c r="Z31" s="47">
        <v>28</v>
      </c>
      <c r="AA31" s="1">
        <v>27.89</v>
      </c>
      <c r="AB31" s="1">
        <v>27.1</v>
      </c>
      <c r="AC31" s="1">
        <v>23.86</v>
      </c>
      <c r="AD31" s="1">
        <v>19.009999999999998</v>
      </c>
      <c r="AE31" s="1">
        <v>10.56</v>
      </c>
      <c r="AF31" s="1">
        <v>9.61</v>
      </c>
      <c r="AG31" s="1">
        <v>9.2099999999999991</v>
      </c>
      <c r="AH31" s="1">
        <v>9.11</v>
      </c>
      <c r="AI31" s="1">
        <v>9.1</v>
      </c>
      <c r="AJ31" s="1">
        <v>9.1</v>
      </c>
      <c r="AK31" s="1">
        <v>9.1</v>
      </c>
      <c r="AL31" s="1">
        <v>9.1</v>
      </c>
      <c r="AM31" s="1">
        <v>9.1</v>
      </c>
      <c r="AN31" s="1">
        <v>9.1</v>
      </c>
      <c r="AO31" s="1">
        <v>9.1</v>
      </c>
      <c r="AP31" s="1">
        <v>9.1</v>
      </c>
      <c r="AQ31" s="1">
        <v>9.1</v>
      </c>
      <c r="AR31" s="1">
        <v>9.1</v>
      </c>
      <c r="AS31" s="1">
        <v>9.1</v>
      </c>
      <c r="AT31" s="1">
        <v>9.1</v>
      </c>
      <c r="AU31" s="38"/>
      <c r="AV31" s="38"/>
      <c r="AW31" s="38"/>
      <c r="AX31" s="38"/>
      <c r="AY31" s="38"/>
      <c r="AZ31" s="38"/>
      <c r="BA31" s="24"/>
      <c r="BB31" s="24"/>
      <c r="BC31" s="24"/>
    </row>
    <row r="32" spans="1:55" ht="15.75">
      <c r="G32" s="1"/>
      <c r="H32" s="1"/>
      <c r="I32" s="1"/>
      <c r="Z32" s="47">
        <v>36</v>
      </c>
      <c r="AA32" s="1">
        <v>35.9</v>
      </c>
      <c r="AB32" s="1">
        <v>35.35</v>
      </c>
      <c r="AC32" s="1">
        <v>33.57</v>
      </c>
      <c r="AD32" s="1">
        <v>15.94</v>
      </c>
      <c r="AE32" s="1">
        <v>15.71</v>
      </c>
      <c r="AF32" s="1">
        <v>15</v>
      </c>
      <c r="AG32" s="1">
        <v>14.35</v>
      </c>
      <c r="AH32" s="1">
        <v>11.97</v>
      </c>
      <c r="AI32" s="1">
        <v>11.74</v>
      </c>
      <c r="AJ32" s="1">
        <v>11.719999999999999</v>
      </c>
      <c r="AK32" s="1">
        <v>11.7</v>
      </c>
      <c r="AL32" s="1">
        <v>11.7</v>
      </c>
      <c r="AM32" s="1">
        <v>11.7</v>
      </c>
      <c r="AN32" s="1">
        <v>11.7</v>
      </c>
      <c r="AO32" s="1">
        <v>11.7</v>
      </c>
      <c r="AP32" s="1">
        <v>11.7</v>
      </c>
      <c r="AQ32" s="1">
        <v>11.7</v>
      </c>
      <c r="AR32" s="1">
        <v>11.7</v>
      </c>
      <c r="AS32" s="1">
        <v>11.7</v>
      </c>
      <c r="AT32" s="1">
        <v>11.7</v>
      </c>
      <c r="AU32" s="38"/>
      <c r="AV32" s="38"/>
      <c r="AW32" s="38"/>
      <c r="AX32" s="38"/>
      <c r="AY32" s="38"/>
      <c r="AZ32" s="38"/>
      <c r="BA32" s="24"/>
      <c r="BB32" s="24"/>
      <c r="BC32" s="24"/>
    </row>
    <row r="33" spans="7:55" ht="15.75">
      <c r="G33" s="1"/>
      <c r="H33" s="1"/>
      <c r="I33" s="1"/>
      <c r="Z33" s="47">
        <v>45</v>
      </c>
      <c r="AA33" s="1">
        <v>44.9</v>
      </c>
      <c r="AB33" s="1">
        <v>44.440000000000005</v>
      </c>
      <c r="AC33" s="1">
        <v>36.19</v>
      </c>
      <c r="AD33" s="1">
        <v>23.779999999999998</v>
      </c>
      <c r="AE33" s="1">
        <v>22</v>
      </c>
      <c r="AF33" s="1">
        <v>18.059999999999999</v>
      </c>
      <c r="AG33" s="1">
        <v>17.8</v>
      </c>
      <c r="AH33" s="1">
        <v>17.25</v>
      </c>
      <c r="AI33" s="1">
        <v>15.06</v>
      </c>
      <c r="AJ33" s="1">
        <v>14.97</v>
      </c>
      <c r="AK33" s="1">
        <v>14.66</v>
      </c>
      <c r="AL33" s="1">
        <v>14.620000000000001</v>
      </c>
      <c r="AM33" s="1">
        <v>14.620000000000001</v>
      </c>
      <c r="AN33" s="1">
        <v>14.620000000000001</v>
      </c>
      <c r="AO33" s="1">
        <v>14.63</v>
      </c>
      <c r="AP33" s="1">
        <v>14.63</v>
      </c>
      <c r="AQ33" s="1">
        <v>14.63</v>
      </c>
      <c r="AR33" s="1">
        <v>14.63</v>
      </c>
      <c r="AS33" s="1">
        <v>14.63</v>
      </c>
      <c r="AT33" s="1">
        <v>14.63</v>
      </c>
      <c r="AU33" s="38"/>
      <c r="AV33" s="38"/>
      <c r="AW33" s="38"/>
      <c r="AX33" s="38"/>
      <c r="AY33" s="38"/>
      <c r="AZ33" s="38"/>
      <c r="BA33" s="24"/>
      <c r="BB33" s="24"/>
      <c r="BC33" s="24"/>
    </row>
    <row r="34" spans="7:55" ht="15.75">
      <c r="G34" s="1"/>
      <c r="H34" s="1"/>
      <c r="I34" s="1"/>
      <c r="Z34" s="47">
        <v>62.5</v>
      </c>
      <c r="AA34" s="1">
        <v>62.41</v>
      </c>
      <c r="AB34" s="1">
        <v>62.050000000000004</v>
      </c>
      <c r="AC34" s="1">
        <v>57.59</v>
      </c>
      <c r="AD34" s="1">
        <v>20.89</v>
      </c>
      <c r="AE34" s="1">
        <v>21.4</v>
      </c>
      <c r="AF34" s="1">
        <v>21.12</v>
      </c>
      <c r="AG34" s="1">
        <v>21.24</v>
      </c>
      <c r="AH34" s="1">
        <v>22.36</v>
      </c>
      <c r="AI34" s="1">
        <v>20.95</v>
      </c>
      <c r="AJ34" s="1">
        <v>21.080000000000002</v>
      </c>
      <c r="AK34" s="1">
        <v>20.380000000000003</v>
      </c>
      <c r="AL34" s="1">
        <v>20.37</v>
      </c>
      <c r="AM34" s="1">
        <v>20.380000000000003</v>
      </c>
      <c r="AN34" s="1">
        <v>20.34</v>
      </c>
      <c r="AO34" s="1">
        <v>20.34</v>
      </c>
      <c r="AP34" s="1">
        <v>20.309999999999999</v>
      </c>
      <c r="AQ34" s="1">
        <v>20.309999999999999</v>
      </c>
      <c r="AR34" s="1">
        <v>20.309999999999999</v>
      </c>
      <c r="AS34" s="1">
        <v>20.309999999999999</v>
      </c>
      <c r="AT34" s="1">
        <v>20.309999999999999</v>
      </c>
      <c r="AU34" s="38"/>
      <c r="AV34" s="38"/>
      <c r="AW34" s="38"/>
      <c r="AX34" s="38"/>
      <c r="AY34" s="38"/>
      <c r="AZ34" s="38"/>
      <c r="BA34" s="24"/>
      <c r="BB34" s="24"/>
      <c r="BC34" s="24"/>
    </row>
    <row r="35" spans="7:55" ht="15.75">
      <c r="G35" s="1"/>
      <c r="H35" s="1"/>
      <c r="I35" s="1"/>
      <c r="Z35" s="47">
        <v>87.5</v>
      </c>
      <c r="AA35" s="1">
        <v>87.410000000000011</v>
      </c>
      <c r="AB35" s="1">
        <v>87.06</v>
      </c>
      <c r="AC35" s="1">
        <v>86.46</v>
      </c>
      <c r="AD35" s="1">
        <v>30.66</v>
      </c>
      <c r="AE35" s="1">
        <v>29.63</v>
      </c>
      <c r="AF35" s="1">
        <v>28.540000000000003</v>
      </c>
      <c r="AG35" s="1">
        <v>29.790000000000003</v>
      </c>
      <c r="AH35" s="1">
        <v>28.62</v>
      </c>
      <c r="AI35" s="1">
        <v>28.439999999999998</v>
      </c>
      <c r="AU35" s="38"/>
      <c r="AV35" s="38"/>
      <c r="AW35" s="38"/>
      <c r="AX35" s="38"/>
      <c r="AY35" s="38"/>
      <c r="AZ35" s="38"/>
      <c r="BA35" s="24"/>
      <c r="BB35" s="24"/>
      <c r="BC35" s="24"/>
    </row>
    <row r="36" spans="7:55" ht="15.75">
      <c r="G36" s="1"/>
      <c r="H36" s="1"/>
      <c r="I36" s="1"/>
      <c r="Z36" s="47">
        <v>112.5</v>
      </c>
      <c r="AA36" s="1">
        <v>112.43</v>
      </c>
      <c r="AB36" s="1">
        <v>112.05</v>
      </c>
      <c r="AC36" s="1">
        <v>111.63</v>
      </c>
      <c r="AD36" s="1">
        <v>56.89</v>
      </c>
      <c r="AE36" s="1">
        <v>43.11</v>
      </c>
      <c r="AF36" s="1">
        <v>53.1</v>
      </c>
      <c r="AU36" s="38"/>
      <c r="AV36" s="38"/>
      <c r="AW36" s="38"/>
      <c r="AX36" s="38"/>
      <c r="AY36" s="38"/>
      <c r="AZ36" s="38"/>
      <c r="BA36" s="24"/>
      <c r="BB36" s="24"/>
      <c r="BC36" s="24"/>
    </row>
    <row r="37" spans="7:55" ht="15.75">
      <c r="G37" s="1"/>
      <c r="H37" s="1"/>
      <c r="I37" s="1"/>
      <c r="Z37" s="47">
        <v>137.5</v>
      </c>
      <c r="AA37" s="1">
        <v>137.42999999999998</v>
      </c>
      <c r="AB37" s="1">
        <v>137.05000000000001</v>
      </c>
      <c r="AC37" s="1">
        <v>136.63</v>
      </c>
      <c r="AD37" s="1">
        <v>126.88000000000001</v>
      </c>
      <c r="AE37" s="1">
        <v>126.71000000000001</v>
      </c>
      <c r="AU37" s="38"/>
      <c r="AV37" s="38"/>
      <c r="AW37" s="38"/>
      <c r="AX37" s="38"/>
      <c r="AY37" s="38"/>
      <c r="AZ37" s="38"/>
      <c r="BA37" s="24"/>
      <c r="BB37" s="24"/>
      <c r="BC37" s="24"/>
    </row>
    <row r="38" spans="7:55" ht="15.75">
      <c r="G38" s="1"/>
      <c r="H38" s="1"/>
      <c r="I38" s="1"/>
      <c r="Z38" s="47">
        <v>175</v>
      </c>
      <c r="AA38" s="1">
        <v>174.94</v>
      </c>
      <c r="AB38" s="1">
        <v>174.57</v>
      </c>
      <c r="AC38" s="1">
        <v>174.14000000000001</v>
      </c>
      <c r="AD38" s="1">
        <v>173.59</v>
      </c>
      <c r="AE38" s="1">
        <v>165.06</v>
      </c>
      <c r="AU38" s="38"/>
      <c r="AV38" s="38"/>
      <c r="AW38" s="38"/>
      <c r="AX38" s="38"/>
      <c r="AY38" s="38"/>
      <c r="AZ38" s="38"/>
      <c r="BA38" s="24"/>
      <c r="BB38" s="24"/>
      <c r="BC38" s="24"/>
    </row>
    <row r="39" spans="7:55" ht="15.75">
      <c r="G39" s="1"/>
      <c r="H39" s="1"/>
      <c r="I39" s="1"/>
      <c r="Z39" s="47">
        <v>225</v>
      </c>
      <c r="AA39" s="1">
        <v>224.95</v>
      </c>
      <c r="AB39" s="1">
        <v>224.60000000000002</v>
      </c>
      <c r="AC39" s="1">
        <v>224.16</v>
      </c>
      <c r="AD39" s="1">
        <v>223.67000000000002</v>
      </c>
      <c r="AE39" s="1">
        <v>222.82000000000002</v>
      </c>
      <c r="AU39" s="24"/>
      <c r="AV39" s="24"/>
      <c r="AW39" s="24"/>
      <c r="AX39" s="24"/>
      <c r="AY39" s="24"/>
      <c r="AZ39" s="24"/>
      <c r="BA39" s="24"/>
      <c r="BB39" s="24"/>
      <c r="BC39" s="24"/>
    </row>
    <row r="40" spans="7:55" ht="15.75">
      <c r="G40" s="1"/>
      <c r="H40" s="1"/>
      <c r="I40" s="1"/>
      <c r="Z40" s="47">
        <v>375</v>
      </c>
      <c r="AA40" s="1">
        <v>374.96</v>
      </c>
      <c r="AB40" s="1">
        <v>374.69</v>
      </c>
      <c r="AC40" s="1">
        <v>374.29</v>
      </c>
      <c r="AD40" s="1">
        <v>373.85</v>
      </c>
      <c r="AE40" s="1">
        <v>373.36</v>
      </c>
      <c r="AF40" s="1">
        <v>372.83</v>
      </c>
      <c r="AG40" s="1">
        <v>372.18</v>
      </c>
      <c r="AH40" s="1">
        <v>369.23</v>
      </c>
      <c r="AU40" s="24"/>
      <c r="AV40" s="24"/>
      <c r="AW40" s="24"/>
      <c r="AX40" s="24"/>
      <c r="AY40" s="24"/>
      <c r="AZ40" s="24"/>
      <c r="BA40" s="24"/>
      <c r="BB40" s="24"/>
      <c r="BC40" s="24"/>
    </row>
    <row r="41" spans="7:55" ht="15.75">
      <c r="G41" s="1"/>
      <c r="H41" s="1"/>
      <c r="I41" s="1"/>
      <c r="Z41" s="47">
        <v>750</v>
      </c>
      <c r="AA41" s="1">
        <v>749.98</v>
      </c>
      <c r="AB41" s="1">
        <v>749.79</v>
      </c>
      <c r="AC41" s="1">
        <v>749.5</v>
      </c>
      <c r="AD41" s="1">
        <v>749.16</v>
      </c>
      <c r="AE41" s="1">
        <v>748.77</v>
      </c>
      <c r="AF41" s="1">
        <v>748.39</v>
      </c>
      <c r="AG41" s="1">
        <v>747.97</v>
      </c>
      <c r="AH41" s="1">
        <v>747.55000000000007</v>
      </c>
      <c r="AI41" s="1">
        <v>747.13</v>
      </c>
      <c r="AJ41" s="1">
        <v>746.67</v>
      </c>
      <c r="AK41" s="1">
        <v>746.2</v>
      </c>
      <c r="AL41" s="1">
        <v>745.67000000000007</v>
      </c>
      <c r="AM41" s="1">
        <v>745</v>
      </c>
      <c r="AN41" s="1">
        <v>744.09</v>
      </c>
      <c r="AU41" s="24"/>
      <c r="AV41" s="24"/>
      <c r="AW41" s="24"/>
      <c r="AX41" s="24"/>
      <c r="AY41" s="24"/>
      <c r="AZ41" s="24"/>
      <c r="BA41" s="24"/>
      <c r="BB41" s="24"/>
      <c r="BC41" s="24"/>
    </row>
    <row r="42" spans="7:55" ht="15.75">
      <c r="G42" s="1"/>
      <c r="H42" s="1"/>
      <c r="I42" s="1"/>
      <c r="Z42" s="47">
        <v>1500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38"/>
      <c r="AV42" s="38"/>
      <c r="AW42" s="38"/>
      <c r="AX42" s="38"/>
      <c r="AY42" s="38"/>
      <c r="AZ42" s="38"/>
      <c r="BA42" s="24"/>
      <c r="BB42" s="24"/>
      <c r="BC42" s="24"/>
    </row>
    <row r="43" spans="7:55">
      <c r="G43" s="1"/>
      <c r="H43" s="1"/>
      <c r="I43" s="1"/>
      <c r="AF43" s="37"/>
      <c r="AG43" s="37"/>
      <c r="AH43" s="37"/>
      <c r="AI43" s="37"/>
      <c r="AJ43" s="37"/>
      <c r="AK43" s="37"/>
      <c r="AL43" s="37"/>
      <c r="AM43" s="37"/>
      <c r="AN43" s="37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24"/>
      <c r="BB43" s="24"/>
      <c r="BC43" s="24"/>
    </row>
    <row r="44" spans="7:55">
      <c r="G44" s="1"/>
      <c r="H44" s="1"/>
      <c r="I44" s="1"/>
      <c r="Z44" s="1" t="s">
        <v>224</v>
      </c>
      <c r="AF44" s="24"/>
      <c r="AG44" s="39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4"/>
      <c r="BB44" s="24"/>
      <c r="BC44" s="24"/>
    </row>
    <row r="45" spans="7:55">
      <c r="G45" s="1"/>
      <c r="H45" s="1"/>
      <c r="I45" s="1"/>
      <c r="Z45" s="44" t="s">
        <v>225</v>
      </c>
      <c r="AA45" s="44">
        <v>0.1</v>
      </c>
      <c r="AB45" s="44">
        <v>0.2</v>
      </c>
      <c r="AC45" s="44">
        <v>0.3</v>
      </c>
      <c r="AD45" s="44">
        <v>0.4</v>
      </c>
      <c r="AE45" s="44">
        <v>0.5</v>
      </c>
      <c r="AF45" s="44">
        <v>0.6</v>
      </c>
      <c r="AG45" s="44">
        <v>0.7</v>
      </c>
      <c r="AH45" s="44">
        <v>0.8</v>
      </c>
      <c r="AI45" s="44">
        <v>0.9</v>
      </c>
      <c r="AJ45" s="44">
        <v>1</v>
      </c>
      <c r="AK45" s="44">
        <v>1.1000000000000001</v>
      </c>
      <c r="AL45" s="44">
        <v>1.2</v>
      </c>
      <c r="AM45" s="44">
        <v>1.3</v>
      </c>
      <c r="AN45" s="44">
        <v>1.4</v>
      </c>
      <c r="AO45" s="44">
        <v>1.5</v>
      </c>
      <c r="AP45" s="44">
        <v>1.6</v>
      </c>
      <c r="AQ45" s="44">
        <v>1.7</v>
      </c>
      <c r="AR45" s="44">
        <v>1.8</v>
      </c>
      <c r="AS45" s="44">
        <v>1.9</v>
      </c>
      <c r="AT45" s="44">
        <v>2</v>
      </c>
      <c r="AU45" s="38"/>
      <c r="AV45" s="38"/>
      <c r="AW45" s="38"/>
      <c r="AX45" s="38"/>
      <c r="AY45" s="38"/>
      <c r="AZ45" s="38"/>
      <c r="BA45" s="24"/>
      <c r="BB45" s="24"/>
      <c r="BC45" s="24"/>
    </row>
    <row r="46" spans="7:55">
      <c r="G46" s="1"/>
      <c r="H46" s="1"/>
      <c r="I46" s="1"/>
      <c r="Z46" s="1" t="s">
        <v>44</v>
      </c>
      <c r="AA46" s="1">
        <v>2.92</v>
      </c>
      <c r="AB46" s="1">
        <v>1.25</v>
      </c>
      <c r="AC46" s="1">
        <v>0.98</v>
      </c>
      <c r="AD46" s="1">
        <v>0.98</v>
      </c>
      <c r="AE46" s="1">
        <v>0.98</v>
      </c>
      <c r="AF46" s="1">
        <v>0.98</v>
      </c>
      <c r="AG46" s="1">
        <v>0.98</v>
      </c>
      <c r="AH46" s="1">
        <v>0.98</v>
      </c>
      <c r="AI46" s="1">
        <v>0.98</v>
      </c>
      <c r="AJ46" s="1">
        <v>0.98</v>
      </c>
      <c r="AK46" s="1">
        <v>0.98</v>
      </c>
      <c r="AL46" s="1">
        <v>0.98</v>
      </c>
      <c r="AM46" s="1">
        <v>0.98</v>
      </c>
      <c r="AN46" s="1">
        <v>0.98</v>
      </c>
      <c r="AO46" s="1">
        <v>0.98</v>
      </c>
      <c r="AP46" s="1">
        <v>0.98</v>
      </c>
      <c r="AQ46" s="1">
        <v>0.98</v>
      </c>
      <c r="AR46" s="1">
        <v>0.98</v>
      </c>
      <c r="AS46" s="1">
        <v>0.98</v>
      </c>
      <c r="AT46" s="1">
        <v>0.98</v>
      </c>
      <c r="AU46" s="38"/>
      <c r="AV46" s="38"/>
      <c r="AW46" s="38"/>
      <c r="AX46" s="38"/>
      <c r="AY46" s="38"/>
      <c r="AZ46" s="38"/>
      <c r="BA46" s="24"/>
      <c r="BB46" s="24"/>
      <c r="BC46" s="24"/>
    </row>
    <row r="47" spans="7:55">
      <c r="G47" s="1"/>
      <c r="H47" s="1"/>
      <c r="I47" s="1"/>
      <c r="Z47" s="1" t="s">
        <v>45</v>
      </c>
      <c r="AA47" s="1">
        <v>5.95</v>
      </c>
      <c r="AB47" s="1">
        <v>4.1099999999999994</v>
      </c>
      <c r="AC47" s="1">
        <v>2.39</v>
      </c>
      <c r="AD47" s="1">
        <v>1.95</v>
      </c>
      <c r="AE47" s="1">
        <v>1.95</v>
      </c>
      <c r="AF47" s="1">
        <v>1.95</v>
      </c>
      <c r="AG47" s="1">
        <v>1.95</v>
      </c>
      <c r="AH47" s="1">
        <v>1.95</v>
      </c>
      <c r="AI47" s="1">
        <v>1.95</v>
      </c>
      <c r="AJ47" s="1">
        <v>1.95</v>
      </c>
      <c r="AK47" s="1">
        <v>1.95</v>
      </c>
      <c r="AL47" s="1">
        <v>1.95</v>
      </c>
      <c r="AM47" s="1">
        <v>1.95</v>
      </c>
      <c r="AN47" s="1">
        <v>1.95</v>
      </c>
      <c r="AO47" s="1">
        <v>1.95</v>
      </c>
      <c r="AP47" s="1">
        <v>1.95</v>
      </c>
      <c r="AQ47" s="1">
        <v>1.95</v>
      </c>
      <c r="AR47" s="1">
        <v>1.95</v>
      </c>
      <c r="AS47" s="1">
        <v>1.95</v>
      </c>
      <c r="AT47" s="1">
        <v>1.95</v>
      </c>
      <c r="AU47" s="38"/>
      <c r="AV47" s="38"/>
      <c r="AW47" s="38"/>
      <c r="AX47" s="38"/>
      <c r="AY47" s="38"/>
      <c r="AZ47" s="38"/>
      <c r="BA47" s="24"/>
      <c r="BB47" s="24"/>
      <c r="BC47" s="24"/>
    </row>
    <row r="48" spans="7:55" ht="15.75">
      <c r="G48" s="1"/>
      <c r="H48" s="1"/>
      <c r="I48" s="1"/>
      <c r="Z48" s="46" t="s">
        <v>46</v>
      </c>
      <c r="AA48" s="1">
        <v>11.96</v>
      </c>
      <c r="AB48" s="1">
        <v>11.620000000000001</v>
      </c>
      <c r="AC48" s="1">
        <v>6.05</v>
      </c>
      <c r="AD48" s="1">
        <v>5.96</v>
      </c>
      <c r="AE48" s="1">
        <v>4.3499999999999996</v>
      </c>
      <c r="AF48" s="1">
        <v>4.12</v>
      </c>
      <c r="AG48" s="1">
        <v>3.9</v>
      </c>
      <c r="AH48" s="1">
        <v>3.9</v>
      </c>
      <c r="AI48" s="1">
        <v>3.9</v>
      </c>
      <c r="AJ48" s="1">
        <v>3.9</v>
      </c>
      <c r="AK48" s="1">
        <v>3.9</v>
      </c>
      <c r="AL48" s="1">
        <v>3.9</v>
      </c>
      <c r="AM48" s="1">
        <v>3.9</v>
      </c>
      <c r="AN48" s="1">
        <v>3.9</v>
      </c>
      <c r="AO48" s="1">
        <v>3.9</v>
      </c>
      <c r="AP48" s="1">
        <v>3.9</v>
      </c>
      <c r="AQ48" s="1">
        <v>3.9</v>
      </c>
      <c r="AR48" s="1">
        <v>3.9</v>
      </c>
      <c r="AS48" s="1">
        <v>3.9</v>
      </c>
      <c r="AT48" s="1">
        <v>3.9</v>
      </c>
      <c r="AU48" s="38"/>
      <c r="AV48" s="38"/>
      <c r="AW48" s="38"/>
      <c r="AX48" s="38"/>
      <c r="AY48" s="38"/>
      <c r="AZ48" s="38"/>
      <c r="BA48" s="24"/>
      <c r="BB48" s="24"/>
      <c r="BC48" s="24"/>
    </row>
    <row r="49" spans="7:55" ht="15.75">
      <c r="G49" s="1"/>
      <c r="H49" s="1"/>
      <c r="I49" s="1"/>
      <c r="Z49" s="46" t="s">
        <v>47</v>
      </c>
      <c r="AA49" s="1">
        <v>19.959999999999997</v>
      </c>
      <c r="AB49" s="1">
        <v>19.75</v>
      </c>
      <c r="AC49" s="1">
        <v>19.190000000000001</v>
      </c>
      <c r="AD49" s="1">
        <v>17.68</v>
      </c>
      <c r="AE49" s="1">
        <v>12.91</v>
      </c>
      <c r="AF49" s="1">
        <v>10.69</v>
      </c>
      <c r="AG49" s="1">
        <v>9.08</v>
      </c>
      <c r="AH49" s="1">
        <v>7.2200000000000006</v>
      </c>
      <c r="AI49" s="1">
        <v>6.69</v>
      </c>
      <c r="AJ49" s="1">
        <v>6.54</v>
      </c>
      <c r="AK49" s="1">
        <v>6.5</v>
      </c>
      <c r="AL49" s="1">
        <v>6.5</v>
      </c>
      <c r="AM49" s="1">
        <v>6.5</v>
      </c>
      <c r="AN49" s="1">
        <v>6.5</v>
      </c>
      <c r="AO49" s="1">
        <v>6.5</v>
      </c>
      <c r="AP49" s="1">
        <v>6.5</v>
      </c>
      <c r="AQ49" s="1">
        <v>6.5</v>
      </c>
      <c r="AR49" s="1">
        <v>6.5</v>
      </c>
      <c r="AS49" s="1">
        <v>6.5</v>
      </c>
      <c r="AT49" s="1">
        <v>6.5</v>
      </c>
      <c r="AU49" s="38"/>
      <c r="AV49" s="38"/>
      <c r="AW49" s="38"/>
      <c r="AX49" s="38"/>
      <c r="AY49" s="38"/>
      <c r="AZ49" s="38"/>
      <c r="BA49" s="24"/>
      <c r="BB49" s="24"/>
      <c r="BC49" s="24"/>
    </row>
    <row r="50" spans="7:55" ht="15.75">
      <c r="G50" s="1"/>
      <c r="H50" s="1"/>
      <c r="I50" s="1"/>
      <c r="Z50" s="47">
        <v>28</v>
      </c>
      <c r="AA50" s="1">
        <v>27.96</v>
      </c>
      <c r="AB50" s="1">
        <v>27.79</v>
      </c>
      <c r="AC50" s="1">
        <v>27.48</v>
      </c>
      <c r="AD50" s="1">
        <v>26.88</v>
      </c>
      <c r="AE50" s="1">
        <v>25.380000000000003</v>
      </c>
      <c r="AF50" s="1">
        <v>22.07</v>
      </c>
      <c r="AG50" s="1">
        <v>14.36</v>
      </c>
      <c r="AH50" s="1">
        <v>11.950000000000001</v>
      </c>
      <c r="AI50" s="1">
        <v>10.71</v>
      </c>
      <c r="AJ50" s="1">
        <v>10.85</v>
      </c>
      <c r="AK50" s="1">
        <v>9.65</v>
      </c>
      <c r="AL50" s="1">
        <v>9.24</v>
      </c>
      <c r="AM50" s="1">
        <v>9.11</v>
      </c>
      <c r="AN50" s="1">
        <v>9.1</v>
      </c>
      <c r="AO50" s="1">
        <v>9.1</v>
      </c>
      <c r="AP50" s="1">
        <v>9.1</v>
      </c>
      <c r="AQ50" s="1">
        <v>9.1</v>
      </c>
      <c r="AR50" s="1">
        <v>9.1</v>
      </c>
      <c r="AS50" s="1">
        <v>9.1</v>
      </c>
      <c r="AT50" s="1">
        <v>9.1</v>
      </c>
      <c r="AU50" s="38"/>
      <c r="AV50" s="38"/>
      <c r="AW50" s="38"/>
      <c r="AX50" s="38"/>
      <c r="AY50" s="38"/>
      <c r="AZ50" s="38"/>
      <c r="BA50" s="24"/>
      <c r="BB50" s="24"/>
      <c r="BC50" s="24"/>
    </row>
    <row r="51" spans="7:55" ht="15.75">
      <c r="G51" s="1"/>
      <c r="H51" s="1"/>
      <c r="I51" s="1"/>
      <c r="Z51" s="47">
        <v>36</v>
      </c>
      <c r="AA51" s="1">
        <v>35.96</v>
      </c>
      <c r="AB51" s="1">
        <v>35.800000000000004</v>
      </c>
      <c r="AC51" s="1">
        <v>35.549999999999997</v>
      </c>
      <c r="AD51" s="1">
        <v>35.120000000000005</v>
      </c>
      <c r="AE51" s="1">
        <v>35.120000000000005</v>
      </c>
      <c r="AF51" s="1">
        <v>23.72</v>
      </c>
      <c r="AG51" s="1">
        <v>21.4</v>
      </c>
      <c r="AH51" s="1">
        <v>19.64</v>
      </c>
      <c r="AI51" s="1">
        <v>17.159999999999997</v>
      </c>
      <c r="AJ51" s="1">
        <v>14.229999999999999</v>
      </c>
      <c r="AK51" s="1">
        <v>13.69</v>
      </c>
      <c r="AL51" s="1">
        <v>13.33</v>
      </c>
      <c r="AM51" s="1">
        <v>12.45</v>
      </c>
      <c r="AN51" s="1">
        <v>11.87</v>
      </c>
      <c r="AO51" s="1">
        <v>11.790000000000001</v>
      </c>
      <c r="AP51" s="1">
        <v>11.729999999999999</v>
      </c>
      <c r="AQ51" s="1">
        <v>11.7</v>
      </c>
      <c r="AR51" s="1">
        <v>11.7</v>
      </c>
      <c r="AS51" s="1">
        <v>11.7</v>
      </c>
      <c r="AT51" s="1">
        <v>11.7</v>
      </c>
      <c r="AU51" s="38"/>
      <c r="AV51" s="38"/>
      <c r="AW51" s="38"/>
      <c r="AX51" s="38"/>
      <c r="AY51" s="38"/>
      <c r="AZ51" s="38"/>
      <c r="BA51" s="24"/>
      <c r="BB51" s="24"/>
      <c r="BC51" s="24"/>
    </row>
    <row r="52" spans="7:55" ht="15.75">
      <c r="G52" s="1"/>
      <c r="H52" s="1"/>
      <c r="I52" s="1"/>
      <c r="Z52" s="47">
        <v>45</v>
      </c>
      <c r="AA52" s="1">
        <v>44.97</v>
      </c>
      <c r="AB52" s="1">
        <v>44.790000000000006</v>
      </c>
      <c r="AC52" s="1">
        <v>44.58</v>
      </c>
      <c r="AD52" s="1">
        <v>44.24</v>
      </c>
      <c r="AE52" s="1">
        <v>43.61</v>
      </c>
      <c r="AF52" s="1">
        <v>42.31</v>
      </c>
      <c r="AG52" s="1">
        <v>37.61</v>
      </c>
      <c r="AH52" s="1">
        <v>27.06</v>
      </c>
      <c r="AI52" s="1">
        <v>26.86</v>
      </c>
      <c r="AJ52" s="1">
        <v>27.01</v>
      </c>
      <c r="AK52" s="1">
        <v>27.72</v>
      </c>
      <c r="AL52" s="1">
        <v>17.86</v>
      </c>
      <c r="AM52" s="1">
        <v>17.61</v>
      </c>
      <c r="AN52" s="1">
        <v>18.52</v>
      </c>
      <c r="AO52" s="1">
        <v>17.159999999999997</v>
      </c>
      <c r="AP52" s="1">
        <v>15.639999999999999</v>
      </c>
      <c r="AQ52" s="1">
        <v>15.08</v>
      </c>
      <c r="AR52" s="1">
        <v>14.83</v>
      </c>
      <c r="AS52" s="1">
        <v>15.11</v>
      </c>
      <c r="AT52" s="1">
        <v>14.63</v>
      </c>
      <c r="AU52" s="38"/>
      <c r="AV52" s="38"/>
      <c r="AW52" s="38"/>
      <c r="AX52" s="38"/>
      <c r="AY52" s="38"/>
      <c r="AZ52" s="38"/>
      <c r="BA52" s="24"/>
      <c r="BB52" s="24"/>
      <c r="BC52" s="24"/>
    </row>
    <row r="53" spans="7:55" ht="15.75">
      <c r="G53" s="1"/>
      <c r="H53" s="1"/>
      <c r="I53" s="1"/>
      <c r="Z53" s="47">
        <v>62.5</v>
      </c>
      <c r="AA53" s="1">
        <v>62.470000000000006</v>
      </c>
      <c r="AB53" s="1">
        <v>62.279999999999994</v>
      </c>
      <c r="AC53" s="1">
        <v>62.080000000000005</v>
      </c>
      <c r="AD53" s="1">
        <v>61.85</v>
      </c>
      <c r="AE53" s="1">
        <v>61.53</v>
      </c>
      <c r="AF53" s="1">
        <v>60.940000000000005</v>
      </c>
      <c r="AG53" s="1">
        <v>33.75</v>
      </c>
      <c r="AH53" s="1">
        <v>45.42</v>
      </c>
      <c r="AI53" s="1">
        <v>41.04</v>
      </c>
      <c r="AJ53" s="1">
        <v>42.19</v>
      </c>
      <c r="AK53" s="1">
        <v>34.74</v>
      </c>
      <c r="AL53" s="1">
        <v>27.56</v>
      </c>
      <c r="AM53" s="1">
        <v>30.17</v>
      </c>
      <c r="AN53" s="1">
        <v>24.48</v>
      </c>
      <c r="AO53" s="1">
        <v>26.990000000000002</v>
      </c>
      <c r="AP53" s="1">
        <v>23.84</v>
      </c>
      <c r="AQ53" s="1">
        <v>24.46</v>
      </c>
      <c r="AR53" s="1">
        <v>21.27</v>
      </c>
      <c r="AS53" s="1">
        <v>21.02</v>
      </c>
      <c r="AT53" s="1">
        <v>20.54</v>
      </c>
      <c r="AU53" s="38"/>
      <c r="AV53" s="38"/>
      <c r="AW53" s="38"/>
      <c r="AX53" s="38"/>
      <c r="AY53" s="38"/>
      <c r="AZ53" s="38"/>
      <c r="BA53" s="24"/>
      <c r="BB53" s="24"/>
      <c r="BC53" s="24"/>
    </row>
    <row r="54" spans="7:55" ht="15.75">
      <c r="G54" s="1"/>
      <c r="H54" s="1"/>
      <c r="I54" s="1"/>
      <c r="Z54" s="47">
        <v>87.5</v>
      </c>
      <c r="AA54" s="1">
        <v>87.47999999999999</v>
      </c>
      <c r="AB54" s="1">
        <v>87.28</v>
      </c>
      <c r="AC54" s="1">
        <v>87.070000000000007</v>
      </c>
      <c r="AD54" s="1">
        <v>86.87</v>
      </c>
      <c r="AE54" s="1">
        <v>86.63</v>
      </c>
      <c r="AF54" s="1">
        <v>86.279999999999987</v>
      </c>
      <c r="AG54" s="1">
        <v>83.65</v>
      </c>
      <c r="AH54" s="1">
        <v>34.11</v>
      </c>
      <c r="AI54" s="1">
        <v>31.03</v>
      </c>
      <c r="AJ54" s="1">
        <v>28.75</v>
      </c>
      <c r="AK54" s="1">
        <v>35.909999999999997</v>
      </c>
      <c r="AL54" s="1">
        <v>29.830000000000002</v>
      </c>
      <c r="AM54" s="1">
        <v>28.69</v>
      </c>
      <c r="AN54" s="1">
        <v>28.580000000000002</v>
      </c>
      <c r="AO54" s="1">
        <v>28.66</v>
      </c>
      <c r="AP54" s="1">
        <v>29.68</v>
      </c>
      <c r="AQ54" s="1">
        <v>29.6</v>
      </c>
      <c r="AR54" s="1">
        <v>29</v>
      </c>
      <c r="AS54" s="1">
        <v>28.72</v>
      </c>
      <c r="AT54" s="1">
        <v>30.23</v>
      </c>
      <c r="AU54" s="38"/>
      <c r="AV54" s="38"/>
      <c r="AW54" s="38"/>
      <c r="AX54" s="38"/>
      <c r="AY54" s="38"/>
      <c r="AZ54" s="38"/>
      <c r="BA54" s="24"/>
      <c r="BB54" s="24"/>
      <c r="BC54" s="24"/>
    </row>
    <row r="55" spans="7:55" ht="15.75">
      <c r="G55" s="1"/>
      <c r="H55" s="1"/>
      <c r="I55" s="1"/>
      <c r="Z55" s="47">
        <v>112.5</v>
      </c>
      <c r="AA55" s="1">
        <v>112.47999999999999</v>
      </c>
      <c r="AB55" s="1">
        <v>112.28999999999999</v>
      </c>
      <c r="AC55" s="1">
        <v>112.05999999999999</v>
      </c>
      <c r="AD55" s="1">
        <v>111.85</v>
      </c>
      <c r="AE55" s="1">
        <v>111.64</v>
      </c>
      <c r="AF55" s="1">
        <v>111.39999999999999</v>
      </c>
      <c r="AG55" s="1">
        <v>111.12</v>
      </c>
      <c r="AH55" s="1">
        <v>110.68</v>
      </c>
      <c r="AI55" s="1">
        <v>55.71</v>
      </c>
      <c r="AJ55" s="1">
        <v>50.699999999999996</v>
      </c>
      <c r="AK55" s="1">
        <v>101</v>
      </c>
      <c r="AL55" s="1">
        <v>46.04</v>
      </c>
      <c r="AM55" s="1">
        <v>48.12</v>
      </c>
      <c r="AN55" s="1">
        <v>106.92</v>
      </c>
      <c r="AO55" s="1">
        <v>37.979999999999997</v>
      </c>
      <c r="AP55" s="1">
        <v>37.04</v>
      </c>
      <c r="AQ55" s="1">
        <v>101.71</v>
      </c>
      <c r="AR55" s="1">
        <v>38.25</v>
      </c>
      <c r="AU55" s="38"/>
      <c r="AV55" s="38"/>
      <c r="AW55" s="38"/>
      <c r="AX55" s="38"/>
      <c r="AY55" s="38"/>
      <c r="AZ55" s="38"/>
      <c r="BA55" s="24"/>
      <c r="BB55" s="24"/>
      <c r="BC55" s="24"/>
    </row>
    <row r="56" spans="7:55" ht="15.75">
      <c r="G56" s="1"/>
      <c r="H56" s="1"/>
      <c r="I56" s="1"/>
      <c r="Z56" s="47">
        <v>137.5</v>
      </c>
      <c r="AA56" s="1">
        <v>137.47999999999999</v>
      </c>
      <c r="AB56" s="1">
        <v>137.30000000000001</v>
      </c>
      <c r="AC56" s="1">
        <v>137.07</v>
      </c>
      <c r="AD56" s="1">
        <v>136.84</v>
      </c>
      <c r="AE56" s="1">
        <v>136.63999999999999</v>
      </c>
      <c r="AF56" s="1">
        <v>136.41</v>
      </c>
      <c r="AG56" s="1">
        <v>136.16999999999999</v>
      </c>
      <c r="AH56" s="1">
        <v>135.84</v>
      </c>
      <c r="AI56" s="1">
        <v>135.37</v>
      </c>
      <c r="AJ56" s="1">
        <v>121.77</v>
      </c>
      <c r="AK56" s="1">
        <v>122.31000000000002</v>
      </c>
      <c r="AL56" s="1">
        <v>117.97</v>
      </c>
      <c r="AM56" s="1">
        <v>132.01</v>
      </c>
      <c r="AN56" s="1">
        <v>131.81</v>
      </c>
      <c r="AO56" s="1">
        <v>130.08000000000001</v>
      </c>
      <c r="AU56" s="38"/>
      <c r="AV56" s="38"/>
      <c r="AW56" s="38"/>
      <c r="AX56" s="38"/>
      <c r="AY56" s="38"/>
      <c r="AZ56" s="38"/>
      <c r="BA56" s="24"/>
      <c r="BB56" s="24"/>
      <c r="BC56" s="24"/>
    </row>
    <row r="57" spans="7:55" ht="15.75">
      <c r="G57" s="1"/>
      <c r="H57" s="1"/>
      <c r="I57" s="1"/>
      <c r="Z57" s="47">
        <v>175</v>
      </c>
      <c r="AA57" s="1">
        <v>174.99</v>
      </c>
      <c r="AB57" s="1">
        <v>174.82000000000002</v>
      </c>
      <c r="AC57" s="1">
        <v>174.6</v>
      </c>
      <c r="AD57" s="1">
        <v>174.35000000000002</v>
      </c>
      <c r="AE57" s="1">
        <v>174.14000000000001</v>
      </c>
      <c r="AF57" s="1">
        <v>173.91</v>
      </c>
      <c r="AG57" s="1">
        <v>173.7</v>
      </c>
      <c r="AH57" s="1">
        <v>173.45</v>
      </c>
      <c r="AI57" s="1">
        <v>173.13</v>
      </c>
      <c r="AJ57" s="1">
        <v>171.59</v>
      </c>
      <c r="AK57" s="1">
        <v>167.72</v>
      </c>
      <c r="AL57" s="1">
        <v>166.61</v>
      </c>
      <c r="AU57" s="38"/>
      <c r="AV57" s="38"/>
      <c r="AW57" s="38"/>
      <c r="AX57" s="38"/>
      <c r="AY57" s="38"/>
      <c r="AZ57" s="38"/>
      <c r="BA57" s="24"/>
      <c r="BB57" s="24"/>
      <c r="BC57" s="24"/>
    </row>
    <row r="58" spans="7:55" ht="15.75">
      <c r="G58" s="1"/>
      <c r="H58" s="1"/>
      <c r="I58" s="1"/>
      <c r="Z58" s="47">
        <v>225</v>
      </c>
      <c r="AA58" s="1">
        <v>224.99</v>
      </c>
      <c r="AB58" s="1">
        <v>224.84</v>
      </c>
      <c r="AC58" s="1">
        <v>224.63</v>
      </c>
      <c r="AD58" s="1">
        <v>224.38</v>
      </c>
      <c r="AE58" s="1">
        <v>224.16</v>
      </c>
      <c r="AF58" s="1">
        <v>223.93</v>
      </c>
      <c r="AG58" s="1">
        <v>223.71</v>
      </c>
      <c r="AH58" s="1">
        <v>223.48</v>
      </c>
      <c r="AI58" s="1">
        <v>223.24</v>
      </c>
      <c r="AJ58" s="1">
        <v>222.97</v>
      </c>
      <c r="AK58" s="1">
        <v>222.58</v>
      </c>
      <c r="AL58" s="1">
        <v>218.74</v>
      </c>
      <c r="AM58" s="1">
        <v>217.86</v>
      </c>
      <c r="AU58" s="24"/>
      <c r="AV58" s="24"/>
      <c r="AW58" s="24"/>
      <c r="AX58" s="24"/>
      <c r="AY58" s="24"/>
      <c r="AZ58" s="24"/>
      <c r="BA58" s="24"/>
      <c r="BB58" s="24"/>
      <c r="BC58" s="24"/>
    </row>
    <row r="59" spans="7:55" ht="15.75">
      <c r="G59" s="1"/>
      <c r="H59" s="1"/>
      <c r="I59" s="1"/>
      <c r="Z59" s="47">
        <v>375</v>
      </c>
      <c r="AA59" s="1">
        <v>374.99</v>
      </c>
      <c r="AB59" s="1">
        <v>374.88</v>
      </c>
      <c r="AC59" s="1">
        <v>374.7</v>
      </c>
      <c r="AD59" s="1">
        <v>374.49</v>
      </c>
      <c r="AE59" s="1">
        <v>374.27</v>
      </c>
      <c r="AF59" s="1">
        <v>374.05</v>
      </c>
      <c r="AG59" s="1">
        <v>373.83000000000004</v>
      </c>
      <c r="AH59" s="1">
        <v>373.59999999999997</v>
      </c>
      <c r="AI59" s="1">
        <v>373.38</v>
      </c>
      <c r="AJ59" s="1">
        <v>373.15999999999997</v>
      </c>
      <c r="AK59" s="1">
        <v>372.94</v>
      </c>
      <c r="AL59" s="1">
        <v>372.71</v>
      </c>
      <c r="AM59" s="1">
        <v>372.47</v>
      </c>
      <c r="AN59" s="1">
        <v>372.21</v>
      </c>
      <c r="AO59" s="1">
        <v>371.90999999999997</v>
      </c>
      <c r="AP59" s="1">
        <v>371.5</v>
      </c>
      <c r="AQ59" s="1">
        <v>370.07</v>
      </c>
      <c r="AR59" s="1">
        <v>368.57</v>
      </c>
      <c r="AU59" s="24"/>
      <c r="AV59" s="24"/>
      <c r="AW59" s="24"/>
      <c r="AX59" s="24"/>
      <c r="AY59" s="24"/>
      <c r="AZ59" s="24"/>
      <c r="BA59" s="24"/>
      <c r="BB59" s="24"/>
      <c r="BC59" s="24"/>
    </row>
    <row r="60" spans="7:55" ht="15.75">
      <c r="G60" s="1"/>
      <c r="H60" s="1"/>
      <c r="I60" s="1"/>
      <c r="Z60" s="47">
        <v>750</v>
      </c>
      <c r="AA60" s="1">
        <v>750</v>
      </c>
      <c r="AB60" s="1">
        <v>749.92</v>
      </c>
      <c r="AC60" s="1">
        <v>749.79</v>
      </c>
      <c r="AD60" s="1">
        <v>749.64</v>
      </c>
      <c r="AE60" s="1">
        <v>749.47</v>
      </c>
      <c r="AF60" s="1">
        <v>749.30000000000007</v>
      </c>
      <c r="AG60" s="1">
        <v>749.12</v>
      </c>
      <c r="AH60" s="1">
        <v>748.93</v>
      </c>
      <c r="AI60" s="1">
        <v>748.74</v>
      </c>
      <c r="AJ60" s="1">
        <v>748.55</v>
      </c>
      <c r="AK60" s="1">
        <v>748.34999999999991</v>
      </c>
      <c r="AL60" s="1">
        <v>748.16</v>
      </c>
      <c r="AM60" s="1">
        <v>747.97</v>
      </c>
      <c r="AN60" s="1">
        <v>747.78</v>
      </c>
      <c r="AO60" s="1">
        <v>747.57999999999993</v>
      </c>
      <c r="AP60" s="1">
        <v>747.39</v>
      </c>
      <c r="AQ60" s="1">
        <v>747.19999999999993</v>
      </c>
      <c r="AR60" s="1">
        <v>747.0200000000001</v>
      </c>
      <c r="AS60" s="1">
        <v>746.82999999999993</v>
      </c>
      <c r="AT60" s="1">
        <v>746.63</v>
      </c>
      <c r="AU60" s="24"/>
      <c r="AV60" s="24"/>
      <c r="AW60" s="24"/>
      <c r="AX60" s="24"/>
      <c r="AY60" s="24"/>
      <c r="AZ60" s="24"/>
      <c r="BA60" s="24"/>
      <c r="BB60" s="24"/>
      <c r="BC60" s="24"/>
    </row>
    <row r="61" spans="7:55" ht="15.75">
      <c r="G61" s="1"/>
      <c r="H61" s="1"/>
      <c r="I61" s="1"/>
      <c r="Z61" s="47">
        <v>1500</v>
      </c>
      <c r="AA61" s="1">
        <v>1500</v>
      </c>
      <c r="AB61" s="1">
        <v>1499.93</v>
      </c>
      <c r="AC61" s="1">
        <v>1499.8999999999999</v>
      </c>
      <c r="AD61" s="1">
        <v>1499.74</v>
      </c>
      <c r="AE61" s="1">
        <v>1499.6</v>
      </c>
      <c r="AF61" s="1">
        <v>1499.5</v>
      </c>
      <c r="AG61" s="1">
        <v>1499.3999999999999</v>
      </c>
      <c r="AH61" s="1">
        <v>1499.2199999999998</v>
      </c>
      <c r="AI61" s="1">
        <v>1499.1</v>
      </c>
      <c r="AJ61" s="1">
        <v>1498.98</v>
      </c>
      <c r="AK61" s="1">
        <v>1498.8</v>
      </c>
      <c r="AL61" s="1">
        <v>1498.7</v>
      </c>
      <c r="AM61" s="1">
        <v>1498.5</v>
      </c>
      <c r="AN61" s="1">
        <v>1498.4</v>
      </c>
      <c r="AO61" s="1">
        <v>1498.2</v>
      </c>
      <c r="AP61" s="1">
        <v>1498.1000000000001</v>
      </c>
      <c r="AQ61" s="1">
        <v>1497.8999999999999</v>
      </c>
      <c r="AR61" s="1">
        <v>1497.8000000000002</v>
      </c>
      <c r="AS61" s="1">
        <v>1497.6</v>
      </c>
      <c r="AT61" s="1">
        <v>1497.5</v>
      </c>
      <c r="AU61" s="38"/>
      <c r="AV61" s="38"/>
      <c r="AW61" s="38"/>
      <c r="AX61" s="38"/>
      <c r="AY61" s="38"/>
      <c r="AZ61" s="38"/>
      <c r="BA61" s="24"/>
      <c r="BB61" s="24"/>
      <c r="BC61" s="24"/>
    </row>
    <row r="62" spans="7:55">
      <c r="G62" s="1"/>
      <c r="H62" s="1"/>
      <c r="I62" s="1"/>
      <c r="AE62" s="24"/>
      <c r="AF62" s="39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24"/>
      <c r="BB62" s="24"/>
      <c r="BC62" s="24"/>
    </row>
    <row r="63" spans="7:55">
      <c r="G63" s="1"/>
      <c r="H63" s="1"/>
      <c r="I63" s="1"/>
      <c r="AE63" s="24"/>
      <c r="AF63" s="39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24"/>
      <c r="BB63" s="24"/>
      <c r="BC63" s="24"/>
    </row>
    <row r="64" spans="7:55">
      <c r="G64" s="1"/>
      <c r="H64" s="1"/>
      <c r="I64" s="1"/>
      <c r="AE64" s="24"/>
      <c r="AF64" s="39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24"/>
      <c r="BB64" s="24"/>
      <c r="BC64" s="24"/>
    </row>
    <row r="65" spans="7:55">
      <c r="G65" s="1"/>
      <c r="H65" s="1"/>
      <c r="I65" s="1"/>
      <c r="X65" s="56"/>
      <c r="Y65" s="56"/>
      <c r="Z65" s="56"/>
      <c r="AA65" s="56"/>
      <c r="AB65" s="56"/>
      <c r="AC65" s="56"/>
      <c r="AD65" s="56"/>
      <c r="AE65" s="56"/>
      <c r="AF65" s="67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56"/>
      <c r="BB65" s="56"/>
      <c r="BC65" s="56"/>
    </row>
    <row r="66" spans="7:55">
      <c r="G66" s="1"/>
      <c r="H66" s="1"/>
      <c r="I66" s="1"/>
      <c r="X66" s="56"/>
      <c r="Y66" s="56"/>
      <c r="Z66" s="56"/>
      <c r="AA66" s="56"/>
      <c r="AB66" s="56"/>
      <c r="AC66" s="56"/>
      <c r="AD66" s="56"/>
      <c r="AE66" s="56"/>
      <c r="AF66" s="67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56"/>
      <c r="BB66" s="56"/>
      <c r="BC66" s="56"/>
    </row>
    <row r="67" spans="7:55">
      <c r="G67" s="1"/>
      <c r="H67" s="1"/>
      <c r="I67" s="1"/>
      <c r="AE67" s="24"/>
      <c r="AF67" s="39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24"/>
      <c r="BB67" s="24"/>
      <c r="BC67" s="24"/>
    </row>
    <row r="68" spans="7:55">
      <c r="G68" s="1"/>
      <c r="H68" s="1"/>
      <c r="I68" s="1"/>
      <c r="AE68" s="24"/>
      <c r="AF68" s="39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24"/>
      <c r="BB68" s="24"/>
      <c r="BC68" s="24"/>
    </row>
    <row r="69" spans="7:55">
      <c r="G69" s="1"/>
      <c r="H69" s="1"/>
      <c r="I69" s="1"/>
      <c r="AE69" s="24"/>
      <c r="AF69" s="39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24"/>
      <c r="BB69" s="24"/>
      <c r="BC69" s="24"/>
    </row>
    <row r="70" spans="7:55">
      <c r="G70" s="1"/>
      <c r="H70" s="1"/>
      <c r="I70" s="1"/>
      <c r="AE70" s="24"/>
      <c r="AF70" s="39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24"/>
      <c r="BB70" s="24"/>
      <c r="BC70" s="24"/>
    </row>
    <row r="71" spans="7:55">
      <c r="G71" s="1"/>
      <c r="H71" s="1"/>
      <c r="I71" s="1"/>
      <c r="AE71" s="24"/>
      <c r="AF71" s="39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24"/>
      <c r="BB71" s="24"/>
      <c r="BC71" s="24"/>
    </row>
    <row r="72" spans="7:55">
      <c r="G72" s="1"/>
      <c r="H72" s="1"/>
      <c r="I72" s="1"/>
      <c r="AE72" s="24"/>
      <c r="AF72" s="39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24"/>
      <c r="BB72" s="24"/>
      <c r="BC72" s="24"/>
    </row>
    <row r="73" spans="7:55">
      <c r="G73" s="1"/>
      <c r="H73" s="1"/>
      <c r="I73" s="1"/>
      <c r="AE73" s="24"/>
      <c r="AF73" s="39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24"/>
      <c r="BB73" s="24"/>
      <c r="BC73" s="24"/>
    </row>
    <row r="74" spans="7:55">
      <c r="G74" s="1"/>
      <c r="H74" s="1"/>
      <c r="I74" s="1"/>
      <c r="AE74" s="24"/>
      <c r="AF74" s="39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24"/>
      <c r="BB74" s="24"/>
      <c r="BC74" s="24"/>
    </row>
    <row r="75" spans="7:55">
      <c r="G75" s="1"/>
      <c r="H75" s="1"/>
      <c r="I75" s="1"/>
      <c r="AE75" s="24"/>
      <c r="AF75" s="39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24"/>
      <c r="BB75" s="24"/>
      <c r="BC75" s="24"/>
    </row>
    <row r="76" spans="7:55">
      <c r="G76" s="1"/>
      <c r="H76" s="1"/>
      <c r="I76" s="1"/>
      <c r="AE76" s="24"/>
      <c r="AF76" s="39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24"/>
      <c r="BB76" s="24"/>
      <c r="BC76" s="24"/>
    </row>
    <row r="77" spans="7:55">
      <c r="G77" s="1"/>
      <c r="H77" s="1"/>
      <c r="I77" s="1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</row>
    <row r="78" spans="7:55">
      <c r="G78" s="1"/>
      <c r="H78" s="1"/>
      <c r="I78" s="1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</row>
    <row r="79" spans="7:55">
      <c r="G79" s="1"/>
      <c r="H79" s="1"/>
      <c r="I79" s="1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</row>
    <row r="80" spans="7:55">
      <c r="G80" s="1"/>
      <c r="H80" s="1"/>
      <c r="I80" s="1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</row>
    <row r="81" spans="7:55">
      <c r="G81" s="1"/>
      <c r="H81" s="1"/>
      <c r="I81" s="1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</row>
    <row r="82" spans="7:55">
      <c r="G82" s="1"/>
      <c r="H82" s="1"/>
      <c r="I82" s="1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</row>
    <row r="83" spans="7:55">
      <c r="G83" s="1"/>
      <c r="H83" s="1"/>
      <c r="I83" s="1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</row>
    <row r="84" spans="7:55">
      <c r="G84" s="1"/>
      <c r="H84" s="1"/>
      <c r="I84" s="1"/>
    </row>
    <row r="85" spans="7:55">
      <c r="G85" s="1"/>
      <c r="H85" s="1"/>
      <c r="I85" s="1"/>
    </row>
    <row r="86" spans="7:55">
      <c r="G86" s="1"/>
      <c r="H86" s="1"/>
      <c r="I86" s="1"/>
    </row>
    <row r="87" spans="7:55">
      <c r="G87" s="1"/>
      <c r="H87" s="1"/>
      <c r="I87" s="1"/>
    </row>
    <row r="88" spans="7:55">
      <c r="G88" s="1"/>
      <c r="H88" s="1"/>
      <c r="I88" s="1"/>
    </row>
    <row r="89" spans="7:55">
      <c r="G89" s="1"/>
      <c r="H89" s="1"/>
      <c r="I89" s="1"/>
    </row>
    <row r="90" spans="7:55">
      <c r="G90" s="1"/>
      <c r="H90" s="1"/>
      <c r="I90" s="1"/>
    </row>
    <row r="91" spans="7:55">
      <c r="G91" s="1"/>
      <c r="H91" s="1"/>
      <c r="I91" s="1"/>
    </row>
    <row r="92" spans="7:55">
      <c r="G92" s="1"/>
      <c r="H92" s="1"/>
      <c r="I92" s="1"/>
    </row>
    <row r="93" spans="7:55">
      <c r="G93" s="1"/>
      <c r="H93" s="1"/>
      <c r="I93" s="1"/>
    </row>
    <row r="94" spans="7:55">
      <c r="G94" s="1"/>
      <c r="H94" s="1"/>
      <c r="I94" s="1"/>
    </row>
    <row r="95" spans="7:55">
      <c r="G95" s="1"/>
      <c r="H95" s="1"/>
      <c r="I95" s="1"/>
    </row>
    <row r="96" spans="7:55">
      <c r="G96" s="1"/>
      <c r="H96" s="1"/>
      <c r="I96" s="1"/>
    </row>
    <row r="97" spans="7:9">
      <c r="G97" s="1"/>
      <c r="H97" s="1"/>
      <c r="I97" s="1"/>
    </row>
    <row r="98" spans="7:9">
      <c r="G98" s="1"/>
      <c r="H98" s="1"/>
      <c r="I98" s="1"/>
    </row>
    <row r="99" spans="7:9">
      <c r="G99" s="1"/>
      <c r="H99" s="1"/>
      <c r="I99" s="1"/>
    </row>
    <row r="100" spans="7:9">
      <c r="G100" s="1"/>
      <c r="H100" s="1"/>
      <c r="I100" s="1"/>
    </row>
    <row r="101" spans="7:9">
      <c r="G101" s="1"/>
      <c r="H101" s="1"/>
      <c r="I101" s="1"/>
    </row>
    <row r="102" spans="7:9">
      <c r="G102" s="1"/>
      <c r="H102" s="1"/>
      <c r="I102" s="1"/>
    </row>
    <row r="103" spans="7:9">
      <c r="G103" s="1"/>
      <c r="H103" s="1"/>
      <c r="I103" s="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35BB3-BB9B-4215-B72A-576E987B46A9}">
  <sheetPr>
    <tabColor theme="9"/>
  </sheetPr>
  <dimension ref="A1:BC105"/>
  <sheetViews>
    <sheetView topLeftCell="M1" zoomScale="85" zoomScaleNormal="85" workbookViewId="0">
      <selection activeCell="U36" sqref="U36"/>
    </sheetView>
  </sheetViews>
  <sheetFormatPr defaultRowHeight="15"/>
  <cols>
    <col min="1" max="1" width="9.125" style="1" bestFit="1" customWidth="1"/>
    <col min="2" max="2" width="12.25" style="1" customWidth="1"/>
    <col min="3" max="3" width="13.5" style="1" customWidth="1"/>
    <col min="4" max="4" width="10.625" style="1" customWidth="1"/>
    <col min="5" max="5" width="9.875" style="1" customWidth="1"/>
    <col min="6" max="6" width="9.375" style="1" customWidth="1"/>
    <col min="7" max="7" width="11.125" style="3" customWidth="1"/>
    <col min="8" max="8" width="10" style="3" customWidth="1"/>
    <col min="9" max="9" width="10.5" style="3" customWidth="1"/>
    <col min="10" max="10" width="9" style="1"/>
    <col min="11" max="11" width="12.375" style="1" customWidth="1"/>
    <col min="12" max="12" width="12.5" style="1" customWidth="1"/>
    <col min="13" max="13" width="11.625" style="1" customWidth="1"/>
    <col min="14" max="14" width="10.5" style="1" customWidth="1"/>
    <col min="15" max="15" width="11.25" style="1" customWidth="1"/>
    <col min="16" max="16" width="9" style="1"/>
    <col min="17" max="17" width="9.125" style="1" bestFit="1" customWidth="1"/>
    <col min="18" max="18" width="10.125" style="1" customWidth="1"/>
    <col min="19" max="19" width="9.875" style="1" bestFit="1" customWidth="1"/>
    <col min="20" max="20" width="10.5" style="1" customWidth="1"/>
    <col min="21" max="21" width="10.875" style="1" customWidth="1"/>
    <col min="22" max="22" width="9.375" style="1" bestFit="1" customWidth="1"/>
    <col min="23" max="23" width="1.375" style="1" customWidth="1"/>
    <col min="24" max="24" width="13" style="49" bestFit="1" customWidth="1"/>
    <col min="25" max="25" width="1.5" style="1" customWidth="1"/>
    <col min="26" max="26" width="12.625" style="1" customWidth="1"/>
    <col min="27" max="27" width="12.875" style="1" bestFit="1" customWidth="1"/>
    <col min="28" max="28" width="13.375" style="1" customWidth="1"/>
    <col min="29" max="29" width="13.75" style="1" customWidth="1"/>
    <col min="30" max="30" width="12.625" style="1" customWidth="1"/>
    <col min="31" max="31" width="13" style="1" customWidth="1"/>
    <col min="32" max="32" width="13.5" style="1" customWidth="1"/>
    <col min="33" max="33" width="15.5" style="1" customWidth="1"/>
    <col min="34" max="34" width="13" style="1" customWidth="1"/>
    <col min="35" max="35" width="14.875" style="1" customWidth="1"/>
    <col min="36" max="36" width="16.125" style="1" customWidth="1"/>
    <col min="37" max="37" width="15.875" style="1" customWidth="1"/>
    <col min="38" max="39" width="15" style="1" customWidth="1"/>
    <col min="40" max="46" width="9.125" style="1" bestFit="1" customWidth="1"/>
    <col min="47" max="16384" width="9" style="1"/>
  </cols>
  <sheetData>
    <row r="1" spans="1:55" ht="15.75" thickBot="1">
      <c r="A1" s="3" t="s">
        <v>226</v>
      </c>
      <c r="E1" s="3" t="s">
        <v>220</v>
      </c>
      <c r="Q1" s="3" t="s">
        <v>219</v>
      </c>
      <c r="Z1" s="3" t="s">
        <v>221</v>
      </c>
      <c r="AG1" s="3" t="s">
        <v>222</v>
      </c>
    </row>
    <row r="2" spans="1:55" s="2" customFormat="1" ht="51" customHeight="1">
      <c r="A2" s="4" t="s">
        <v>0</v>
      </c>
      <c r="B2" s="5" t="s">
        <v>217</v>
      </c>
      <c r="C2" s="25" t="s">
        <v>218</v>
      </c>
      <c r="E2" s="4" t="s">
        <v>180</v>
      </c>
      <c r="F2" s="5" t="s">
        <v>181</v>
      </c>
      <c r="G2" s="6" t="s">
        <v>184</v>
      </c>
      <c r="H2" s="6" t="s">
        <v>183</v>
      </c>
      <c r="I2" s="27" t="s">
        <v>182</v>
      </c>
      <c r="J2" s="30"/>
      <c r="K2" s="5" t="s">
        <v>185</v>
      </c>
      <c r="L2" s="5" t="s">
        <v>186</v>
      </c>
      <c r="M2" s="6" t="s">
        <v>189</v>
      </c>
      <c r="N2" s="6" t="s">
        <v>188</v>
      </c>
      <c r="O2" s="7" t="s">
        <v>187</v>
      </c>
      <c r="Q2" s="4" t="s">
        <v>190</v>
      </c>
      <c r="R2" s="5" t="s">
        <v>191</v>
      </c>
      <c r="S2" s="16" t="s">
        <v>1</v>
      </c>
      <c r="T2" s="5" t="s">
        <v>192</v>
      </c>
      <c r="U2" s="5" t="s">
        <v>193</v>
      </c>
      <c r="V2" s="17" t="s">
        <v>2</v>
      </c>
      <c r="W2" s="22"/>
      <c r="X2" s="48"/>
      <c r="Z2" s="4" t="s">
        <v>194</v>
      </c>
      <c r="AA2" s="5" t="s">
        <v>195</v>
      </c>
      <c r="AB2" s="16" t="s">
        <v>3</v>
      </c>
      <c r="AC2" s="5" t="s">
        <v>196</v>
      </c>
      <c r="AD2" s="5" t="s">
        <v>197</v>
      </c>
      <c r="AE2" s="17" t="s">
        <v>4</v>
      </c>
      <c r="AF2" s="1"/>
      <c r="AG2" s="32"/>
      <c r="AH2" s="5" t="s">
        <v>194</v>
      </c>
      <c r="AI2" s="5" t="s">
        <v>195</v>
      </c>
      <c r="AJ2" s="16" t="s">
        <v>3</v>
      </c>
      <c r="AK2" s="5" t="s">
        <v>196</v>
      </c>
      <c r="AL2" s="5" t="s">
        <v>197</v>
      </c>
      <c r="AM2" s="17" t="s">
        <v>4</v>
      </c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</row>
    <row r="3" spans="1:55">
      <c r="A3" s="8">
        <v>3</v>
      </c>
      <c r="B3" s="9">
        <v>13</v>
      </c>
      <c r="C3" s="11">
        <v>290</v>
      </c>
      <c r="E3" s="8">
        <v>1</v>
      </c>
      <c r="F3" s="9">
        <f>SUM(G3:I3)</f>
        <v>0</v>
      </c>
      <c r="G3" s="9"/>
      <c r="H3" s="9"/>
      <c r="I3" s="9"/>
      <c r="J3" s="26"/>
      <c r="K3" s="9">
        <v>145</v>
      </c>
      <c r="L3" s="9">
        <f>SUM(M3:O3)</f>
        <v>11</v>
      </c>
      <c r="M3" s="9">
        <v>9</v>
      </c>
      <c r="N3" s="9"/>
      <c r="O3" s="11">
        <v>2</v>
      </c>
      <c r="Q3" s="8">
        <f>E4/60000*B3</f>
        <v>6.5000000000000008E-4</v>
      </c>
      <c r="R3" s="9">
        <f>F3/60000*B3</f>
        <v>0</v>
      </c>
      <c r="S3" s="18">
        <f>R3/Q3</f>
        <v>0</v>
      </c>
      <c r="T3" s="9">
        <f>K3/60000*C3</f>
        <v>0.70083333333333342</v>
      </c>
      <c r="U3" s="9">
        <f>L3/60000*C3</f>
        <v>5.3166666666666668E-2</v>
      </c>
      <c r="V3" s="19">
        <f>U3/T3</f>
        <v>7.586206896551724E-2</v>
      </c>
      <c r="W3" s="18"/>
      <c r="Z3" s="8">
        <f>Q3*4*PI()/3*($AR27*10^(-6)/2)^3*10^9</f>
        <v>3.2032453622189406E-13</v>
      </c>
      <c r="AA3" s="9">
        <f>R3*4*PI()/3*($AR27*10^(-6)/2)^3*10^9</f>
        <v>0</v>
      </c>
      <c r="AB3" s="18">
        <f>AA3/Z3</f>
        <v>0</v>
      </c>
      <c r="AC3" s="9">
        <f>T3*4*PI()/3*($AR46*10^(-6)/2)^3*10^9</f>
        <v>3.4537555764437555E-10</v>
      </c>
      <c r="AD3" s="9">
        <f>U3*4*PI()/3*($AR46*10^(-6)/2)^3*10^9</f>
        <v>2.6200904373021591E-11</v>
      </c>
      <c r="AE3" s="19">
        <f>AD3/AC3</f>
        <v>7.586206896551724E-2</v>
      </c>
      <c r="AG3" s="33" t="s">
        <v>5</v>
      </c>
      <c r="AH3" s="9">
        <f>SUM(Z3:Z9)</f>
        <v>3.9331339405801338E-8</v>
      </c>
      <c r="AI3" s="9">
        <f>SUM(AA3:AA9)</f>
        <v>0</v>
      </c>
      <c r="AJ3" s="18">
        <f>AI3/AH3</f>
        <v>0</v>
      </c>
      <c r="AK3" s="9">
        <f>SUM(AC3:AC9)</f>
        <v>2.3443292875566982E-6</v>
      </c>
      <c r="AL3" s="9">
        <f>SUM(AD3:AD9)</f>
        <v>3.5787357632630134E-8</v>
      </c>
      <c r="AM3" s="35">
        <f>AL3/AK3</f>
        <v>1.5265499527981565E-2</v>
      </c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</row>
    <row r="4" spans="1:55">
      <c r="A4" s="8">
        <v>6</v>
      </c>
      <c r="B4" s="9">
        <v>52</v>
      </c>
      <c r="C4" s="11">
        <v>970</v>
      </c>
      <c r="E4" s="8">
        <v>3</v>
      </c>
      <c r="F4" s="9">
        <f t="shared" ref="F4:F18" si="0">SUM(G4:I4)</f>
        <v>0</v>
      </c>
      <c r="G4" s="9"/>
      <c r="H4" s="9"/>
      <c r="I4" s="9"/>
      <c r="J4" s="26"/>
      <c r="K4" s="9">
        <v>158</v>
      </c>
      <c r="L4" s="9">
        <f t="shared" ref="L4:L18" si="1">SUM(M4:O4)</f>
        <v>10</v>
      </c>
      <c r="M4" s="9">
        <v>8</v>
      </c>
      <c r="N4" s="9">
        <v>1</v>
      </c>
      <c r="O4" s="11">
        <v>1</v>
      </c>
      <c r="Q4" s="8">
        <f t="shared" ref="Q4:Q18" si="2">E5/60000*B4</f>
        <v>5.2000000000000006E-3</v>
      </c>
      <c r="R4" s="9">
        <f t="shared" ref="R4:R18" si="3">F4/60000*B4</f>
        <v>0</v>
      </c>
      <c r="S4" s="18">
        <f t="shared" ref="S4:S18" si="4">R4/Q4</f>
        <v>0</v>
      </c>
      <c r="T4" s="9">
        <f t="shared" ref="T4:T18" si="5">K4/60000*C4</f>
        <v>2.5543333333333336</v>
      </c>
      <c r="U4" s="9">
        <f t="shared" ref="U4:U18" si="6">L4/60000*C4</f>
        <v>0.16166666666666665</v>
      </c>
      <c r="V4" s="19">
        <f t="shared" ref="V4:V18" si="7">U4/T4</f>
        <v>6.3291139240506319E-2</v>
      </c>
      <c r="W4" s="18"/>
      <c r="Z4" s="8">
        <f t="shared" ref="Z4:Z18" si="8">Q4*4*PI()/3*($AR28*10^(-6)/2)^3*10^9</f>
        <v>2.0188581250315066E-11</v>
      </c>
      <c r="AA4" s="9">
        <f t="shared" ref="AA4:AA18" si="9">R4*4*PI()/3*($AR28*10^(-6)/2)^3*10^9</f>
        <v>0</v>
      </c>
      <c r="AB4" s="18">
        <f t="shared" ref="AB4:AB18" si="10">AA4/Z4</f>
        <v>0</v>
      </c>
      <c r="AC4" s="9">
        <f t="shared" ref="AC4:AC18" si="11">T4*4*PI()/3*($AR47*10^(-6)/2)^3*10^9</f>
        <v>9.916993469305407E-9</v>
      </c>
      <c r="AD4" s="9">
        <f t="shared" ref="AD4:AD18" si="12">U4*4*PI()/3*($AR47*10^(-6)/2)^3*10^9</f>
        <v>6.2765781451300038E-10</v>
      </c>
      <c r="AE4" s="19">
        <f t="shared" ref="AE4:AE18" si="13">AD4/AC4</f>
        <v>6.3291139240506319E-2</v>
      </c>
      <c r="AG4" s="33" t="s">
        <v>6</v>
      </c>
      <c r="AH4" s="9">
        <f>SUM(Z10:Z11)</f>
        <v>5.8341828124456383E-8</v>
      </c>
      <c r="AI4" s="9">
        <f>SUM(AA10:AA11)</f>
        <v>0</v>
      </c>
      <c r="AJ4" s="18">
        <f t="shared" ref="AJ4:AJ6" si="14">AI4/AH4</f>
        <v>0</v>
      </c>
      <c r="AK4" s="9">
        <f>SUM(AC10:AC11)</f>
        <v>3.9233312996070451E-6</v>
      </c>
      <c r="AL4" s="9">
        <f>SUM(AD10:AD11)</f>
        <v>6.5116886425956031E-8</v>
      </c>
      <c r="AM4" s="35">
        <f t="shared" ref="AM4:AM6" si="15">AL4/AK4</f>
        <v>1.6597345840377548E-2</v>
      </c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</row>
    <row r="5" spans="1:55">
      <c r="A5" s="8">
        <v>12</v>
      </c>
      <c r="B5" s="9">
        <v>78</v>
      </c>
      <c r="C5" s="11">
        <v>1600</v>
      </c>
      <c r="E5" s="8">
        <v>6</v>
      </c>
      <c r="F5" s="9">
        <f t="shared" si="0"/>
        <v>0</v>
      </c>
      <c r="G5" s="9"/>
      <c r="H5" s="9"/>
      <c r="I5" s="9"/>
      <c r="J5" s="26"/>
      <c r="K5" s="9">
        <v>152</v>
      </c>
      <c r="L5" s="9">
        <f t="shared" si="1"/>
        <v>4</v>
      </c>
      <c r="M5" s="9">
        <v>3</v>
      </c>
      <c r="N5" s="9">
        <v>1</v>
      </c>
      <c r="O5" s="11"/>
      <c r="Q5" s="8">
        <f t="shared" si="2"/>
        <v>9.1000000000000004E-3</v>
      </c>
      <c r="R5" s="9">
        <f t="shared" si="3"/>
        <v>0</v>
      </c>
      <c r="S5" s="18">
        <f t="shared" si="4"/>
        <v>0</v>
      </c>
      <c r="T5" s="9">
        <f t="shared" si="5"/>
        <v>4.0533333333333328</v>
      </c>
      <c r="U5" s="9">
        <f t="shared" si="6"/>
        <v>0.10666666666666667</v>
      </c>
      <c r="V5" s="19">
        <f t="shared" si="7"/>
        <v>2.6315789473684216E-2</v>
      </c>
      <c r="W5" s="18"/>
      <c r="Z5" s="8">
        <f t="shared" si="8"/>
        <v>2.826401375044109E-10</v>
      </c>
      <c r="AA5" s="9">
        <f t="shared" si="9"/>
        <v>0</v>
      </c>
      <c r="AB5" s="18">
        <f t="shared" si="10"/>
        <v>0</v>
      </c>
      <c r="AC5" s="9">
        <f t="shared" si="11"/>
        <v>1.2589392205324675E-7</v>
      </c>
      <c r="AD5" s="9">
        <f t="shared" si="12"/>
        <v>3.3129979487696522E-9</v>
      </c>
      <c r="AE5" s="19">
        <f t="shared" si="13"/>
        <v>2.6315789473684216E-2</v>
      </c>
      <c r="AG5" s="33" t="s">
        <v>7</v>
      </c>
      <c r="AH5" s="9">
        <f>SUM(Z12:Z18)</f>
        <v>0</v>
      </c>
      <c r="AI5" s="9">
        <f>SUM(AA12:AA18)</f>
        <v>0</v>
      </c>
      <c r="AJ5" s="18" t="e">
        <f t="shared" si="14"/>
        <v>#DIV/0!</v>
      </c>
      <c r="AK5" s="9">
        <f>SUM(AC12:AC18)</f>
        <v>0</v>
      </c>
      <c r="AL5" s="9">
        <f>SUM(AD12:AD18)</f>
        <v>0</v>
      </c>
      <c r="AM5" s="35" t="e">
        <f t="shared" si="15"/>
        <v>#DIV/0!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24"/>
      <c r="BB5" s="24"/>
      <c r="BC5" s="24"/>
    </row>
    <row r="6" spans="1:55" ht="15.75" thickBot="1">
      <c r="A6" s="8">
        <v>20</v>
      </c>
      <c r="B6" s="9">
        <v>40</v>
      </c>
      <c r="C6" s="11">
        <v>870</v>
      </c>
      <c r="E6" s="8">
        <v>7</v>
      </c>
      <c r="F6" s="9">
        <f t="shared" si="0"/>
        <v>0</v>
      </c>
      <c r="G6" s="9"/>
      <c r="H6" s="9"/>
      <c r="I6" s="9"/>
      <c r="J6" s="26"/>
      <c r="K6" s="9">
        <v>179</v>
      </c>
      <c r="L6" s="9">
        <f t="shared" si="1"/>
        <v>6</v>
      </c>
      <c r="M6" s="9">
        <v>6</v>
      </c>
      <c r="N6" s="9"/>
      <c r="O6" s="11"/>
      <c r="Q6" s="8">
        <f t="shared" si="2"/>
        <v>1.4E-2</v>
      </c>
      <c r="R6" s="9">
        <f t="shared" si="3"/>
        <v>0</v>
      </c>
      <c r="S6" s="18">
        <f t="shared" si="4"/>
        <v>0</v>
      </c>
      <c r="T6" s="9">
        <f t="shared" si="5"/>
        <v>2.5955000000000004</v>
      </c>
      <c r="U6" s="9">
        <f t="shared" si="6"/>
        <v>8.7000000000000008E-2</v>
      </c>
      <c r="V6" s="19">
        <f t="shared" si="7"/>
        <v>3.3519553072625698E-2</v>
      </c>
      <c r="W6" s="18"/>
      <c r="Z6" s="8">
        <f t="shared" si="8"/>
        <v>2.0131063924815589E-9</v>
      </c>
      <c r="AA6" s="9">
        <f t="shared" si="9"/>
        <v>0</v>
      </c>
      <c r="AB6" s="18">
        <f t="shared" si="10"/>
        <v>0</v>
      </c>
      <c r="AC6" s="9">
        <f t="shared" si="11"/>
        <v>3.7321554583470628E-7</v>
      </c>
      <c r="AD6" s="9">
        <f t="shared" si="12"/>
        <v>1.2510018296135406E-8</v>
      </c>
      <c r="AE6" s="19">
        <f t="shared" si="13"/>
        <v>3.3519553072625698E-2</v>
      </c>
      <c r="AG6" s="34" t="s">
        <v>8</v>
      </c>
      <c r="AH6" s="13">
        <f>SUM(Z3:Z18)</f>
        <v>9.7673167530257714E-8</v>
      </c>
      <c r="AI6" s="13">
        <f>SUM(AA3:AA18)</f>
        <v>0</v>
      </c>
      <c r="AJ6" s="20">
        <f t="shared" si="14"/>
        <v>0</v>
      </c>
      <c r="AK6" s="13">
        <f>SUM(AC3:AC18)</f>
        <v>6.2676605871637438E-6</v>
      </c>
      <c r="AL6" s="13">
        <f>SUM(AD3:AD18)</f>
        <v>1.0090424405858616E-7</v>
      </c>
      <c r="AM6" s="36">
        <f t="shared" si="15"/>
        <v>1.6099187672229644E-2</v>
      </c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24"/>
      <c r="BB6" s="24"/>
      <c r="BC6" s="24"/>
    </row>
    <row r="7" spans="1:55">
      <c r="A7" s="8">
        <v>28</v>
      </c>
      <c r="B7" s="9">
        <v>24</v>
      </c>
      <c r="C7" s="11">
        <v>420</v>
      </c>
      <c r="E7" s="8">
        <v>21</v>
      </c>
      <c r="F7" s="9">
        <f t="shared" si="0"/>
        <v>0</v>
      </c>
      <c r="G7" s="9"/>
      <c r="H7" s="9"/>
      <c r="I7" s="9"/>
      <c r="J7" s="26"/>
      <c r="K7" s="9">
        <v>192</v>
      </c>
      <c r="L7" s="9">
        <f t="shared" si="1"/>
        <v>1</v>
      </c>
      <c r="M7" s="9">
        <v>1</v>
      </c>
      <c r="N7" s="9"/>
      <c r="O7" s="11"/>
      <c r="Q7" s="8">
        <f t="shared" si="2"/>
        <v>0.02</v>
      </c>
      <c r="R7" s="9">
        <f t="shared" si="3"/>
        <v>0</v>
      </c>
      <c r="S7" s="18">
        <f t="shared" si="4"/>
        <v>0</v>
      </c>
      <c r="T7" s="9">
        <f t="shared" si="5"/>
        <v>1.3440000000000001</v>
      </c>
      <c r="U7" s="9">
        <f t="shared" si="6"/>
        <v>7.0000000000000001E-3</v>
      </c>
      <c r="V7" s="19">
        <f t="shared" si="7"/>
        <v>5.208333333333333E-3</v>
      </c>
      <c r="W7" s="18"/>
      <c r="Z7" s="8">
        <f t="shared" si="8"/>
        <v>7.8913770585277122E-9</v>
      </c>
      <c r="AA7" s="9">
        <f t="shared" si="9"/>
        <v>0</v>
      </c>
      <c r="AB7" s="18">
        <f t="shared" si="10"/>
        <v>0</v>
      </c>
      <c r="AC7" s="9">
        <f t="shared" si="11"/>
        <v>5.3030053833306222E-7</v>
      </c>
      <c r="AD7" s="9">
        <f t="shared" si="12"/>
        <v>2.7619819704846988E-9</v>
      </c>
      <c r="AE7" s="19">
        <f t="shared" si="13"/>
        <v>5.208333333333333E-3</v>
      </c>
      <c r="AG7" s="24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24"/>
      <c r="BB7" s="24"/>
      <c r="BC7" s="24"/>
    </row>
    <row r="8" spans="1:55">
      <c r="A8" s="8">
        <v>36</v>
      </c>
      <c r="B8" s="9">
        <v>12</v>
      </c>
      <c r="C8" s="11">
        <v>240</v>
      </c>
      <c r="E8" s="8">
        <v>50</v>
      </c>
      <c r="F8" s="9">
        <f t="shared" si="0"/>
        <v>0</v>
      </c>
      <c r="G8" s="9"/>
      <c r="H8" s="9"/>
      <c r="I8" s="9"/>
      <c r="J8" s="26"/>
      <c r="K8" s="9">
        <v>206</v>
      </c>
      <c r="L8" s="9">
        <f t="shared" si="1"/>
        <v>4</v>
      </c>
      <c r="M8" s="9">
        <v>4</v>
      </c>
      <c r="N8" s="9"/>
      <c r="O8" s="11"/>
      <c r="Q8" s="8">
        <f t="shared" si="2"/>
        <v>1.4200000000000001E-2</v>
      </c>
      <c r="R8" s="9">
        <f t="shared" si="3"/>
        <v>0</v>
      </c>
      <c r="S8" s="18">
        <f t="shared" si="4"/>
        <v>0</v>
      </c>
      <c r="T8" s="9">
        <f t="shared" si="5"/>
        <v>0.82400000000000007</v>
      </c>
      <c r="U8" s="9">
        <f t="shared" si="6"/>
        <v>1.6E-2</v>
      </c>
      <c r="V8" s="19">
        <f t="shared" si="7"/>
        <v>1.9417475728155338E-2</v>
      </c>
      <c r="W8" s="18"/>
      <c r="Z8" s="8">
        <f t="shared" si="8"/>
        <v>1.1908157002108914E-8</v>
      </c>
      <c r="AA8" s="9">
        <f t="shared" si="9"/>
        <v>0</v>
      </c>
      <c r="AB8" s="18">
        <f t="shared" si="10"/>
        <v>0</v>
      </c>
      <c r="AC8" s="9">
        <f t="shared" si="11"/>
        <v>6.9100854716462987E-7</v>
      </c>
      <c r="AD8" s="9">
        <f t="shared" si="12"/>
        <v>1.3417641692517087E-8</v>
      </c>
      <c r="AE8" s="19">
        <f t="shared" si="13"/>
        <v>1.9417475728155345E-2</v>
      </c>
      <c r="AG8" s="24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24"/>
      <c r="BB8" s="24"/>
      <c r="BC8" s="24"/>
    </row>
    <row r="9" spans="1:55">
      <c r="A9" s="8">
        <v>45</v>
      </c>
      <c r="B9" s="9">
        <v>6</v>
      </c>
      <c r="C9" s="11">
        <v>110</v>
      </c>
      <c r="E9" s="8">
        <v>71</v>
      </c>
      <c r="F9" s="9">
        <f t="shared" si="0"/>
        <v>0</v>
      </c>
      <c r="G9" s="9"/>
      <c r="H9" s="9"/>
      <c r="I9" s="9"/>
      <c r="J9" s="26"/>
      <c r="K9" s="9">
        <v>196</v>
      </c>
      <c r="L9" s="9">
        <f t="shared" si="1"/>
        <v>1</v>
      </c>
      <c r="M9" s="9">
        <v>1</v>
      </c>
      <c r="N9" s="9"/>
      <c r="O9" s="11"/>
      <c r="Q9" s="8">
        <f t="shared" si="2"/>
        <v>1.0500000000000001E-2</v>
      </c>
      <c r="R9" s="9">
        <f t="shared" si="3"/>
        <v>0</v>
      </c>
      <c r="S9" s="18">
        <f t="shared" si="4"/>
        <v>0</v>
      </c>
      <c r="T9" s="9">
        <f t="shared" si="5"/>
        <v>0.35933333333333334</v>
      </c>
      <c r="U9" s="9">
        <f t="shared" si="6"/>
        <v>1.8333333333333335E-3</v>
      </c>
      <c r="V9" s="19">
        <f t="shared" si="7"/>
        <v>5.1020408163265311E-3</v>
      </c>
      <c r="W9" s="18"/>
      <c r="Z9" s="8">
        <f t="shared" si="8"/>
        <v>1.7215549909392206E-8</v>
      </c>
      <c r="AA9" s="9">
        <f t="shared" si="9"/>
        <v>0</v>
      </c>
      <c r="AB9" s="18">
        <f t="shared" si="10"/>
        <v>0</v>
      </c>
      <c r="AC9" s="9">
        <f t="shared" si="11"/>
        <v>6.1364836514410364E-7</v>
      </c>
      <c r="AD9" s="9">
        <f t="shared" si="12"/>
        <v>3.1308590058372636E-9</v>
      </c>
      <c r="AE9" s="19">
        <f t="shared" si="13"/>
        <v>5.1020408163265311E-3</v>
      </c>
      <c r="AG9" s="24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24"/>
      <c r="BB9" s="24"/>
      <c r="BC9" s="24"/>
    </row>
    <row r="10" spans="1:55">
      <c r="A10" s="8">
        <v>62.5</v>
      </c>
      <c r="B10" s="9">
        <v>7</v>
      </c>
      <c r="C10" s="11">
        <v>140</v>
      </c>
      <c r="E10" s="8">
        <v>105</v>
      </c>
      <c r="F10" s="9">
        <f t="shared" si="0"/>
        <v>0</v>
      </c>
      <c r="G10" s="9"/>
      <c r="H10" s="9"/>
      <c r="I10" s="9"/>
      <c r="J10" s="26"/>
      <c r="K10" s="9">
        <v>226</v>
      </c>
      <c r="L10" s="9">
        <f t="shared" si="1"/>
        <v>4</v>
      </c>
      <c r="M10" s="9">
        <v>1</v>
      </c>
      <c r="N10" s="9"/>
      <c r="O10" s="11">
        <v>3</v>
      </c>
      <c r="Q10" s="8">
        <f t="shared" si="2"/>
        <v>1.3299999999999999E-2</v>
      </c>
      <c r="R10" s="9">
        <f t="shared" si="3"/>
        <v>0</v>
      </c>
      <c r="S10" s="18">
        <f t="shared" si="4"/>
        <v>0</v>
      </c>
      <c r="T10" s="9">
        <f t="shared" si="5"/>
        <v>0.52733333333333332</v>
      </c>
      <c r="U10" s="9">
        <f t="shared" si="6"/>
        <v>9.3333333333333341E-3</v>
      </c>
      <c r="V10" s="19">
        <f t="shared" si="7"/>
        <v>1.7699115044247791E-2</v>
      </c>
      <c r="W10" s="18"/>
      <c r="Z10" s="8">
        <f t="shared" si="8"/>
        <v>5.8341828124456383E-8</v>
      </c>
      <c r="AA10" s="9">
        <f t="shared" si="9"/>
        <v>0</v>
      </c>
      <c r="AB10" s="18">
        <f t="shared" si="10"/>
        <v>0</v>
      </c>
      <c r="AC10" s="9">
        <f t="shared" si="11"/>
        <v>2.6569679545820761E-6</v>
      </c>
      <c r="AD10" s="9">
        <f t="shared" si="12"/>
        <v>4.7025981497027906E-8</v>
      </c>
      <c r="AE10" s="19">
        <f t="shared" si="13"/>
        <v>1.7699115044247791E-2</v>
      </c>
      <c r="AG10" s="24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24"/>
      <c r="BB10" s="24"/>
      <c r="BC10" s="24"/>
    </row>
    <row r="11" spans="1:55">
      <c r="A11" s="8">
        <v>87.5</v>
      </c>
      <c r="B11" s="9">
        <v>5</v>
      </c>
      <c r="C11" s="11">
        <v>85</v>
      </c>
      <c r="E11" s="8">
        <v>114</v>
      </c>
      <c r="F11" s="9">
        <f t="shared" si="0"/>
        <v>0</v>
      </c>
      <c r="G11" s="9"/>
      <c r="H11" s="9"/>
      <c r="I11" s="9"/>
      <c r="J11" s="26"/>
      <c r="K11" s="9">
        <v>70</v>
      </c>
      <c r="L11" s="9">
        <f t="shared" si="1"/>
        <v>1</v>
      </c>
      <c r="M11" s="9"/>
      <c r="N11" s="9"/>
      <c r="O11" s="11">
        <v>1</v>
      </c>
      <c r="Q11" s="8">
        <f t="shared" si="2"/>
        <v>6.6666666666666675E-4</v>
      </c>
      <c r="R11" s="9">
        <f t="shared" si="3"/>
        <v>0</v>
      </c>
      <c r="S11" s="18">
        <f t="shared" si="4"/>
        <v>0</v>
      </c>
      <c r="T11" s="9">
        <f t="shared" si="5"/>
        <v>9.9166666666666681E-2</v>
      </c>
      <c r="U11" s="9">
        <f t="shared" si="6"/>
        <v>1.4166666666666668E-3</v>
      </c>
      <c r="V11" s="19">
        <f t="shared" si="7"/>
        <v>1.4285714285714285E-2</v>
      </c>
      <c r="W11" s="18"/>
      <c r="Z11" s="8">
        <f t="shared" si="8"/>
        <v>0</v>
      </c>
      <c r="AA11" s="9">
        <f t="shared" si="9"/>
        <v>0</v>
      </c>
      <c r="AB11" s="18" t="e">
        <f t="shared" si="10"/>
        <v>#DIV/0!</v>
      </c>
      <c r="AC11" s="9">
        <f t="shared" si="11"/>
        <v>1.266363345024969E-6</v>
      </c>
      <c r="AD11" s="9">
        <f t="shared" si="12"/>
        <v>1.8090904928928128E-8</v>
      </c>
      <c r="AE11" s="19">
        <f t="shared" si="13"/>
        <v>1.4285714285714285E-2</v>
      </c>
      <c r="AG11" s="24"/>
      <c r="AH11" s="39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24"/>
      <c r="BB11" s="24"/>
      <c r="BC11" s="24"/>
    </row>
    <row r="12" spans="1:55">
      <c r="A12" s="8">
        <v>112.5</v>
      </c>
      <c r="B12" s="9">
        <v>4</v>
      </c>
      <c r="C12" s="11">
        <v>48</v>
      </c>
      <c r="E12" s="8">
        <v>8</v>
      </c>
      <c r="F12" s="9">
        <f t="shared" si="0"/>
        <v>0</v>
      </c>
      <c r="G12" s="9"/>
      <c r="H12" s="9"/>
      <c r="I12" s="9"/>
      <c r="J12" s="26"/>
      <c r="K12" s="9"/>
      <c r="L12" s="9">
        <f t="shared" si="1"/>
        <v>0</v>
      </c>
      <c r="M12" s="9"/>
      <c r="N12" s="9"/>
      <c r="O12" s="11"/>
      <c r="Q12" s="8">
        <f t="shared" si="2"/>
        <v>0</v>
      </c>
      <c r="R12" s="9">
        <f t="shared" si="3"/>
        <v>0</v>
      </c>
      <c r="S12" s="18" t="e">
        <f t="shared" si="4"/>
        <v>#DIV/0!</v>
      </c>
      <c r="T12" s="9">
        <f t="shared" si="5"/>
        <v>0</v>
      </c>
      <c r="U12" s="9">
        <f t="shared" si="6"/>
        <v>0</v>
      </c>
      <c r="V12" s="19" t="e">
        <f t="shared" si="7"/>
        <v>#DIV/0!</v>
      </c>
      <c r="W12" s="18"/>
      <c r="Z12" s="8">
        <f t="shared" si="8"/>
        <v>0</v>
      </c>
      <c r="AA12" s="9">
        <f t="shared" si="9"/>
        <v>0</v>
      </c>
      <c r="AB12" s="18" t="e">
        <f t="shared" si="10"/>
        <v>#DIV/0!</v>
      </c>
      <c r="AC12" s="9">
        <f t="shared" si="11"/>
        <v>0</v>
      </c>
      <c r="AD12" s="9">
        <f t="shared" si="12"/>
        <v>0</v>
      </c>
      <c r="AE12" s="19" t="e">
        <f t="shared" si="13"/>
        <v>#DIV/0!</v>
      </c>
      <c r="AG12" s="24"/>
      <c r="AH12" s="39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24"/>
      <c r="BB12" s="24"/>
      <c r="BC12" s="24"/>
    </row>
    <row r="13" spans="1:55">
      <c r="A13" s="8">
        <v>137.5</v>
      </c>
      <c r="B13" s="9">
        <v>3</v>
      </c>
      <c r="C13" s="11">
        <v>38</v>
      </c>
      <c r="E13" s="8"/>
      <c r="F13" s="9">
        <f t="shared" si="0"/>
        <v>0</v>
      </c>
      <c r="G13" s="9"/>
      <c r="H13" s="9"/>
      <c r="I13" s="9"/>
      <c r="J13" s="26"/>
      <c r="K13" s="9"/>
      <c r="L13" s="9">
        <f t="shared" si="1"/>
        <v>0</v>
      </c>
      <c r="M13" s="9"/>
      <c r="N13" s="9"/>
      <c r="O13" s="11"/>
      <c r="Q13" s="8">
        <f t="shared" si="2"/>
        <v>0</v>
      </c>
      <c r="R13" s="9">
        <f t="shared" si="3"/>
        <v>0</v>
      </c>
      <c r="S13" s="18" t="e">
        <f t="shared" si="4"/>
        <v>#DIV/0!</v>
      </c>
      <c r="T13" s="9">
        <f t="shared" si="5"/>
        <v>0</v>
      </c>
      <c r="U13" s="9">
        <f t="shared" si="6"/>
        <v>0</v>
      </c>
      <c r="V13" s="19" t="e">
        <f t="shared" si="7"/>
        <v>#DIV/0!</v>
      </c>
      <c r="W13" s="18"/>
      <c r="Z13" s="8">
        <f t="shared" si="8"/>
        <v>0</v>
      </c>
      <c r="AA13" s="9">
        <f t="shared" si="9"/>
        <v>0</v>
      </c>
      <c r="AB13" s="18" t="e">
        <f t="shared" si="10"/>
        <v>#DIV/0!</v>
      </c>
      <c r="AC13" s="9">
        <f t="shared" si="11"/>
        <v>0</v>
      </c>
      <c r="AD13" s="9">
        <f t="shared" si="12"/>
        <v>0</v>
      </c>
      <c r="AE13" s="19" t="e">
        <f t="shared" si="13"/>
        <v>#DIV/0!</v>
      </c>
      <c r="AG13" s="24"/>
      <c r="AH13" s="39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24"/>
      <c r="BB13" s="24"/>
      <c r="BC13" s="24"/>
    </row>
    <row r="14" spans="1:55">
      <c r="A14" s="8">
        <v>175</v>
      </c>
      <c r="B14" s="9">
        <v>2</v>
      </c>
      <c r="C14" s="11">
        <v>35</v>
      </c>
      <c r="E14" s="8"/>
      <c r="F14" s="9">
        <f t="shared" si="0"/>
        <v>0</v>
      </c>
      <c r="G14" s="9"/>
      <c r="H14" s="9"/>
      <c r="I14" s="9"/>
      <c r="J14" s="26"/>
      <c r="K14" s="9"/>
      <c r="L14" s="9">
        <f t="shared" si="1"/>
        <v>0</v>
      </c>
      <c r="M14" s="9"/>
      <c r="N14" s="9"/>
      <c r="O14" s="11"/>
      <c r="Q14" s="8">
        <f t="shared" si="2"/>
        <v>0</v>
      </c>
      <c r="R14" s="9">
        <f t="shared" si="3"/>
        <v>0</v>
      </c>
      <c r="S14" s="18" t="e">
        <f t="shared" si="4"/>
        <v>#DIV/0!</v>
      </c>
      <c r="T14" s="9">
        <f t="shared" si="5"/>
        <v>0</v>
      </c>
      <c r="U14" s="9">
        <f t="shared" si="6"/>
        <v>0</v>
      </c>
      <c r="V14" s="19" t="e">
        <f t="shared" si="7"/>
        <v>#DIV/0!</v>
      </c>
      <c r="W14" s="18"/>
      <c r="Z14" s="8">
        <f t="shared" si="8"/>
        <v>0</v>
      </c>
      <c r="AA14" s="9">
        <f t="shared" si="9"/>
        <v>0</v>
      </c>
      <c r="AB14" s="18" t="e">
        <f t="shared" si="10"/>
        <v>#DIV/0!</v>
      </c>
      <c r="AC14" s="9">
        <f t="shared" si="11"/>
        <v>0</v>
      </c>
      <c r="AD14" s="9">
        <f t="shared" si="12"/>
        <v>0</v>
      </c>
      <c r="AE14" s="19" t="e">
        <f t="shared" si="13"/>
        <v>#DIV/0!</v>
      </c>
      <c r="AG14" s="24"/>
      <c r="AH14" s="39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24"/>
      <c r="BB14" s="24"/>
      <c r="BC14" s="24"/>
    </row>
    <row r="15" spans="1:55">
      <c r="A15" s="8">
        <v>225</v>
      </c>
      <c r="B15" s="9">
        <v>1</v>
      </c>
      <c r="C15" s="11">
        <v>29</v>
      </c>
      <c r="E15" s="8"/>
      <c r="F15" s="9">
        <f t="shared" si="0"/>
        <v>0</v>
      </c>
      <c r="G15" s="9"/>
      <c r="H15" s="9"/>
      <c r="I15" s="9"/>
      <c r="J15" s="26"/>
      <c r="K15" s="9"/>
      <c r="L15" s="9">
        <f t="shared" si="1"/>
        <v>0</v>
      </c>
      <c r="M15" s="9"/>
      <c r="N15" s="9"/>
      <c r="O15" s="11"/>
      <c r="Q15" s="8">
        <f t="shared" si="2"/>
        <v>0</v>
      </c>
      <c r="R15" s="9">
        <f t="shared" si="3"/>
        <v>0</v>
      </c>
      <c r="S15" s="18" t="e">
        <f t="shared" si="4"/>
        <v>#DIV/0!</v>
      </c>
      <c r="T15" s="9">
        <f t="shared" si="5"/>
        <v>0</v>
      </c>
      <c r="U15" s="9">
        <f t="shared" si="6"/>
        <v>0</v>
      </c>
      <c r="V15" s="19" t="e">
        <f t="shared" si="7"/>
        <v>#DIV/0!</v>
      </c>
      <c r="W15" s="18"/>
      <c r="Z15" s="8">
        <f t="shared" si="8"/>
        <v>0</v>
      </c>
      <c r="AA15" s="9">
        <f t="shared" si="9"/>
        <v>0</v>
      </c>
      <c r="AB15" s="18" t="e">
        <f t="shared" si="10"/>
        <v>#DIV/0!</v>
      </c>
      <c r="AC15" s="9">
        <f t="shared" si="11"/>
        <v>0</v>
      </c>
      <c r="AD15" s="9">
        <f t="shared" si="12"/>
        <v>0</v>
      </c>
      <c r="AE15" s="19" t="e">
        <f t="shared" si="13"/>
        <v>#DIV/0!</v>
      </c>
      <c r="AG15" s="24"/>
      <c r="AH15" s="39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24"/>
      <c r="BB15" s="24"/>
      <c r="BC15" s="24"/>
    </row>
    <row r="16" spans="1:55">
      <c r="A16" s="8">
        <v>375</v>
      </c>
      <c r="B16" s="9">
        <v>3</v>
      </c>
      <c r="C16" s="11">
        <v>34</v>
      </c>
      <c r="E16" s="8"/>
      <c r="F16" s="9">
        <f t="shared" si="0"/>
        <v>0</v>
      </c>
      <c r="G16" s="10"/>
      <c r="H16" s="10"/>
      <c r="I16" s="28"/>
      <c r="J16" s="26"/>
      <c r="K16" s="9"/>
      <c r="L16" s="9">
        <f t="shared" si="1"/>
        <v>0</v>
      </c>
      <c r="M16" s="9"/>
      <c r="N16" s="9"/>
      <c r="O16" s="11"/>
      <c r="Q16" s="8">
        <f t="shared" si="2"/>
        <v>0</v>
      </c>
      <c r="R16" s="9">
        <f t="shared" si="3"/>
        <v>0</v>
      </c>
      <c r="S16" s="18" t="e">
        <f t="shared" si="4"/>
        <v>#DIV/0!</v>
      </c>
      <c r="T16" s="9">
        <f t="shared" si="5"/>
        <v>0</v>
      </c>
      <c r="U16" s="9">
        <f t="shared" si="6"/>
        <v>0</v>
      </c>
      <c r="V16" s="19" t="e">
        <f t="shared" si="7"/>
        <v>#DIV/0!</v>
      </c>
      <c r="W16" s="18"/>
      <c r="Z16" s="8">
        <f t="shared" si="8"/>
        <v>0</v>
      </c>
      <c r="AA16" s="9">
        <f t="shared" si="9"/>
        <v>0</v>
      </c>
      <c r="AB16" s="18" t="e">
        <f t="shared" si="10"/>
        <v>#DIV/0!</v>
      </c>
      <c r="AC16" s="9">
        <f t="shared" si="11"/>
        <v>0</v>
      </c>
      <c r="AD16" s="9">
        <f t="shared" si="12"/>
        <v>0</v>
      </c>
      <c r="AE16" s="19" t="e">
        <f t="shared" si="13"/>
        <v>#DIV/0!</v>
      </c>
      <c r="AG16" s="24"/>
      <c r="AH16" s="39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24"/>
      <c r="BB16" s="24"/>
      <c r="BC16" s="24"/>
    </row>
    <row r="17" spans="1:55">
      <c r="A17" s="8">
        <v>750</v>
      </c>
      <c r="B17" s="9">
        <v>1</v>
      </c>
      <c r="C17" s="11">
        <v>12</v>
      </c>
      <c r="E17" s="8"/>
      <c r="F17" s="9">
        <f t="shared" si="0"/>
        <v>0</v>
      </c>
      <c r="G17" s="10"/>
      <c r="H17" s="10"/>
      <c r="I17" s="28"/>
      <c r="J17" s="26"/>
      <c r="K17" s="9"/>
      <c r="L17" s="9">
        <f t="shared" si="1"/>
        <v>0</v>
      </c>
      <c r="M17" s="9"/>
      <c r="N17" s="9"/>
      <c r="O17" s="11"/>
      <c r="Q17" s="8">
        <f t="shared" si="2"/>
        <v>0</v>
      </c>
      <c r="R17" s="9">
        <f t="shared" si="3"/>
        <v>0</v>
      </c>
      <c r="S17" s="18" t="e">
        <f t="shared" si="4"/>
        <v>#DIV/0!</v>
      </c>
      <c r="T17" s="9">
        <f t="shared" si="5"/>
        <v>0</v>
      </c>
      <c r="U17" s="9">
        <f t="shared" si="6"/>
        <v>0</v>
      </c>
      <c r="V17" s="19" t="e">
        <f t="shared" si="7"/>
        <v>#DIV/0!</v>
      </c>
      <c r="W17" s="18"/>
      <c r="Z17" s="8">
        <f t="shared" si="8"/>
        <v>0</v>
      </c>
      <c r="AA17" s="9">
        <f t="shared" si="9"/>
        <v>0</v>
      </c>
      <c r="AB17" s="18" t="e">
        <f t="shared" si="10"/>
        <v>#DIV/0!</v>
      </c>
      <c r="AC17" s="9">
        <f t="shared" si="11"/>
        <v>0</v>
      </c>
      <c r="AD17" s="9">
        <f t="shared" si="12"/>
        <v>0</v>
      </c>
      <c r="AE17" s="19" t="e">
        <f t="shared" si="13"/>
        <v>#DIV/0!</v>
      </c>
      <c r="AG17" s="24"/>
      <c r="AH17" s="39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24"/>
      <c r="BB17" s="24"/>
      <c r="BC17" s="24"/>
    </row>
    <row r="18" spans="1:55" ht="15.75" thickBot="1">
      <c r="A18" s="12">
        <v>1500</v>
      </c>
      <c r="B18" s="13">
        <v>0</v>
      </c>
      <c r="C18" s="15">
        <v>2</v>
      </c>
      <c r="E18" s="12"/>
      <c r="F18" s="13">
        <f t="shared" si="0"/>
        <v>0</v>
      </c>
      <c r="G18" s="14"/>
      <c r="H18" s="14"/>
      <c r="I18" s="29"/>
      <c r="J18" s="31"/>
      <c r="K18" s="13"/>
      <c r="L18" s="13">
        <f t="shared" si="1"/>
        <v>0</v>
      </c>
      <c r="M18" s="13"/>
      <c r="N18" s="13"/>
      <c r="O18" s="15"/>
      <c r="Q18" s="12">
        <f t="shared" si="2"/>
        <v>0</v>
      </c>
      <c r="R18" s="13">
        <f t="shared" si="3"/>
        <v>0</v>
      </c>
      <c r="S18" s="20" t="e">
        <f t="shared" si="4"/>
        <v>#DIV/0!</v>
      </c>
      <c r="T18" s="13">
        <f t="shared" si="5"/>
        <v>0</v>
      </c>
      <c r="U18" s="13">
        <f t="shared" si="6"/>
        <v>0</v>
      </c>
      <c r="V18" s="21" t="e">
        <f t="shared" si="7"/>
        <v>#DIV/0!</v>
      </c>
      <c r="W18" s="18"/>
      <c r="Z18" s="12">
        <f t="shared" si="8"/>
        <v>0</v>
      </c>
      <c r="AA18" s="13">
        <f t="shared" si="9"/>
        <v>0</v>
      </c>
      <c r="AB18" s="20" t="e">
        <f t="shared" si="10"/>
        <v>#DIV/0!</v>
      </c>
      <c r="AC18" s="13">
        <f t="shared" si="11"/>
        <v>0</v>
      </c>
      <c r="AD18" s="13">
        <f t="shared" si="12"/>
        <v>0</v>
      </c>
      <c r="AE18" s="21" t="e">
        <f t="shared" si="13"/>
        <v>#DIV/0!</v>
      </c>
      <c r="AG18" s="24"/>
      <c r="AH18" s="39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24"/>
      <c r="BB18" s="24"/>
      <c r="BC18" s="24"/>
    </row>
    <row r="19" spans="1:55">
      <c r="AG19" s="24"/>
      <c r="AH19" s="39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24"/>
      <c r="BB19" s="24"/>
      <c r="BC19" s="24"/>
    </row>
    <row r="20" spans="1:55">
      <c r="A20" s="55"/>
      <c r="B20" s="52"/>
      <c r="C20" s="52"/>
      <c r="D20" s="52"/>
      <c r="E20" s="52"/>
      <c r="F20" s="52"/>
      <c r="G20" s="55"/>
      <c r="H20" s="55"/>
      <c r="I20" s="55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AE20" s="24"/>
      <c r="AF20" s="39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24"/>
      <c r="BB20" s="24"/>
      <c r="BC20" s="24"/>
    </row>
    <row r="21" spans="1:55" s="40" customForma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4"/>
    </row>
    <row r="22" spans="1:55" s="40" customForma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4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55">
      <c r="A23" s="55"/>
      <c r="B23" s="52"/>
      <c r="C23" s="52"/>
      <c r="D23" s="52"/>
      <c r="E23" s="52"/>
      <c r="F23" s="52"/>
      <c r="G23" s="55"/>
      <c r="H23" s="55"/>
      <c r="I23" s="55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AE23" s="42"/>
      <c r="AF23" s="43"/>
      <c r="AG23" s="42"/>
      <c r="AH23" s="42"/>
      <c r="AI23" s="42"/>
      <c r="AJ23" s="42"/>
      <c r="AK23" s="42"/>
      <c r="AL23" s="42"/>
      <c r="AM23" s="42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24"/>
      <c r="BB23" s="24"/>
      <c r="BC23" s="24"/>
    </row>
    <row r="24" spans="1:55">
      <c r="G24" s="1"/>
      <c r="H24" s="1"/>
      <c r="I24" s="1"/>
      <c r="AE24" s="37"/>
      <c r="AF24" s="37"/>
      <c r="AG24" s="37"/>
      <c r="AH24" s="37"/>
      <c r="AI24" s="37"/>
      <c r="AJ24" s="37"/>
      <c r="AK24" s="37"/>
      <c r="AL24" s="37"/>
      <c r="AM24" s="37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24"/>
      <c r="BB24" s="24"/>
      <c r="BC24" s="24"/>
    </row>
    <row r="25" spans="1:55">
      <c r="G25" s="1"/>
      <c r="H25" s="1"/>
      <c r="I25" s="1"/>
      <c r="Z25" s="1" t="s">
        <v>223</v>
      </c>
      <c r="AU25" s="38"/>
      <c r="AV25" s="38"/>
      <c r="AW25" s="38"/>
      <c r="AX25" s="38"/>
      <c r="AY25" s="38"/>
      <c r="AZ25" s="38"/>
      <c r="BA25" s="24"/>
      <c r="BB25" s="24"/>
      <c r="BC25" s="24"/>
    </row>
    <row r="26" spans="1:55">
      <c r="G26" s="1"/>
      <c r="H26" s="1"/>
      <c r="I26" s="1"/>
      <c r="Z26" s="44" t="s">
        <v>225</v>
      </c>
      <c r="AA26" s="44">
        <v>0.1</v>
      </c>
      <c r="AB26" s="44">
        <v>0.2</v>
      </c>
      <c r="AC26" s="44">
        <v>0.3</v>
      </c>
      <c r="AD26" s="44">
        <v>0.4</v>
      </c>
      <c r="AE26" s="44">
        <v>0.5</v>
      </c>
      <c r="AF26" s="44">
        <v>0.6</v>
      </c>
      <c r="AG26" s="44">
        <v>0.7</v>
      </c>
      <c r="AH26" s="44">
        <v>0.8</v>
      </c>
      <c r="AI26" s="44">
        <v>0.9</v>
      </c>
      <c r="AJ26" s="44">
        <v>1</v>
      </c>
      <c r="AK26" s="44">
        <v>1.1000000000000001</v>
      </c>
      <c r="AL26" s="44">
        <v>1.2</v>
      </c>
      <c r="AM26" s="44">
        <v>1.3</v>
      </c>
      <c r="AN26" s="44">
        <v>1.4</v>
      </c>
      <c r="AO26" s="44">
        <v>1.5</v>
      </c>
      <c r="AP26" s="44">
        <v>1.6</v>
      </c>
      <c r="AQ26" s="44">
        <v>1.7</v>
      </c>
      <c r="AR26" s="44">
        <v>1.8</v>
      </c>
      <c r="AS26" s="44">
        <v>1.9</v>
      </c>
      <c r="AT26" s="44">
        <v>2</v>
      </c>
      <c r="AU26" s="38"/>
      <c r="AV26" s="38"/>
      <c r="AW26" s="38"/>
      <c r="AX26" s="38"/>
      <c r="AY26" s="38"/>
      <c r="AZ26" s="38"/>
      <c r="BA26" s="24"/>
      <c r="BB26" s="24"/>
      <c r="BC26" s="24"/>
    </row>
    <row r="27" spans="1:55">
      <c r="G27" s="1"/>
      <c r="H27" s="1"/>
      <c r="I27" s="1"/>
      <c r="Z27" s="1" t="s">
        <v>44</v>
      </c>
      <c r="AA27" s="1">
        <v>1.73</v>
      </c>
      <c r="AB27" s="1">
        <v>0.98</v>
      </c>
      <c r="AC27" s="1">
        <v>0.98</v>
      </c>
      <c r="AD27" s="1">
        <v>0.98</v>
      </c>
      <c r="AE27" s="1">
        <v>0.98</v>
      </c>
      <c r="AF27" s="1">
        <v>0.98</v>
      </c>
      <c r="AG27" s="1">
        <v>0.98</v>
      </c>
      <c r="AH27" s="1">
        <v>0.98</v>
      </c>
      <c r="AI27" s="1">
        <v>0.98</v>
      </c>
      <c r="AJ27" s="1">
        <v>0.98</v>
      </c>
      <c r="AK27" s="1">
        <v>0.98</v>
      </c>
      <c r="AL27" s="1">
        <v>0.98</v>
      </c>
      <c r="AM27" s="1">
        <v>0.98</v>
      </c>
      <c r="AN27" s="1">
        <v>0.98</v>
      </c>
      <c r="AO27" s="1">
        <v>0.98</v>
      </c>
      <c r="AP27" s="1">
        <v>0.98</v>
      </c>
      <c r="AQ27" s="1">
        <v>0.98</v>
      </c>
      <c r="AR27" s="1">
        <v>0.98</v>
      </c>
      <c r="AS27" s="1">
        <v>0.98</v>
      </c>
      <c r="AT27" s="1">
        <v>0.98</v>
      </c>
      <c r="AU27" s="38"/>
      <c r="AV27" s="38"/>
      <c r="AW27" s="38"/>
      <c r="AX27" s="38"/>
      <c r="AY27" s="38"/>
      <c r="AZ27" s="38"/>
      <c r="BA27" s="24"/>
      <c r="BB27" s="24"/>
      <c r="BC27" s="24"/>
    </row>
    <row r="28" spans="1:55">
      <c r="G28" s="1"/>
      <c r="H28" s="1"/>
      <c r="I28" s="1"/>
      <c r="Z28" s="1" t="s">
        <v>45</v>
      </c>
      <c r="AA28" s="1">
        <v>5.6999999999999993</v>
      </c>
      <c r="AB28" s="1">
        <v>2.0300000000000002</v>
      </c>
      <c r="AC28" s="1">
        <v>1.95</v>
      </c>
      <c r="AD28" s="1">
        <v>1.95</v>
      </c>
      <c r="AE28" s="1">
        <v>1.95</v>
      </c>
      <c r="AF28" s="1">
        <v>1.95</v>
      </c>
      <c r="AG28" s="1">
        <v>1.95</v>
      </c>
      <c r="AH28" s="1">
        <v>1.95</v>
      </c>
      <c r="AI28" s="1">
        <v>1.95</v>
      </c>
      <c r="AJ28" s="1">
        <v>1.95</v>
      </c>
      <c r="AK28" s="1">
        <v>1.95</v>
      </c>
      <c r="AL28" s="1">
        <v>1.95</v>
      </c>
      <c r="AM28" s="1">
        <v>1.95</v>
      </c>
      <c r="AN28" s="1">
        <v>1.95</v>
      </c>
      <c r="AO28" s="1">
        <v>1.95</v>
      </c>
      <c r="AP28" s="1">
        <v>1.95</v>
      </c>
      <c r="AQ28" s="1">
        <v>1.95</v>
      </c>
      <c r="AR28" s="1">
        <v>1.95</v>
      </c>
      <c r="AS28" s="1">
        <v>1.95</v>
      </c>
      <c r="AT28" s="1">
        <v>1.95</v>
      </c>
      <c r="AU28" s="38"/>
      <c r="AV28" s="38"/>
      <c r="AW28" s="38"/>
      <c r="AX28" s="38"/>
      <c r="AY28" s="38"/>
      <c r="AZ28" s="38"/>
      <c r="BA28" s="24"/>
      <c r="BB28" s="24"/>
      <c r="BC28" s="24"/>
    </row>
    <row r="29" spans="1:55" ht="15.75">
      <c r="G29" s="1"/>
      <c r="H29" s="1"/>
      <c r="I29" s="1"/>
      <c r="Z29" s="46" t="s">
        <v>46</v>
      </c>
      <c r="AA29" s="1">
        <v>11.84</v>
      </c>
      <c r="AB29" s="1">
        <v>7.01</v>
      </c>
      <c r="AC29" s="1">
        <v>4.4000000000000004</v>
      </c>
      <c r="AD29" s="1">
        <v>3.9</v>
      </c>
      <c r="AE29" s="1">
        <v>3.9</v>
      </c>
      <c r="AF29" s="1">
        <v>3.9</v>
      </c>
      <c r="AG29" s="1">
        <v>3.9</v>
      </c>
      <c r="AH29" s="1">
        <v>3.9</v>
      </c>
      <c r="AI29" s="1">
        <v>3.9</v>
      </c>
      <c r="AJ29" s="1">
        <v>3.9</v>
      </c>
      <c r="AK29" s="1">
        <v>3.9</v>
      </c>
      <c r="AL29" s="1">
        <v>3.9</v>
      </c>
      <c r="AM29" s="1">
        <v>3.9</v>
      </c>
      <c r="AN29" s="1">
        <v>3.9</v>
      </c>
      <c r="AO29" s="1">
        <v>3.9</v>
      </c>
      <c r="AP29" s="1">
        <v>3.9</v>
      </c>
      <c r="AQ29" s="1">
        <v>3.9</v>
      </c>
      <c r="AR29" s="1">
        <v>3.9</v>
      </c>
      <c r="AS29" s="1">
        <v>3.9</v>
      </c>
      <c r="AT29" s="1">
        <v>3.9</v>
      </c>
      <c r="AU29" s="38"/>
      <c r="AV29" s="38"/>
      <c r="AW29" s="38"/>
      <c r="AX29" s="38"/>
      <c r="AY29" s="38"/>
      <c r="AZ29" s="38"/>
      <c r="BA29" s="24"/>
      <c r="BB29" s="24"/>
      <c r="BC29" s="24"/>
    </row>
    <row r="30" spans="1:55" ht="15.75">
      <c r="G30" s="1"/>
      <c r="H30" s="1"/>
      <c r="I30" s="1"/>
      <c r="Z30" s="46" t="s">
        <v>47</v>
      </c>
      <c r="AA30" s="1">
        <v>19.88</v>
      </c>
      <c r="AB30" s="1">
        <v>18.18</v>
      </c>
      <c r="AC30" s="1">
        <v>11.06</v>
      </c>
      <c r="AD30" s="1">
        <v>8.16</v>
      </c>
      <c r="AE30" s="1">
        <v>6.69</v>
      </c>
      <c r="AF30" s="1">
        <v>6.5</v>
      </c>
      <c r="AG30" s="1">
        <v>6.5</v>
      </c>
      <c r="AH30" s="1">
        <v>6.5</v>
      </c>
      <c r="AI30" s="1">
        <v>6.5</v>
      </c>
      <c r="AJ30" s="1">
        <v>6.5</v>
      </c>
      <c r="AK30" s="1">
        <v>6.5</v>
      </c>
      <c r="AL30" s="1">
        <v>6.5</v>
      </c>
      <c r="AM30" s="1">
        <v>6.5</v>
      </c>
      <c r="AN30" s="1">
        <v>6.5</v>
      </c>
      <c r="AO30" s="1">
        <v>6.5</v>
      </c>
      <c r="AP30" s="1">
        <v>6.5</v>
      </c>
      <c r="AQ30" s="1">
        <v>6.5</v>
      </c>
      <c r="AR30" s="1">
        <v>6.5</v>
      </c>
      <c r="AS30" s="1">
        <v>6.5</v>
      </c>
      <c r="AT30" s="1">
        <v>6.5</v>
      </c>
      <c r="AU30" s="38"/>
      <c r="AV30" s="38"/>
      <c r="AW30" s="38"/>
      <c r="AX30" s="38"/>
      <c r="AY30" s="38"/>
      <c r="AZ30" s="38"/>
      <c r="BA30" s="24"/>
      <c r="BB30" s="24"/>
      <c r="BC30" s="24"/>
    </row>
    <row r="31" spans="1:55" ht="15.75">
      <c r="G31" s="1"/>
      <c r="H31" s="1"/>
      <c r="I31" s="1"/>
      <c r="Z31" s="47">
        <v>28</v>
      </c>
      <c r="AA31" s="1">
        <v>27.89</v>
      </c>
      <c r="AB31" s="1">
        <v>27.1</v>
      </c>
      <c r="AC31" s="1">
        <v>23.86</v>
      </c>
      <c r="AD31" s="1">
        <v>19.009999999999998</v>
      </c>
      <c r="AE31" s="1">
        <v>10.56</v>
      </c>
      <c r="AF31" s="1">
        <v>9.61</v>
      </c>
      <c r="AG31" s="1">
        <v>9.2099999999999991</v>
      </c>
      <c r="AH31" s="1">
        <v>9.11</v>
      </c>
      <c r="AI31" s="1">
        <v>9.1</v>
      </c>
      <c r="AJ31" s="1">
        <v>9.1</v>
      </c>
      <c r="AK31" s="1">
        <v>9.1</v>
      </c>
      <c r="AL31" s="1">
        <v>9.1</v>
      </c>
      <c r="AM31" s="1">
        <v>9.1</v>
      </c>
      <c r="AN31" s="1">
        <v>9.1</v>
      </c>
      <c r="AO31" s="1">
        <v>9.1</v>
      </c>
      <c r="AP31" s="1">
        <v>9.1</v>
      </c>
      <c r="AQ31" s="1">
        <v>9.1</v>
      </c>
      <c r="AR31" s="1">
        <v>9.1</v>
      </c>
      <c r="AS31" s="1">
        <v>9.1</v>
      </c>
      <c r="AT31" s="1">
        <v>9.1</v>
      </c>
      <c r="AU31" s="38"/>
      <c r="AV31" s="38"/>
      <c r="AW31" s="38"/>
      <c r="AX31" s="38"/>
      <c r="AY31" s="38"/>
      <c r="AZ31" s="38"/>
      <c r="BA31" s="24"/>
      <c r="BB31" s="24"/>
      <c r="BC31" s="24"/>
    </row>
    <row r="32" spans="1:55" ht="15.75">
      <c r="G32" s="1"/>
      <c r="H32" s="1"/>
      <c r="I32" s="1"/>
      <c r="Z32" s="47">
        <v>36</v>
      </c>
      <c r="AA32" s="1">
        <v>35.9</v>
      </c>
      <c r="AB32" s="1">
        <v>35.35</v>
      </c>
      <c r="AC32" s="1">
        <v>33.57</v>
      </c>
      <c r="AD32" s="1">
        <v>15.94</v>
      </c>
      <c r="AE32" s="1">
        <v>15.71</v>
      </c>
      <c r="AF32" s="1">
        <v>15</v>
      </c>
      <c r="AG32" s="1">
        <v>14.35</v>
      </c>
      <c r="AH32" s="1">
        <v>11.97</v>
      </c>
      <c r="AI32" s="1">
        <v>11.74</v>
      </c>
      <c r="AJ32" s="1">
        <v>11.719999999999999</v>
      </c>
      <c r="AK32" s="1">
        <v>11.7</v>
      </c>
      <c r="AL32" s="1">
        <v>11.7</v>
      </c>
      <c r="AM32" s="1">
        <v>11.7</v>
      </c>
      <c r="AN32" s="1">
        <v>11.7</v>
      </c>
      <c r="AO32" s="1">
        <v>11.7</v>
      </c>
      <c r="AP32" s="1">
        <v>11.7</v>
      </c>
      <c r="AQ32" s="1">
        <v>11.7</v>
      </c>
      <c r="AR32" s="1">
        <v>11.7</v>
      </c>
      <c r="AS32" s="1">
        <v>11.7</v>
      </c>
      <c r="AT32" s="1">
        <v>11.7</v>
      </c>
      <c r="AU32" s="38"/>
      <c r="AV32" s="38"/>
      <c r="AW32" s="38"/>
      <c r="AX32" s="38"/>
      <c r="AY32" s="38"/>
      <c r="AZ32" s="38"/>
      <c r="BA32" s="24"/>
      <c r="BB32" s="24"/>
      <c r="BC32" s="24"/>
    </row>
    <row r="33" spans="7:55" ht="15.75">
      <c r="G33" s="1"/>
      <c r="H33" s="1"/>
      <c r="I33" s="1"/>
      <c r="Z33" s="47">
        <v>45</v>
      </c>
      <c r="AA33" s="1">
        <v>44.9</v>
      </c>
      <c r="AB33" s="1">
        <v>44.440000000000005</v>
      </c>
      <c r="AC33" s="1">
        <v>36.19</v>
      </c>
      <c r="AD33" s="1">
        <v>23.779999999999998</v>
      </c>
      <c r="AE33" s="1">
        <v>22</v>
      </c>
      <c r="AF33" s="1">
        <v>18.059999999999999</v>
      </c>
      <c r="AG33" s="1">
        <v>17.8</v>
      </c>
      <c r="AH33" s="1">
        <v>17.25</v>
      </c>
      <c r="AI33" s="1">
        <v>15.06</v>
      </c>
      <c r="AJ33" s="1">
        <v>14.97</v>
      </c>
      <c r="AK33" s="1">
        <v>14.66</v>
      </c>
      <c r="AL33" s="1">
        <v>14.620000000000001</v>
      </c>
      <c r="AM33" s="1">
        <v>14.620000000000001</v>
      </c>
      <c r="AN33" s="1">
        <v>14.620000000000001</v>
      </c>
      <c r="AO33" s="1">
        <v>14.63</v>
      </c>
      <c r="AP33" s="1">
        <v>14.63</v>
      </c>
      <c r="AQ33" s="1">
        <v>14.63</v>
      </c>
      <c r="AR33" s="1">
        <v>14.63</v>
      </c>
      <c r="AS33" s="1">
        <v>14.63</v>
      </c>
      <c r="AT33" s="1">
        <v>14.63</v>
      </c>
      <c r="AU33" s="38"/>
      <c r="AV33" s="38"/>
      <c r="AW33" s="38"/>
      <c r="AX33" s="38"/>
      <c r="AY33" s="38"/>
      <c r="AZ33" s="38"/>
      <c r="BA33" s="24"/>
      <c r="BB33" s="24"/>
      <c r="BC33" s="24"/>
    </row>
    <row r="34" spans="7:55" ht="15.75">
      <c r="G34" s="1"/>
      <c r="H34" s="1"/>
      <c r="I34" s="1"/>
      <c r="Z34" s="47">
        <v>62.5</v>
      </c>
      <c r="AA34" s="1">
        <v>62.41</v>
      </c>
      <c r="AB34" s="1">
        <v>62.050000000000004</v>
      </c>
      <c r="AC34" s="1">
        <v>57.59</v>
      </c>
      <c r="AD34" s="1">
        <v>20.89</v>
      </c>
      <c r="AE34" s="1">
        <v>21.4</v>
      </c>
      <c r="AF34" s="1">
        <v>21.12</v>
      </c>
      <c r="AG34" s="1">
        <v>21.24</v>
      </c>
      <c r="AH34" s="1">
        <v>22.36</v>
      </c>
      <c r="AI34" s="1">
        <v>20.95</v>
      </c>
      <c r="AJ34" s="1">
        <v>21.080000000000002</v>
      </c>
      <c r="AK34" s="1">
        <v>20.380000000000003</v>
      </c>
      <c r="AL34" s="1">
        <v>20.37</v>
      </c>
      <c r="AM34" s="1">
        <v>20.380000000000003</v>
      </c>
      <c r="AN34" s="1">
        <v>20.34</v>
      </c>
      <c r="AO34" s="1">
        <v>20.34</v>
      </c>
      <c r="AP34" s="1">
        <v>20.309999999999999</v>
      </c>
      <c r="AQ34" s="1">
        <v>20.309999999999999</v>
      </c>
      <c r="AR34" s="1">
        <v>20.309999999999999</v>
      </c>
      <c r="AS34" s="1">
        <v>20.309999999999999</v>
      </c>
      <c r="AT34" s="1">
        <v>20.309999999999999</v>
      </c>
      <c r="AU34" s="38"/>
      <c r="AV34" s="38"/>
      <c r="AW34" s="38"/>
      <c r="AX34" s="38"/>
      <c r="AY34" s="38"/>
      <c r="AZ34" s="38"/>
      <c r="BA34" s="24"/>
      <c r="BB34" s="24"/>
      <c r="BC34" s="24"/>
    </row>
    <row r="35" spans="7:55" ht="15.75">
      <c r="G35" s="1"/>
      <c r="H35" s="1"/>
      <c r="I35" s="1"/>
      <c r="Z35" s="47">
        <v>87.5</v>
      </c>
      <c r="AA35" s="1">
        <v>87.410000000000011</v>
      </c>
      <c r="AB35" s="1">
        <v>87.06</v>
      </c>
      <c r="AC35" s="1">
        <v>86.46</v>
      </c>
      <c r="AD35" s="1">
        <v>30.66</v>
      </c>
      <c r="AE35" s="1">
        <v>29.63</v>
      </c>
      <c r="AF35" s="1">
        <v>28.540000000000003</v>
      </c>
      <c r="AG35" s="1">
        <v>29.790000000000003</v>
      </c>
      <c r="AH35" s="1">
        <v>28.62</v>
      </c>
      <c r="AI35" s="1">
        <v>28.439999999999998</v>
      </c>
      <c r="AU35" s="38"/>
      <c r="AV35" s="38"/>
      <c r="AW35" s="38"/>
      <c r="AX35" s="38"/>
      <c r="AY35" s="38"/>
      <c r="AZ35" s="38"/>
      <c r="BA35" s="24"/>
      <c r="BB35" s="24"/>
      <c r="BC35" s="24"/>
    </row>
    <row r="36" spans="7:55" ht="15.75">
      <c r="G36" s="1"/>
      <c r="H36" s="1"/>
      <c r="I36" s="1"/>
      <c r="Z36" s="47">
        <v>112.5</v>
      </c>
      <c r="AA36" s="1">
        <v>112.43</v>
      </c>
      <c r="AB36" s="1">
        <v>112.05</v>
      </c>
      <c r="AC36" s="1">
        <v>111.63</v>
      </c>
      <c r="AD36" s="1">
        <v>56.89</v>
      </c>
      <c r="AE36" s="1">
        <v>43.11</v>
      </c>
      <c r="AF36" s="1">
        <v>53.1</v>
      </c>
      <c r="AU36" s="38"/>
      <c r="AV36" s="38"/>
      <c r="AW36" s="38"/>
      <c r="AX36" s="38"/>
      <c r="AY36" s="38"/>
      <c r="AZ36" s="38"/>
      <c r="BA36" s="24"/>
      <c r="BB36" s="24"/>
      <c r="BC36" s="24"/>
    </row>
    <row r="37" spans="7:55" ht="15.75">
      <c r="G37" s="1"/>
      <c r="H37" s="1"/>
      <c r="I37" s="1"/>
      <c r="Z37" s="47">
        <v>137.5</v>
      </c>
      <c r="AA37" s="1">
        <v>137.42999999999998</v>
      </c>
      <c r="AB37" s="1">
        <v>137.05000000000001</v>
      </c>
      <c r="AC37" s="1">
        <v>136.63</v>
      </c>
      <c r="AD37" s="1">
        <v>126.88000000000001</v>
      </c>
      <c r="AE37" s="1">
        <v>126.71000000000001</v>
      </c>
      <c r="AU37" s="38"/>
      <c r="AV37" s="38"/>
      <c r="AW37" s="38"/>
      <c r="AX37" s="38"/>
      <c r="AY37" s="38"/>
      <c r="AZ37" s="38"/>
      <c r="BA37" s="24"/>
      <c r="BB37" s="24"/>
      <c r="BC37" s="24"/>
    </row>
    <row r="38" spans="7:55" ht="15.75">
      <c r="G38" s="1"/>
      <c r="H38" s="1"/>
      <c r="I38" s="1"/>
      <c r="Z38" s="47">
        <v>175</v>
      </c>
      <c r="AA38" s="1">
        <v>174.94</v>
      </c>
      <c r="AB38" s="1">
        <v>174.57</v>
      </c>
      <c r="AC38" s="1">
        <v>174.14000000000001</v>
      </c>
      <c r="AD38" s="1">
        <v>173.59</v>
      </c>
      <c r="AE38" s="1">
        <v>165.06</v>
      </c>
      <c r="AU38" s="38"/>
      <c r="AV38" s="38"/>
      <c r="AW38" s="38"/>
      <c r="AX38" s="38"/>
      <c r="AY38" s="38"/>
      <c r="AZ38" s="38"/>
      <c r="BA38" s="24"/>
      <c r="BB38" s="24"/>
      <c r="BC38" s="24"/>
    </row>
    <row r="39" spans="7:55" ht="15.75">
      <c r="G39" s="1"/>
      <c r="H39" s="1"/>
      <c r="I39" s="1"/>
      <c r="Z39" s="47">
        <v>225</v>
      </c>
      <c r="AA39" s="1">
        <v>224.95</v>
      </c>
      <c r="AB39" s="1">
        <v>224.60000000000002</v>
      </c>
      <c r="AC39" s="1">
        <v>224.16</v>
      </c>
      <c r="AD39" s="1">
        <v>223.67000000000002</v>
      </c>
      <c r="AE39" s="1">
        <v>222.82000000000002</v>
      </c>
      <c r="AU39" s="24"/>
      <c r="AV39" s="24"/>
      <c r="AW39" s="24"/>
      <c r="AX39" s="24"/>
      <c r="AY39" s="24"/>
      <c r="AZ39" s="24"/>
      <c r="BA39" s="24"/>
      <c r="BB39" s="24"/>
      <c r="BC39" s="24"/>
    </row>
    <row r="40" spans="7:55" ht="15.75">
      <c r="G40" s="1"/>
      <c r="H40" s="1"/>
      <c r="I40" s="1"/>
      <c r="Z40" s="47">
        <v>375</v>
      </c>
      <c r="AA40" s="1">
        <v>374.96</v>
      </c>
      <c r="AB40" s="1">
        <v>374.69</v>
      </c>
      <c r="AC40" s="1">
        <v>374.29</v>
      </c>
      <c r="AD40" s="1">
        <v>373.85</v>
      </c>
      <c r="AE40" s="1">
        <v>373.36</v>
      </c>
      <c r="AF40" s="1">
        <v>372.83</v>
      </c>
      <c r="AG40" s="1">
        <v>372.18</v>
      </c>
      <c r="AH40" s="1">
        <v>369.23</v>
      </c>
      <c r="AU40" s="24"/>
      <c r="AV40" s="24"/>
      <c r="AW40" s="24"/>
      <c r="AX40" s="24"/>
      <c r="AY40" s="24"/>
      <c r="AZ40" s="24"/>
      <c r="BA40" s="24"/>
      <c r="BB40" s="24"/>
      <c r="BC40" s="24"/>
    </row>
    <row r="41" spans="7:55" ht="15.75">
      <c r="G41" s="1"/>
      <c r="H41" s="1"/>
      <c r="I41" s="1"/>
      <c r="Z41" s="47">
        <v>750</v>
      </c>
      <c r="AA41" s="1">
        <v>749.98</v>
      </c>
      <c r="AB41" s="1">
        <v>749.79</v>
      </c>
      <c r="AC41" s="1">
        <v>749.5</v>
      </c>
      <c r="AD41" s="1">
        <v>749.16</v>
      </c>
      <c r="AE41" s="1">
        <v>748.77</v>
      </c>
      <c r="AF41" s="1">
        <v>748.39</v>
      </c>
      <c r="AG41" s="1">
        <v>747.97</v>
      </c>
      <c r="AH41" s="1">
        <v>747.55000000000007</v>
      </c>
      <c r="AI41" s="1">
        <v>747.13</v>
      </c>
      <c r="AJ41" s="1">
        <v>746.67</v>
      </c>
      <c r="AK41" s="1">
        <v>746.2</v>
      </c>
      <c r="AL41" s="1">
        <v>745.67000000000007</v>
      </c>
      <c r="AM41" s="1">
        <v>745</v>
      </c>
      <c r="AN41" s="1">
        <v>744.09</v>
      </c>
      <c r="AU41" s="24"/>
      <c r="AV41" s="24"/>
      <c r="AW41" s="24"/>
      <c r="AX41" s="24"/>
      <c r="AY41" s="24"/>
      <c r="AZ41" s="24"/>
      <c r="BA41" s="24"/>
      <c r="BB41" s="24"/>
      <c r="BC41" s="24"/>
    </row>
    <row r="42" spans="7:55" ht="15.75">
      <c r="G42" s="1"/>
      <c r="H42" s="1"/>
      <c r="I42" s="1"/>
      <c r="Z42" s="47">
        <v>1500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38"/>
      <c r="AV42" s="38"/>
      <c r="AW42" s="38"/>
      <c r="AX42" s="38"/>
      <c r="AY42" s="38"/>
      <c r="AZ42" s="38"/>
      <c r="BA42" s="24"/>
      <c r="BB42" s="24"/>
      <c r="BC42" s="24"/>
    </row>
    <row r="43" spans="7:55">
      <c r="G43" s="1"/>
      <c r="H43" s="1"/>
      <c r="I43" s="1"/>
      <c r="AF43" s="37"/>
      <c r="AG43" s="37"/>
      <c r="AH43" s="37"/>
      <c r="AI43" s="37"/>
      <c r="AJ43" s="37"/>
      <c r="AK43" s="37"/>
      <c r="AL43" s="37"/>
      <c r="AM43" s="37"/>
      <c r="AN43" s="37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24"/>
      <c r="BB43" s="24"/>
      <c r="BC43" s="24"/>
    </row>
    <row r="44" spans="7:55">
      <c r="G44" s="1"/>
      <c r="H44" s="1"/>
      <c r="I44" s="1"/>
      <c r="Z44" s="1" t="s">
        <v>224</v>
      </c>
      <c r="AF44" s="24"/>
      <c r="AG44" s="39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4"/>
      <c r="BB44" s="24"/>
      <c r="BC44" s="24"/>
    </row>
    <row r="45" spans="7:55">
      <c r="G45" s="1"/>
      <c r="H45" s="1"/>
      <c r="I45" s="1"/>
      <c r="Z45" s="44" t="s">
        <v>225</v>
      </c>
      <c r="AA45" s="44">
        <v>0.1</v>
      </c>
      <c r="AB45" s="44">
        <v>0.2</v>
      </c>
      <c r="AC45" s="44">
        <v>0.3</v>
      </c>
      <c r="AD45" s="44">
        <v>0.4</v>
      </c>
      <c r="AE45" s="44">
        <v>0.5</v>
      </c>
      <c r="AF45" s="44">
        <v>0.6</v>
      </c>
      <c r="AG45" s="44">
        <v>0.7</v>
      </c>
      <c r="AH45" s="44">
        <v>0.8</v>
      </c>
      <c r="AI45" s="44">
        <v>0.9</v>
      </c>
      <c r="AJ45" s="44">
        <v>1</v>
      </c>
      <c r="AK45" s="44">
        <v>1.1000000000000001</v>
      </c>
      <c r="AL45" s="44">
        <v>1.2</v>
      </c>
      <c r="AM45" s="44">
        <v>1.3</v>
      </c>
      <c r="AN45" s="44">
        <v>1.4</v>
      </c>
      <c r="AO45" s="44">
        <v>1.5</v>
      </c>
      <c r="AP45" s="44">
        <v>1.6</v>
      </c>
      <c r="AQ45" s="44">
        <v>1.7</v>
      </c>
      <c r="AR45" s="44">
        <v>1.8</v>
      </c>
      <c r="AS45" s="44">
        <v>1.9</v>
      </c>
      <c r="AT45" s="44">
        <v>2</v>
      </c>
      <c r="AU45" s="38"/>
      <c r="AV45" s="38"/>
      <c r="AW45" s="38"/>
      <c r="AX45" s="38"/>
      <c r="AY45" s="38"/>
      <c r="AZ45" s="38"/>
      <c r="BA45" s="24"/>
      <c r="BB45" s="24"/>
      <c r="BC45" s="24"/>
    </row>
    <row r="46" spans="7:55">
      <c r="G46" s="1"/>
      <c r="H46" s="1"/>
      <c r="I46" s="1"/>
      <c r="Z46" s="1" t="s">
        <v>44</v>
      </c>
      <c r="AA46" s="1">
        <v>2.92</v>
      </c>
      <c r="AB46" s="1">
        <v>1.25</v>
      </c>
      <c r="AC46" s="1">
        <v>0.98</v>
      </c>
      <c r="AD46" s="1">
        <v>0.98</v>
      </c>
      <c r="AE46" s="1">
        <v>0.98</v>
      </c>
      <c r="AF46" s="1">
        <v>0.98</v>
      </c>
      <c r="AG46" s="1">
        <v>0.98</v>
      </c>
      <c r="AH46" s="1">
        <v>0.98</v>
      </c>
      <c r="AI46" s="1">
        <v>0.98</v>
      </c>
      <c r="AJ46" s="1">
        <v>0.98</v>
      </c>
      <c r="AK46" s="1">
        <v>0.98</v>
      </c>
      <c r="AL46" s="1">
        <v>0.98</v>
      </c>
      <c r="AM46" s="1">
        <v>0.98</v>
      </c>
      <c r="AN46" s="1">
        <v>0.98</v>
      </c>
      <c r="AO46" s="1">
        <v>0.98</v>
      </c>
      <c r="AP46" s="1">
        <v>0.98</v>
      </c>
      <c r="AQ46" s="1">
        <v>0.98</v>
      </c>
      <c r="AR46" s="1">
        <v>0.98</v>
      </c>
      <c r="AS46" s="1">
        <v>0.98</v>
      </c>
      <c r="AT46" s="1">
        <v>0.98</v>
      </c>
      <c r="AU46" s="38"/>
      <c r="AV46" s="38"/>
      <c r="AW46" s="38"/>
      <c r="AX46" s="38"/>
      <c r="AY46" s="38"/>
      <c r="AZ46" s="38"/>
      <c r="BA46" s="24"/>
      <c r="BB46" s="24"/>
      <c r="BC46" s="24"/>
    </row>
    <row r="47" spans="7:55">
      <c r="G47" s="1"/>
      <c r="H47" s="1"/>
      <c r="I47" s="1"/>
      <c r="Z47" s="1" t="s">
        <v>45</v>
      </c>
      <c r="AA47" s="1">
        <v>5.95</v>
      </c>
      <c r="AB47" s="1">
        <v>4.1099999999999994</v>
      </c>
      <c r="AC47" s="1">
        <v>2.39</v>
      </c>
      <c r="AD47" s="1">
        <v>1.95</v>
      </c>
      <c r="AE47" s="1">
        <v>1.95</v>
      </c>
      <c r="AF47" s="1">
        <v>1.95</v>
      </c>
      <c r="AG47" s="1">
        <v>1.95</v>
      </c>
      <c r="AH47" s="1">
        <v>1.95</v>
      </c>
      <c r="AI47" s="1">
        <v>1.95</v>
      </c>
      <c r="AJ47" s="1">
        <v>1.95</v>
      </c>
      <c r="AK47" s="1">
        <v>1.95</v>
      </c>
      <c r="AL47" s="1">
        <v>1.95</v>
      </c>
      <c r="AM47" s="1">
        <v>1.95</v>
      </c>
      <c r="AN47" s="1">
        <v>1.95</v>
      </c>
      <c r="AO47" s="1">
        <v>1.95</v>
      </c>
      <c r="AP47" s="1">
        <v>1.95</v>
      </c>
      <c r="AQ47" s="1">
        <v>1.95</v>
      </c>
      <c r="AR47" s="1">
        <v>1.95</v>
      </c>
      <c r="AS47" s="1">
        <v>1.95</v>
      </c>
      <c r="AT47" s="1">
        <v>1.95</v>
      </c>
      <c r="AU47" s="38"/>
      <c r="AV47" s="38"/>
      <c r="AW47" s="38"/>
      <c r="AX47" s="38"/>
      <c r="AY47" s="38"/>
      <c r="AZ47" s="38"/>
      <c r="BA47" s="24"/>
      <c r="BB47" s="24"/>
      <c r="BC47" s="24"/>
    </row>
    <row r="48" spans="7:55" ht="15.75">
      <c r="G48" s="1"/>
      <c r="H48" s="1"/>
      <c r="I48" s="1"/>
      <c r="Z48" s="46" t="s">
        <v>46</v>
      </c>
      <c r="AA48" s="1">
        <v>11.96</v>
      </c>
      <c r="AB48" s="1">
        <v>11.620000000000001</v>
      </c>
      <c r="AC48" s="1">
        <v>6.05</v>
      </c>
      <c r="AD48" s="1">
        <v>5.96</v>
      </c>
      <c r="AE48" s="1">
        <v>4.3499999999999996</v>
      </c>
      <c r="AF48" s="1">
        <v>4.12</v>
      </c>
      <c r="AG48" s="1">
        <v>3.9</v>
      </c>
      <c r="AH48" s="1">
        <v>3.9</v>
      </c>
      <c r="AI48" s="1">
        <v>3.9</v>
      </c>
      <c r="AJ48" s="1">
        <v>3.9</v>
      </c>
      <c r="AK48" s="1">
        <v>3.9</v>
      </c>
      <c r="AL48" s="1">
        <v>3.9</v>
      </c>
      <c r="AM48" s="1">
        <v>3.9</v>
      </c>
      <c r="AN48" s="1">
        <v>3.9</v>
      </c>
      <c r="AO48" s="1">
        <v>3.9</v>
      </c>
      <c r="AP48" s="1">
        <v>3.9</v>
      </c>
      <c r="AQ48" s="1">
        <v>3.9</v>
      </c>
      <c r="AR48" s="1">
        <v>3.9</v>
      </c>
      <c r="AS48" s="1">
        <v>3.9</v>
      </c>
      <c r="AT48" s="1">
        <v>3.9</v>
      </c>
      <c r="AU48" s="38"/>
      <c r="AV48" s="38"/>
      <c r="AW48" s="38"/>
      <c r="AX48" s="38"/>
      <c r="AY48" s="38"/>
      <c r="AZ48" s="38"/>
      <c r="BA48" s="24"/>
      <c r="BB48" s="24"/>
      <c r="BC48" s="24"/>
    </row>
    <row r="49" spans="7:55" ht="15.75">
      <c r="G49" s="1"/>
      <c r="H49" s="1"/>
      <c r="I49" s="1"/>
      <c r="Z49" s="46" t="s">
        <v>47</v>
      </c>
      <c r="AA49" s="1">
        <v>19.959999999999997</v>
      </c>
      <c r="AB49" s="1">
        <v>19.75</v>
      </c>
      <c r="AC49" s="1">
        <v>19.190000000000001</v>
      </c>
      <c r="AD49" s="1">
        <v>17.68</v>
      </c>
      <c r="AE49" s="1">
        <v>12.91</v>
      </c>
      <c r="AF49" s="1">
        <v>10.69</v>
      </c>
      <c r="AG49" s="1">
        <v>9.08</v>
      </c>
      <c r="AH49" s="1">
        <v>7.2200000000000006</v>
      </c>
      <c r="AI49" s="1">
        <v>6.69</v>
      </c>
      <c r="AJ49" s="1">
        <v>6.54</v>
      </c>
      <c r="AK49" s="1">
        <v>6.5</v>
      </c>
      <c r="AL49" s="1">
        <v>6.5</v>
      </c>
      <c r="AM49" s="1">
        <v>6.5</v>
      </c>
      <c r="AN49" s="1">
        <v>6.5</v>
      </c>
      <c r="AO49" s="1">
        <v>6.5</v>
      </c>
      <c r="AP49" s="1">
        <v>6.5</v>
      </c>
      <c r="AQ49" s="1">
        <v>6.5</v>
      </c>
      <c r="AR49" s="1">
        <v>6.5</v>
      </c>
      <c r="AS49" s="1">
        <v>6.5</v>
      </c>
      <c r="AT49" s="1">
        <v>6.5</v>
      </c>
      <c r="AU49" s="38"/>
      <c r="AV49" s="38"/>
      <c r="AW49" s="38"/>
      <c r="AX49" s="38"/>
      <c r="AY49" s="38"/>
      <c r="AZ49" s="38"/>
      <c r="BA49" s="24"/>
      <c r="BB49" s="24"/>
      <c r="BC49" s="24"/>
    </row>
    <row r="50" spans="7:55" ht="15.75">
      <c r="G50" s="1"/>
      <c r="H50" s="1"/>
      <c r="I50" s="1"/>
      <c r="Z50" s="47">
        <v>28</v>
      </c>
      <c r="AA50" s="1">
        <v>27.96</v>
      </c>
      <c r="AB50" s="1">
        <v>27.79</v>
      </c>
      <c r="AC50" s="1">
        <v>27.48</v>
      </c>
      <c r="AD50" s="1">
        <v>26.88</v>
      </c>
      <c r="AE50" s="1">
        <v>25.380000000000003</v>
      </c>
      <c r="AF50" s="1">
        <v>22.07</v>
      </c>
      <c r="AG50" s="1">
        <v>14.36</v>
      </c>
      <c r="AH50" s="1">
        <v>11.950000000000001</v>
      </c>
      <c r="AI50" s="1">
        <v>10.71</v>
      </c>
      <c r="AJ50" s="1">
        <v>10.85</v>
      </c>
      <c r="AK50" s="1">
        <v>9.65</v>
      </c>
      <c r="AL50" s="1">
        <v>9.24</v>
      </c>
      <c r="AM50" s="1">
        <v>9.11</v>
      </c>
      <c r="AN50" s="1">
        <v>9.1</v>
      </c>
      <c r="AO50" s="1">
        <v>9.1</v>
      </c>
      <c r="AP50" s="1">
        <v>9.1</v>
      </c>
      <c r="AQ50" s="1">
        <v>9.1</v>
      </c>
      <c r="AR50" s="1">
        <v>9.1</v>
      </c>
      <c r="AS50" s="1">
        <v>9.1</v>
      </c>
      <c r="AT50" s="1">
        <v>9.1</v>
      </c>
      <c r="AU50" s="38"/>
      <c r="AV50" s="38"/>
      <c r="AW50" s="38"/>
      <c r="AX50" s="38"/>
      <c r="AY50" s="38"/>
      <c r="AZ50" s="38"/>
      <c r="BA50" s="24"/>
      <c r="BB50" s="24"/>
      <c r="BC50" s="24"/>
    </row>
    <row r="51" spans="7:55" ht="15.75">
      <c r="G51" s="1"/>
      <c r="H51" s="1"/>
      <c r="I51" s="1"/>
      <c r="Z51" s="47">
        <v>36</v>
      </c>
      <c r="AA51" s="1">
        <v>35.96</v>
      </c>
      <c r="AB51" s="1">
        <v>35.800000000000004</v>
      </c>
      <c r="AC51" s="1">
        <v>35.549999999999997</v>
      </c>
      <c r="AD51" s="1">
        <v>35.120000000000005</v>
      </c>
      <c r="AE51" s="1">
        <v>35.120000000000005</v>
      </c>
      <c r="AF51" s="1">
        <v>23.72</v>
      </c>
      <c r="AG51" s="1">
        <v>21.4</v>
      </c>
      <c r="AH51" s="1">
        <v>19.64</v>
      </c>
      <c r="AI51" s="1">
        <v>17.159999999999997</v>
      </c>
      <c r="AJ51" s="1">
        <v>14.229999999999999</v>
      </c>
      <c r="AK51" s="1">
        <v>13.69</v>
      </c>
      <c r="AL51" s="1">
        <v>13.33</v>
      </c>
      <c r="AM51" s="1">
        <v>12.45</v>
      </c>
      <c r="AN51" s="1">
        <v>11.87</v>
      </c>
      <c r="AO51" s="1">
        <v>11.790000000000001</v>
      </c>
      <c r="AP51" s="1">
        <v>11.729999999999999</v>
      </c>
      <c r="AQ51" s="1">
        <v>11.7</v>
      </c>
      <c r="AR51" s="1">
        <v>11.7</v>
      </c>
      <c r="AS51" s="1">
        <v>11.7</v>
      </c>
      <c r="AT51" s="1">
        <v>11.7</v>
      </c>
      <c r="AU51" s="38"/>
      <c r="AV51" s="38"/>
      <c r="AW51" s="38"/>
      <c r="AX51" s="38"/>
      <c r="AY51" s="38"/>
      <c r="AZ51" s="38"/>
      <c r="BA51" s="24"/>
      <c r="BB51" s="24"/>
      <c r="BC51" s="24"/>
    </row>
    <row r="52" spans="7:55" ht="15.75">
      <c r="G52" s="1"/>
      <c r="H52" s="1"/>
      <c r="I52" s="1"/>
      <c r="Z52" s="47">
        <v>45</v>
      </c>
      <c r="AA52" s="1">
        <v>44.97</v>
      </c>
      <c r="AB52" s="1">
        <v>44.790000000000006</v>
      </c>
      <c r="AC52" s="1">
        <v>44.58</v>
      </c>
      <c r="AD52" s="1">
        <v>44.24</v>
      </c>
      <c r="AE52" s="1">
        <v>43.61</v>
      </c>
      <c r="AF52" s="1">
        <v>42.31</v>
      </c>
      <c r="AG52" s="1">
        <v>37.61</v>
      </c>
      <c r="AH52" s="1">
        <v>27.06</v>
      </c>
      <c r="AI52" s="1">
        <v>26.86</v>
      </c>
      <c r="AJ52" s="1">
        <v>27.01</v>
      </c>
      <c r="AK52" s="1">
        <v>27.72</v>
      </c>
      <c r="AL52" s="1">
        <v>17.86</v>
      </c>
      <c r="AM52" s="1">
        <v>17.61</v>
      </c>
      <c r="AN52" s="1">
        <v>18.52</v>
      </c>
      <c r="AO52" s="1">
        <v>17.159999999999997</v>
      </c>
      <c r="AP52" s="1">
        <v>15.639999999999999</v>
      </c>
      <c r="AQ52" s="1">
        <v>15.08</v>
      </c>
      <c r="AR52" s="1">
        <v>14.83</v>
      </c>
      <c r="AS52" s="1">
        <v>15.11</v>
      </c>
      <c r="AT52" s="1">
        <v>14.63</v>
      </c>
      <c r="AU52" s="38"/>
      <c r="AV52" s="38"/>
      <c r="AW52" s="38"/>
      <c r="AX52" s="38"/>
      <c r="AY52" s="38"/>
      <c r="AZ52" s="38"/>
      <c r="BA52" s="24"/>
      <c r="BB52" s="24"/>
      <c r="BC52" s="24"/>
    </row>
    <row r="53" spans="7:55" ht="15.75">
      <c r="G53" s="1"/>
      <c r="H53" s="1"/>
      <c r="I53" s="1"/>
      <c r="Z53" s="47">
        <v>62.5</v>
      </c>
      <c r="AA53" s="1">
        <v>62.470000000000006</v>
      </c>
      <c r="AB53" s="1">
        <v>62.279999999999994</v>
      </c>
      <c r="AC53" s="1">
        <v>62.080000000000005</v>
      </c>
      <c r="AD53" s="1">
        <v>61.85</v>
      </c>
      <c r="AE53" s="1">
        <v>61.53</v>
      </c>
      <c r="AF53" s="1">
        <v>60.940000000000005</v>
      </c>
      <c r="AG53" s="1">
        <v>33.75</v>
      </c>
      <c r="AH53" s="1">
        <v>45.42</v>
      </c>
      <c r="AI53" s="1">
        <v>41.04</v>
      </c>
      <c r="AJ53" s="1">
        <v>42.19</v>
      </c>
      <c r="AK53" s="1">
        <v>34.74</v>
      </c>
      <c r="AL53" s="1">
        <v>27.56</v>
      </c>
      <c r="AM53" s="1">
        <v>30.17</v>
      </c>
      <c r="AN53" s="1">
        <v>24.48</v>
      </c>
      <c r="AO53" s="1">
        <v>26.990000000000002</v>
      </c>
      <c r="AP53" s="1">
        <v>23.84</v>
      </c>
      <c r="AQ53" s="1">
        <v>24.46</v>
      </c>
      <c r="AR53" s="1">
        <v>21.27</v>
      </c>
      <c r="AS53" s="1">
        <v>21.02</v>
      </c>
      <c r="AT53" s="1">
        <v>20.54</v>
      </c>
      <c r="AU53" s="38"/>
      <c r="AV53" s="38"/>
      <c r="AW53" s="38"/>
      <c r="AX53" s="38"/>
      <c r="AY53" s="38"/>
      <c r="AZ53" s="38"/>
      <c r="BA53" s="24"/>
      <c r="BB53" s="24"/>
      <c r="BC53" s="24"/>
    </row>
    <row r="54" spans="7:55" ht="15.75">
      <c r="G54" s="1"/>
      <c r="H54" s="1"/>
      <c r="I54" s="1"/>
      <c r="Z54" s="47">
        <v>87.5</v>
      </c>
      <c r="AA54" s="1">
        <v>87.47999999999999</v>
      </c>
      <c r="AB54" s="1">
        <v>87.28</v>
      </c>
      <c r="AC54" s="1">
        <v>87.070000000000007</v>
      </c>
      <c r="AD54" s="1">
        <v>86.87</v>
      </c>
      <c r="AE54" s="1">
        <v>86.63</v>
      </c>
      <c r="AF54" s="1">
        <v>86.279999999999987</v>
      </c>
      <c r="AG54" s="1">
        <v>83.65</v>
      </c>
      <c r="AH54" s="1">
        <v>34.11</v>
      </c>
      <c r="AI54" s="1">
        <v>31.03</v>
      </c>
      <c r="AJ54" s="1">
        <v>28.75</v>
      </c>
      <c r="AK54" s="1">
        <v>35.909999999999997</v>
      </c>
      <c r="AL54" s="1">
        <v>29.830000000000002</v>
      </c>
      <c r="AM54" s="1">
        <v>28.69</v>
      </c>
      <c r="AN54" s="1">
        <v>28.580000000000002</v>
      </c>
      <c r="AO54" s="1">
        <v>28.66</v>
      </c>
      <c r="AP54" s="1">
        <v>29.68</v>
      </c>
      <c r="AQ54" s="1">
        <v>29.6</v>
      </c>
      <c r="AR54" s="1">
        <v>29</v>
      </c>
      <c r="AS54" s="1">
        <v>28.72</v>
      </c>
      <c r="AT54" s="1">
        <v>30.23</v>
      </c>
      <c r="AU54" s="38"/>
      <c r="AV54" s="38"/>
      <c r="AW54" s="38"/>
      <c r="AX54" s="38"/>
      <c r="AY54" s="38"/>
      <c r="AZ54" s="38"/>
      <c r="BA54" s="24"/>
      <c r="BB54" s="24"/>
      <c r="BC54" s="24"/>
    </row>
    <row r="55" spans="7:55" ht="15.75">
      <c r="G55" s="1"/>
      <c r="H55" s="1"/>
      <c r="I55" s="1"/>
      <c r="Z55" s="47">
        <v>112.5</v>
      </c>
      <c r="AA55" s="1">
        <v>112.47999999999999</v>
      </c>
      <c r="AB55" s="1">
        <v>112.28999999999999</v>
      </c>
      <c r="AC55" s="1">
        <v>112.05999999999999</v>
      </c>
      <c r="AD55" s="1">
        <v>111.85</v>
      </c>
      <c r="AE55" s="1">
        <v>111.64</v>
      </c>
      <c r="AF55" s="1">
        <v>111.39999999999999</v>
      </c>
      <c r="AG55" s="1">
        <v>111.12</v>
      </c>
      <c r="AH55" s="1">
        <v>110.68</v>
      </c>
      <c r="AI55" s="1">
        <v>55.71</v>
      </c>
      <c r="AJ55" s="1">
        <v>50.699999999999996</v>
      </c>
      <c r="AK55" s="1">
        <v>101</v>
      </c>
      <c r="AL55" s="1">
        <v>46.04</v>
      </c>
      <c r="AM55" s="1">
        <v>48.12</v>
      </c>
      <c r="AN55" s="1">
        <v>106.92</v>
      </c>
      <c r="AO55" s="1">
        <v>37.979999999999997</v>
      </c>
      <c r="AP55" s="1">
        <v>37.04</v>
      </c>
      <c r="AQ55" s="1">
        <v>101.71</v>
      </c>
      <c r="AR55" s="1">
        <v>38.25</v>
      </c>
      <c r="AU55" s="38"/>
      <c r="AV55" s="38"/>
      <c r="AW55" s="38"/>
      <c r="AX55" s="38"/>
      <c r="AY55" s="38"/>
      <c r="AZ55" s="38"/>
      <c r="BA55" s="24"/>
      <c r="BB55" s="24"/>
      <c r="BC55" s="24"/>
    </row>
    <row r="56" spans="7:55" ht="15.75">
      <c r="G56" s="1"/>
      <c r="H56" s="1"/>
      <c r="I56" s="1"/>
      <c r="Z56" s="47">
        <v>137.5</v>
      </c>
      <c r="AA56" s="1">
        <v>137.47999999999999</v>
      </c>
      <c r="AB56" s="1">
        <v>137.30000000000001</v>
      </c>
      <c r="AC56" s="1">
        <v>137.07</v>
      </c>
      <c r="AD56" s="1">
        <v>136.84</v>
      </c>
      <c r="AE56" s="1">
        <v>136.63999999999999</v>
      </c>
      <c r="AF56" s="1">
        <v>136.41</v>
      </c>
      <c r="AG56" s="1">
        <v>136.16999999999999</v>
      </c>
      <c r="AH56" s="1">
        <v>135.84</v>
      </c>
      <c r="AI56" s="1">
        <v>135.37</v>
      </c>
      <c r="AJ56" s="1">
        <v>121.77</v>
      </c>
      <c r="AK56" s="1">
        <v>122.31000000000002</v>
      </c>
      <c r="AL56" s="1">
        <v>117.97</v>
      </c>
      <c r="AM56" s="1">
        <v>132.01</v>
      </c>
      <c r="AN56" s="1">
        <v>131.81</v>
      </c>
      <c r="AO56" s="1">
        <v>130.08000000000001</v>
      </c>
      <c r="AU56" s="38"/>
      <c r="AV56" s="38"/>
      <c r="AW56" s="38"/>
      <c r="AX56" s="38"/>
      <c r="AY56" s="38"/>
      <c r="AZ56" s="38"/>
      <c r="BA56" s="24"/>
      <c r="BB56" s="24"/>
      <c r="BC56" s="24"/>
    </row>
    <row r="57" spans="7:55" ht="15.75">
      <c r="G57" s="1"/>
      <c r="H57" s="1"/>
      <c r="I57" s="1"/>
      <c r="Z57" s="47">
        <v>175</v>
      </c>
      <c r="AA57" s="1">
        <v>174.99</v>
      </c>
      <c r="AB57" s="1">
        <v>174.82000000000002</v>
      </c>
      <c r="AC57" s="1">
        <v>174.6</v>
      </c>
      <c r="AD57" s="1">
        <v>174.35000000000002</v>
      </c>
      <c r="AE57" s="1">
        <v>174.14000000000001</v>
      </c>
      <c r="AF57" s="1">
        <v>173.91</v>
      </c>
      <c r="AG57" s="1">
        <v>173.7</v>
      </c>
      <c r="AH57" s="1">
        <v>173.45</v>
      </c>
      <c r="AI57" s="1">
        <v>173.13</v>
      </c>
      <c r="AJ57" s="1">
        <v>171.59</v>
      </c>
      <c r="AK57" s="1">
        <v>167.72</v>
      </c>
      <c r="AL57" s="1">
        <v>166.61</v>
      </c>
      <c r="AU57" s="38"/>
      <c r="AV57" s="38"/>
      <c r="AW57" s="38"/>
      <c r="AX57" s="38"/>
      <c r="AY57" s="38"/>
      <c r="AZ57" s="38"/>
      <c r="BA57" s="24"/>
      <c r="BB57" s="24"/>
      <c r="BC57" s="24"/>
    </row>
    <row r="58" spans="7:55" ht="15.75">
      <c r="G58" s="1"/>
      <c r="H58" s="1"/>
      <c r="I58" s="1"/>
      <c r="Z58" s="47">
        <v>225</v>
      </c>
      <c r="AA58" s="1">
        <v>224.99</v>
      </c>
      <c r="AB58" s="1">
        <v>224.84</v>
      </c>
      <c r="AC58" s="1">
        <v>224.63</v>
      </c>
      <c r="AD58" s="1">
        <v>224.38</v>
      </c>
      <c r="AE58" s="1">
        <v>224.16</v>
      </c>
      <c r="AF58" s="1">
        <v>223.93</v>
      </c>
      <c r="AG58" s="1">
        <v>223.71</v>
      </c>
      <c r="AH58" s="1">
        <v>223.48</v>
      </c>
      <c r="AI58" s="1">
        <v>223.24</v>
      </c>
      <c r="AJ58" s="1">
        <v>222.97</v>
      </c>
      <c r="AK58" s="1">
        <v>222.58</v>
      </c>
      <c r="AL58" s="1">
        <v>218.74</v>
      </c>
      <c r="AM58" s="1">
        <v>217.86</v>
      </c>
      <c r="AU58" s="24"/>
      <c r="AV58" s="24"/>
      <c r="AW58" s="24"/>
      <c r="AX58" s="24"/>
      <c r="AY58" s="24"/>
      <c r="AZ58" s="24"/>
      <c r="BA58" s="24"/>
      <c r="BB58" s="24"/>
      <c r="BC58" s="24"/>
    </row>
    <row r="59" spans="7:55" ht="15.75">
      <c r="G59" s="1"/>
      <c r="H59" s="1"/>
      <c r="I59" s="1"/>
      <c r="Z59" s="47">
        <v>375</v>
      </c>
      <c r="AA59" s="1">
        <v>374.99</v>
      </c>
      <c r="AB59" s="1">
        <v>374.88</v>
      </c>
      <c r="AC59" s="1">
        <v>374.7</v>
      </c>
      <c r="AD59" s="1">
        <v>374.49</v>
      </c>
      <c r="AE59" s="1">
        <v>374.27</v>
      </c>
      <c r="AF59" s="1">
        <v>374.05</v>
      </c>
      <c r="AG59" s="1">
        <v>373.83000000000004</v>
      </c>
      <c r="AH59" s="1">
        <v>373.59999999999997</v>
      </c>
      <c r="AI59" s="1">
        <v>373.38</v>
      </c>
      <c r="AJ59" s="1">
        <v>373.15999999999997</v>
      </c>
      <c r="AK59" s="1">
        <v>372.94</v>
      </c>
      <c r="AL59" s="1">
        <v>372.71</v>
      </c>
      <c r="AM59" s="1">
        <v>372.47</v>
      </c>
      <c r="AN59" s="1">
        <v>372.21</v>
      </c>
      <c r="AO59" s="1">
        <v>371.90999999999997</v>
      </c>
      <c r="AP59" s="1">
        <v>371.5</v>
      </c>
      <c r="AQ59" s="1">
        <v>370.07</v>
      </c>
      <c r="AR59" s="1">
        <v>368.57</v>
      </c>
      <c r="AU59" s="24"/>
      <c r="AV59" s="24"/>
      <c r="AW59" s="24"/>
      <c r="AX59" s="24"/>
      <c r="AY59" s="24"/>
      <c r="AZ59" s="24"/>
      <c r="BA59" s="24"/>
      <c r="BB59" s="24"/>
      <c r="BC59" s="24"/>
    </row>
    <row r="60" spans="7:55" ht="15.75">
      <c r="G60" s="1"/>
      <c r="H60" s="1"/>
      <c r="I60" s="1"/>
      <c r="Z60" s="47">
        <v>750</v>
      </c>
      <c r="AA60" s="1">
        <v>750</v>
      </c>
      <c r="AB60" s="1">
        <v>749.92</v>
      </c>
      <c r="AC60" s="1">
        <v>749.79</v>
      </c>
      <c r="AD60" s="1">
        <v>749.64</v>
      </c>
      <c r="AE60" s="1">
        <v>749.47</v>
      </c>
      <c r="AF60" s="1">
        <v>749.30000000000007</v>
      </c>
      <c r="AG60" s="1">
        <v>749.12</v>
      </c>
      <c r="AH60" s="1">
        <v>748.93</v>
      </c>
      <c r="AI60" s="1">
        <v>748.74</v>
      </c>
      <c r="AJ60" s="1">
        <v>748.55</v>
      </c>
      <c r="AK60" s="1">
        <v>748.34999999999991</v>
      </c>
      <c r="AL60" s="1">
        <v>748.16</v>
      </c>
      <c r="AM60" s="1">
        <v>747.97</v>
      </c>
      <c r="AN60" s="1">
        <v>747.78</v>
      </c>
      <c r="AO60" s="1">
        <v>747.57999999999993</v>
      </c>
      <c r="AP60" s="1">
        <v>747.39</v>
      </c>
      <c r="AQ60" s="1">
        <v>747.19999999999993</v>
      </c>
      <c r="AR60" s="1">
        <v>747.0200000000001</v>
      </c>
      <c r="AS60" s="1">
        <v>746.82999999999993</v>
      </c>
      <c r="AT60" s="1">
        <v>746.63</v>
      </c>
      <c r="AU60" s="24"/>
      <c r="AV60" s="24"/>
      <c r="AW60" s="24"/>
      <c r="AX60" s="24"/>
      <c r="AY60" s="24"/>
      <c r="AZ60" s="24"/>
      <c r="BA60" s="24"/>
      <c r="BB60" s="24"/>
      <c r="BC60" s="24"/>
    </row>
    <row r="61" spans="7:55" ht="15.75">
      <c r="G61" s="1"/>
      <c r="H61" s="1"/>
      <c r="I61" s="1"/>
      <c r="Z61" s="47">
        <v>1500</v>
      </c>
      <c r="AA61" s="1">
        <v>1500</v>
      </c>
      <c r="AB61" s="1">
        <v>1499.93</v>
      </c>
      <c r="AC61" s="1">
        <v>1499.8999999999999</v>
      </c>
      <c r="AD61" s="1">
        <v>1499.74</v>
      </c>
      <c r="AE61" s="1">
        <v>1499.6</v>
      </c>
      <c r="AF61" s="1">
        <v>1499.5</v>
      </c>
      <c r="AG61" s="1">
        <v>1499.3999999999999</v>
      </c>
      <c r="AH61" s="1">
        <v>1499.2199999999998</v>
      </c>
      <c r="AI61" s="1">
        <v>1499.1</v>
      </c>
      <c r="AJ61" s="1">
        <v>1498.98</v>
      </c>
      <c r="AK61" s="1">
        <v>1498.8</v>
      </c>
      <c r="AL61" s="1">
        <v>1498.7</v>
      </c>
      <c r="AM61" s="1">
        <v>1498.5</v>
      </c>
      <c r="AN61" s="1">
        <v>1498.4</v>
      </c>
      <c r="AO61" s="1">
        <v>1498.2</v>
      </c>
      <c r="AP61" s="1">
        <v>1498.1000000000001</v>
      </c>
      <c r="AQ61" s="1">
        <v>1497.8999999999999</v>
      </c>
      <c r="AR61" s="1">
        <v>1497.8000000000002</v>
      </c>
      <c r="AS61" s="1">
        <v>1497.6</v>
      </c>
      <c r="AT61" s="1">
        <v>1497.5</v>
      </c>
      <c r="AU61" s="38"/>
      <c r="AV61" s="38"/>
      <c r="AW61" s="38"/>
      <c r="AX61" s="38"/>
      <c r="AY61" s="38"/>
      <c r="AZ61" s="38"/>
      <c r="BA61" s="24"/>
      <c r="BB61" s="24"/>
      <c r="BC61" s="24"/>
    </row>
    <row r="62" spans="7:55">
      <c r="G62" s="1"/>
      <c r="H62" s="1"/>
      <c r="I62" s="1"/>
      <c r="AE62" s="24"/>
      <c r="AF62" s="39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24"/>
      <c r="BB62" s="24"/>
      <c r="BC62" s="24"/>
    </row>
    <row r="63" spans="7:55">
      <c r="G63" s="1"/>
      <c r="H63" s="1"/>
      <c r="I63" s="1"/>
      <c r="X63" s="56"/>
      <c r="Y63" s="56"/>
      <c r="Z63" s="56"/>
      <c r="AA63" s="56"/>
      <c r="AB63" s="56"/>
      <c r="AC63" s="56"/>
      <c r="AD63" s="56"/>
      <c r="AE63" s="56"/>
      <c r="AF63" s="67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38"/>
      <c r="AW63" s="38"/>
      <c r="AX63" s="38"/>
      <c r="AY63" s="38"/>
      <c r="AZ63" s="38"/>
      <c r="BA63" s="24"/>
      <c r="BB63" s="24"/>
      <c r="BC63" s="24"/>
    </row>
    <row r="64" spans="7:55">
      <c r="G64" s="1"/>
      <c r="H64" s="1"/>
      <c r="I64" s="1"/>
      <c r="X64" s="56"/>
      <c r="Y64" s="56"/>
      <c r="Z64" s="56"/>
      <c r="AA64" s="56"/>
      <c r="AB64" s="56"/>
      <c r="AC64" s="56"/>
      <c r="AD64" s="56"/>
      <c r="AE64" s="56"/>
      <c r="AF64" s="67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38"/>
      <c r="AW64" s="38"/>
      <c r="AX64" s="38"/>
      <c r="AY64" s="38"/>
      <c r="AZ64" s="38"/>
      <c r="BA64" s="24"/>
      <c r="BB64" s="24"/>
      <c r="BC64" s="24"/>
    </row>
    <row r="65" spans="7:55">
      <c r="G65" s="1"/>
      <c r="H65" s="1"/>
      <c r="I65" s="1"/>
      <c r="AE65" s="24"/>
      <c r="AF65" s="39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24"/>
      <c r="BB65" s="24"/>
      <c r="BC65" s="24"/>
    </row>
    <row r="66" spans="7:55">
      <c r="G66" s="1"/>
      <c r="H66" s="1"/>
      <c r="I66" s="1"/>
      <c r="AE66" s="24"/>
      <c r="AF66" s="39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24"/>
      <c r="BB66" s="24"/>
      <c r="BC66" s="24"/>
    </row>
    <row r="67" spans="7:55">
      <c r="G67" s="1"/>
      <c r="H67" s="1"/>
      <c r="I67" s="1"/>
      <c r="AE67" s="24"/>
      <c r="AF67" s="39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24"/>
      <c r="BB67" s="24"/>
      <c r="BC67" s="24"/>
    </row>
    <row r="68" spans="7:55">
      <c r="G68" s="1"/>
      <c r="H68" s="1"/>
      <c r="I68" s="1"/>
      <c r="AE68" s="24"/>
      <c r="AF68" s="39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24"/>
      <c r="BB68" s="24"/>
      <c r="BC68" s="24"/>
    </row>
    <row r="69" spans="7:55">
      <c r="G69" s="1"/>
      <c r="H69" s="1"/>
      <c r="I69" s="1"/>
      <c r="AE69" s="24"/>
      <c r="AF69" s="39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24"/>
      <c r="BB69" s="24"/>
      <c r="BC69" s="24"/>
    </row>
    <row r="70" spans="7:55">
      <c r="G70" s="1"/>
      <c r="H70" s="1"/>
      <c r="I70" s="1"/>
      <c r="AE70" s="24"/>
      <c r="AF70" s="39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24"/>
      <c r="BB70" s="24"/>
      <c r="BC70" s="24"/>
    </row>
    <row r="71" spans="7:55">
      <c r="G71" s="1"/>
      <c r="H71" s="1"/>
      <c r="I71" s="1"/>
      <c r="AE71" s="24"/>
      <c r="AF71" s="39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24"/>
      <c r="BB71" s="24"/>
      <c r="BC71" s="24"/>
    </row>
    <row r="72" spans="7:55">
      <c r="G72" s="1"/>
      <c r="H72" s="1"/>
      <c r="I72" s="1"/>
      <c r="AE72" s="24"/>
      <c r="AF72" s="39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24"/>
      <c r="BB72" s="24"/>
      <c r="BC72" s="24"/>
    </row>
    <row r="73" spans="7:55">
      <c r="G73" s="1"/>
      <c r="H73" s="1"/>
      <c r="I73" s="1"/>
      <c r="AE73" s="24"/>
      <c r="AF73" s="39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24"/>
      <c r="BB73" s="24"/>
      <c r="BC73" s="24"/>
    </row>
    <row r="74" spans="7:55">
      <c r="G74" s="1"/>
      <c r="H74" s="1"/>
      <c r="I74" s="1"/>
      <c r="AE74" s="24"/>
      <c r="AF74" s="39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24"/>
      <c r="BB74" s="24"/>
      <c r="BC74" s="24"/>
    </row>
    <row r="75" spans="7:55">
      <c r="G75" s="1"/>
      <c r="H75" s="1"/>
      <c r="I75" s="1"/>
      <c r="AE75" s="24"/>
      <c r="AF75" s="39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24"/>
      <c r="BB75" s="24"/>
      <c r="BC75" s="24"/>
    </row>
    <row r="76" spans="7:55">
      <c r="G76" s="1"/>
      <c r="H76" s="1"/>
      <c r="I76" s="1"/>
      <c r="AE76" s="24"/>
      <c r="AF76" s="39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24"/>
      <c r="BB76" s="24"/>
      <c r="BC76" s="24"/>
    </row>
    <row r="77" spans="7:55">
      <c r="G77" s="1"/>
      <c r="H77" s="1"/>
      <c r="I77" s="1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</row>
    <row r="78" spans="7:55">
      <c r="G78" s="1"/>
      <c r="H78" s="1"/>
      <c r="I78" s="1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</row>
    <row r="79" spans="7:55">
      <c r="G79" s="1"/>
      <c r="H79" s="1"/>
      <c r="I79" s="1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</row>
    <row r="80" spans="7:55">
      <c r="G80" s="1"/>
      <c r="H80" s="1"/>
      <c r="I80" s="1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</row>
    <row r="81" spans="7:55">
      <c r="G81" s="1"/>
      <c r="H81" s="1"/>
      <c r="I81" s="1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</row>
    <row r="82" spans="7:55">
      <c r="G82" s="1"/>
      <c r="H82" s="1"/>
      <c r="I82" s="1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</row>
    <row r="83" spans="7:55">
      <c r="G83" s="1"/>
      <c r="H83" s="1"/>
      <c r="I83" s="1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</row>
    <row r="84" spans="7:55">
      <c r="G84" s="1"/>
      <c r="H84" s="1"/>
      <c r="I84" s="1"/>
    </row>
    <row r="85" spans="7:55">
      <c r="G85" s="1"/>
      <c r="H85" s="1"/>
      <c r="I85" s="1"/>
    </row>
    <row r="86" spans="7:55">
      <c r="G86" s="1"/>
      <c r="H86" s="1"/>
      <c r="I86" s="1"/>
    </row>
    <row r="87" spans="7:55">
      <c r="G87" s="1"/>
      <c r="H87" s="1"/>
      <c r="I87" s="1"/>
    </row>
    <row r="88" spans="7:55">
      <c r="G88" s="1"/>
      <c r="H88" s="1"/>
      <c r="I88" s="1"/>
    </row>
    <row r="89" spans="7:55">
      <c r="G89" s="1"/>
      <c r="H89" s="1"/>
      <c r="I89" s="1"/>
    </row>
    <row r="90" spans="7:55">
      <c r="G90" s="1"/>
      <c r="H90" s="1"/>
      <c r="I90" s="1"/>
    </row>
    <row r="91" spans="7:55">
      <c r="G91" s="1"/>
      <c r="H91" s="1"/>
      <c r="I91" s="1"/>
    </row>
    <row r="92" spans="7:55">
      <c r="G92" s="1"/>
      <c r="H92" s="1"/>
      <c r="I92" s="1"/>
    </row>
    <row r="93" spans="7:55">
      <c r="G93" s="1"/>
      <c r="H93" s="1"/>
      <c r="I93" s="1"/>
    </row>
    <row r="94" spans="7:55">
      <c r="G94" s="1"/>
      <c r="H94" s="1"/>
      <c r="I94" s="1"/>
    </row>
    <row r="95" spans="7:55">
      <c r="G95" s="1"/>
      <c r="H95" s="1"/>
      <c r="I95" s="1"/>
    </row>
    <row r="96" spans="7:55">
      <c r="G96" s="1"/>
      <c r="H96" s="1"/>
      <c r="I96" s="1"/>
    </row>
    <row r="97" spans="7:9">
      <c r="G97" s="1"/>
      <c r="H97" s="1"/>
      <c r="I97" s="1"/>
    </row>
    <row r="98" spans="7:9">
      <c r="G98" s="1"/>
      <c r="H98" s="1"/>
      <c r="I98" s="1"/>
    </row>
    <row r="99" spans="7:9">
      <c r="G99" s="1"/>
      <c r="H99" s="1"/>
      <c r="I99" s="1"/>
    </row>
    <row r="100" spans="7:9">
      <c r="G100" s="1"/>
      <c r="H100" s="1"/>
      <c r="I100" s="1"/>
    </row>
    <row r="101" spans="7:9">
      <c r="G101" s="1"/>
      <c r="H101" s="1"/>
      <c r="I101" s="1"/>
    </row>
    <row r="102" spans="7:9">
      <c r="G102" s="1"/>
      <c r="H102" s="1"/>
      <c r="I102" s="1"/>
    </row>
    <row r="103" spans="7:9">
      <c r="G103" s="1"/>
      <c r="H103" s="1"/>
      <c r="I103" s="1"/>
    </row>
    <row r="104" spans="7:9">
      <c r="G104" s="1"/>
      <c r="H104" s="1"/>
      <c r="I104" s="1"/>
    </row>
    <row r="105" spans="7:9">
      <c r="G105" s="1"/>
      <c r="H105" s="1"/>
      <c r="I105" s="1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0.2m</vt:lpstr>
      <vt:lpstr>0.4m</vt:lpstr>
      <vt:lpstr>0.6m</vt:lpstr>
      <vt:lpstr>0.8m</vt:lpstr>
      <vt:lpstr>1.0m</vt:lpstr>
      <vt:lpstr>1.2m</vt:lpstr>
      <vt:lpstr>1.4m</vt:lpstr>
      <vt:lpstr>1.6m</vt:lpstr>
      <vt:lpstr>1.8m</vt:lpstr>
      <vt:lpstr>2.0m</vt:lpstr>
      <vt:lpstr>ratio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陈雯昭</dc:creator>
  <cp:lastModifiedBy>陈雯昭</cp:lastModifiedBy>
  <dcterms:created xsi:type="dcterms:W3CDTF">2021-07-28T06:49:15Z</dcterms:created>
  <dcterms:modified xsi:type="dcterms:W3CDTF">2022-09-21T02:59:45Z</dcterms:modified>
</cp:coreProperties>
</file>