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94328148-DB12-4023-BACA-3995115262BD}" xr6:coauthVersionLast="47" xr6:coauthVersionMax="47" xr10:uidLastSave="{00000000-0000-0000-0000-000000000000}"/>
  <bookViews>
    <workbookView xWindow="-120" yWindow="-120" windowWidth="29040" windowHeight="15840" tabRatio="579" activeTab="3" xr2:uid="{00000000-000D-0000-FFFF-FFFF00000000}"/>
  </bookViews>
  <sheets>
    <sheet name="Droplet information-cough" sheetId="3" r:id="rId1"/>
    <sheet name="Droplet information-talk" sheetId="5" r:id="rId2"/>
    <sheet name="Exposure and LS ratio" sheetId="9" r:id="rId3"/>
    <sheet name="Droplet information_summary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" i="9" l="1"/>
  <c r="AE7" i="9" s="1"/>
  <c r="Y8" i="9"/>
  <c r="AE8" i="9" s="1"/>
  <c r="Y9" i="9"/>
  <c r="AE9" i="9" s="1"/>
  <c r="Y10" i="9"/>
  <c r="AE10" i="9" s="1"/>
  <c r="Y11" i="9"/>
  <c r="AE11" i="9" s="1"/>
  <c r="Y12" i="9"/>
  <c r="AE12" i="9" s="1"/>
  <c r="Y13" i="9"/>
  <c r="AE13" i="9" s="1"/>
  <c r="Y14" i="9"/>
  <c r="AE14" i="9" s="1"/>
  <c r="Y15" i="9"/>
  <c r="AE15" i="9" s="1"/>
  <c r="Y16" i="9"/>
  <c r="AE16" i="9" s="1"/>
  <c r="Y17" i="9"/>
  <c r="AE17" i="9" s="1"/>
  <c r="Y18" i="9"/>
  <c r="AE18" i="9" s="1"/>
  <c r="Y19" i="9"/>
  <c r="AE19" i="9" s="1"/>
  <c r="Y20" i="9"/>
  <c r="AE20" i="9" s="1"/>
  <c r="Y21" i="9"/>
  <c r="AE21" i="9" s="1"/>
  <c r="Y22" i="9"/>
  <c r="AE22" i="9" s="1"/>
  <c r="Y23" i="9"/>
  <c r="AE23" i="9" s="1"/>
  <c r="Y24" i="9"/>
  <c r="AE24" i="9" s="1"/>
  <c r="Y25" i="9"/>
  <c r="AE25" i="9" s="1"/>
  <c r="Y6" i="9"/>
  <c r="AE6" i="9" s="1"/>
  <c r="X7" i="9"/>
  <c r="X8" i="9"/>
  <c r="AD8" i="9" s="1"/>
  <c r="X9" i="9"/>
  <c r="AD9" i="9" s="1"/>
  <c r="X10" i="9"/>
  <c r="AD10" i="9" s="1"/>
  <c r="X11" i="9"/>
  <c r="X12" i="9"/>
  <c r="X13" i="9"/>
  <c r="X14" i="9"/>
  <c r="X15" i="9"/>
  <c r="X16" i="9"/>
  <c r="AD16" i="9" s="1"/>
  <c r="X17" i="9"/>
  <c r="AD17" i="9" s="1"/>
  <c r="X18" i="9"/>
  <c r="AD18" i="9" s="1"/>
  <c r="X19" i="9"/>
  <c r="X20" i="9"/>
  <c r="X21" i="9"/>
  <c r="X22" i="9"/>
  <c r="X23" i="9"/>
  <c r="X24" i="9"/>
  <c r="AD24" i="9" s="1"/>
  <c r="X25" i="9"/>
  <c r="AD25" i="9" s="1"/>
  <c r="X6" i="9"/>
  <c r="AD6" i="9" s="1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6" i="9"/>
  <c r="M7" i="9"/>
  <c r="AC7" i="9" s="1"/>
  <c r="M8" i="9"/>
  <c r="AC8" i="9" s="1"/>
  <c r="M9" i="9"/>
  <c r="AC9" i="9" s="1"/>
  <c r="M10" i="9"/>
  <c r="AC10" i="9" s="1"/>
  <c r="M11" i="9"/>
  <c r="AC11" i="9" s="1"/>
  <c r="M12" i="9"/>
  <c r="AC12" i="9" s="1"/>
  <c r="M13" i="9"/>
  <c r="AC13" i="9" s="1"/>
  <c r="M14" i="9"/>
  <c r="AC14" i="9" s="1"/>
  <c r="M15" i="9"/>
  <c r="AC15" i="9" s="1"/>
  <c r="M16" i="9"/>
  <c r="AC16" i="9" s="1"/>
  <c r="M17" i="9"/>
  <c r="AC17" i="9" s="1"/>
  <c r="M18" i="9"/>
  <c r="AC18" i="9" s="1"/>
  <c r="M19" i="9"/>
  <c r="AC19" i="9" s="1"/>
  <c r="M20" i="9"/>
  <c r="AC20" i="9" s="1"/>
  <c r="M21" i="9"/>
  <c r="AC21" i="9" s="1"/>
  <c r="M22" i="9"/>
  <c r="AC22" i="9" s="1"/>
  <c r="M23" i="9"/>
  <c r="AC23" i="9" s="1"/>
  <c r="M24" i="9"/>
  <c r="AC24" i="9" s="1"/>
  <c r="M25" i="9"/>
  <c r="AC25" i="9" s="1"/>
  <c r="M6" i="9"/>
  <c r="AC6" i="9" s="1"/>
  <c r="L7" i="9"/>
  <c r="L8" i="9"/>
  <c r="AB8" i="9" s="1"/>
  <c r="L9" i="9"/>
  <c r="AB9" i="9" s="1"/>
  <c r="L10" i="9"/>
  <c r="AB10" i="9" s="1"/>
  <c r="L11" i="9"/>
  <c r="L12" i="9"/>
  <c r="L13" i="9"/>
  <c r="L14" i="9"/>
  <c r="L15" i="9"/>
  <c r="L16" i="9"/>
  <c r="AB16" i="9" s="1"/>
  <c r="L17" i="9"/>
  <c r="AB17" i="9" s="1"/>
  <c r="L18" i="9"/>
  <c r="AB18" i="9" s="1"/>
  <c r="L19" i="9"/>
  <c r="L20" i="9"/>
  <c r="L21" i="9"/>
  <c r="L22" i="9"/>
  <c r="L23" i="9"/>
  <c r="L24" i="9"/>
  <c r="AB24" i="9" s="1"/>
  <c r="L25" i="9"/>
  <c r="AB25" i="9" s="1"/>
  <c r="L6" i="9"/>
  <c r="AB6" i="9" s="1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6" i="9"/>
  <c r="N14" i="9" l="1"/>
  <c r="N13" i="9"/>
  <c r="Z13" i="9"/>
  <c r="N20" i="9"/>
  <c r="N12" i="9"/>
  <c r="Z20" i="9"/>
  <c r="Z12" i="9"/>
  <c r="AD23" i="9"/>
  <c r="AD15" i="9"/>
  <c r="AD7" i="9"/>
  <c r="N19" i="9"/>
  <c r="N11" i="9"/>
  <c r="Z19" i="9"/>
  <c r="Z11" i="9"/>
  <c r="AB23" i="9"/>
  <c r="AB15" i="9"/>
  <c r="AB7" i="9"/>
  <c r="AD22" i="9"/>
  <c r="AD14" i="9"/>
  <c r="Z22" i="9"/>
  <c r="N21" i="9"/>
  <c r="Z21" i="9"/>
  <c r="N6" i="9"/>
  <c r="N18" i="9"/>
  <c r="N10" i="9"/>
  <c r="Z6" i="9"/>
  <c r="Z18" i="9"/>
  <c r="Z10" i="9"/>
  <c r="AB22" i="9"/>
  <c r="AB14" i="9"/>
  <c r="AD21" i="9"/>
  <c r="AD13" i="9"/>
  <c r="Z14" i="9"/>
  <c r="N25" i="9"/>
  <c r="N17" i="9"/>
  <c r="N9" i="9"/>
  <c r="Z25" i="9"/>
  <c r="Z17" i="9"/>
  <c r="Z9" i="9"/>
  <c r="AB21" i="9"/>
  <c r="AB13" i="9"/>
  <c r="AD20" i="9"/>
  <c r="AD12" i="9"/>
  <c r="N22" i="9"/>
  <c r="N24" i="9"/>
  <c r="N16" i="9"/>
  <c r="N8" i="9"/>
  <c r="Z24" i="9"/>
  <c r="Z16" i="9"/>
  <c r="Z8" i="9"/>
  <c r="AB20" i="9"/>
  <c r="AB12" i="9"/>
  <c r="AD19" i="9"/>
  <c r="AD11" i="9"/>
  <c r="N23" i="9"/>
  <c r="N15" i="9"/>
  <c r="N7" i="9"/>
  <c r="Z23" i="9"/>
  <c r="Z15" i="9"/>
  <c r="Z7" i="9"/>
  <c r="AB19" i="9"/>
  <c r="AB11" i="9"/>
  <c r="Y32" i="9"/>
  <c r="AE32" i="9" s="1"/>
  <c r="Y33" i="9"/>
  <c r="AE33" i="9" s="1"/>
  <c r="Y34" i="9"/>
  <c r="AE34" i="9" s="1"/>
  <c r="Y35" i="9"/>
  <c r="AE35" i="9" s="1"/>
  <c r="Y36" i="9"/>
  <c r="AE36" i="9" s="1"/>
  <c r="Y37" i="9"/>
  <c r="AE37" i="9" s="1"/>
  <c r="Y38" i="9"/>
  <c r="AE38" i="9" s="1"/>
  <c r="Y39" i="9"/>
  <c r="AE39" i="9" s="1"/>
  <c r="Y40" i="9"/>
  <c r="AE40" i="9" s="1"/>
  <c r="Y41" i="9"/>
  <c r="AE41" i="9" s="1"/>
  <c r="Y42" i="9"/>
  <c r="AE42" i="9" s="1"/>
  <c r="Y43" i="9"/>
  <c r="AE43" i="9" s="1"/>
  <c r="Y44" i="9"/>
  <c r="AE44" i="9" s="1"/>
  <c r="Y45" i="9"/>
  <c r="AE45" i="9" s="1"/>
  <c r="Y46" i="9"/>
  <c r="AE46" i="9" s="1"/>
  <c r="Y47" i="9"/>
  <c r="AE47" i="9" s="1"/>
  <c r="Y48" i="9"/>
  <c r="AE48" i="9" s="1"/>
  <c r="Y49" i="9"/>
  <c r="AE49" i="9" s="1"/>
  <c r="Y50" i="9"/>
  <c r="AE50" i="9" s="1"/>
  <c r="Y31" i="9"/>
  <c r="AE31" i="9" s="1"/>
  <c r="X32" i="9"/>
  <c r="AD32" i="9" s="1"/>
  <c r="X33" i="9"/>
  <c r="AD33" i="9" s="1"/>
  <c r="X34" i="9"/>
  <c r="AD34" i="9" s="1"/>
  <c r="X35" i="9"/>
  <c r="AD35" i="9" s="1"/>
  <c r="X36" i="9"/>
  <c r="X37" i="9"/>
  <c r="X38" i="9"/>
  <c r="AD38" i="9" s="1"/>
  <c r="X39" i="9"/>
  <c r="AD39" i="9" s="1"/>
  <c r="X40" i="9"/>
  <c r="AD40" i="9" s="1"/>
  <c r="X41" i="9"/>
  <c r="AD41" i="9" s="1"/>
  <c r="X42" i="9"/>
  <c r="AD42" i="9" s="1"/>
  <c r="X43" i="9"/>
  <c r="X44" i="9"/>
  <c r="X45" i="9"/>
  <c r="X46" i="9"/>
  <c r="AD46" i="9" s="1"/>
  <c r="X47" i="9"/>
  <c r="AD47" i="9" s="1"/>
  <c r="X48" i="9"/>
  <c r="AD48" i="9" s="1"/>
  <c r="X49" i="9"/>
  <c r="AD49" i="9" s="1"/>
  <c r="X50" i="9"/>
  <c r="AD50" i="9" s="1"/>
  <c r="X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31" i="9"/>
  <c r="M32" i="9"/>
  <c r="AC32" i="9" s="1"/>
  <c r="M33" i="9"/>
  <c r="AC33" i="9" s="1"/>
  <c r="M34" i="9"/>
  <c r="AC34" i="9" s="1"/>
  <c r="M35" i="9"/>
  <c r="AC35" i="9" s="1"/>
  <c r="M36" i="9"/>
  <c r="AC36" i="9" s="1"/>
  <c r="M37" i="9"/>
  <c r="AC37" i="9" s="1"/>
  <c r="M38" i="9"/>
  <c r="AC38" i="9" s="1"/>
  <c r="M39" i="9"/>
  <c r="AC39" i="9" s="1"/>
  <c r="M40" i="9"/>
  <c r="AC40" i="9" s="1"/>
  <c r="M41" i="9"/>
  <c r="AC41" i="9" s="1"/>
  <c r="M42" i="9"/>
  <c r="AC42" i="9" s="1"/>
  <c r="M43" i="9"/>
  <c r="AC43" i="9" s="1"/>
  <c r="M44" i="9"/>
  <c r="AC44" i="9" s="1"/>
  <c r="M45" i="9"/>
  <c r="AC45" i="9" s="1"/>
  <c r="M46" i="9"/>
  <c r="AC46" i="9" s="1"/>
  <c r="M47" i="9"/>
  <c r="M48" i="9"/>
  <c r="AC48" i="9" s="1"/>
  <c r="M49" i="9"/>
  <c r="AC49" i="9" s="1"/>
  <c r="M50" i="9"/>
  <c r="AC50" i="9" s="1"/>
  <c r="M31" i="9"/>
  <c r="AC31" i="9" s="1"/>
  <c r="L32" i="9"/>
  <c r="AB32" i="9" s="1"/>
  <c r="L33" i="9"/>
  <c r="AB33" i="9" s="1"/>
  <c r="L34" i="9"/>
  <c r="AB34" i="9" s="1"/>
  <c r="L35" i="9"/>
  <c r="L36" i="9"/>
  <c r="L37" i="9"/>
  <c r="L38" i="9"/>
  <c r="AB38" i="9" s="1"/>
  <c r="L39" i="9"/>
  <c r="AB39" i="9" s="1"/>
  <c r="L40" i="9"/>
  <c r="AB40" i="9" s="1"/>
  <c r="L41" i="9"/>
  <c r="AB41" i="9" s="1"/>
  <c r="L42" i="9"/>
  <c r="AB42" i="9" s="1"/>
  <c r="L43" i="9"/>
  <c r="L44" i="9"/>
  <c r="L45" i="9"/>
  <c r="L46" i="9"/>
  <c r="AB46" i="9" s="1"/>
  <c r="L47" i="9"/>
  <c r="AB47" i="9" s="1"/>
  <c r="L48" i="9"/>
  <c r="AB48" i="9" s="1"/>
  <c r="L49" i="9"/>
  <c r="AB49" i="9" s="1"/>
  <c r="L50" i="9"/>
  <c r="AB50" i="9" s="1"/>
  <c r="L31" i="9"/>
  <c r="AB31" i="9" s="1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31" i="9"/>
  <c r="Z31" i="9" l="1"/>
  <c r="Z43" i="9"/>
  <c r="Z45" i="9"/>
  <c r="Z37" i="9"/>
  <c r="Z44" i="9"/>
  <c r="Z36" i="9"/>
  <c r="N45" i="9"/>
  <c r="N37" i="9"/>
  <c r="N44" i="9"/>
  <c r="N36" i="9"/>
  <c r="N47" i="9"/>
  <c r="N43" i="9"/>
  <c r="N35" i="9"/>
  <c r="N50" i="9"/>
  <c r="N42" i="9"/>
  <c r="N34" i="9"/>
  <c r="Z50" i="9"/>
  <c r="Z42" i="9"/>
  <c r="Z34" i="9"/>
  <c r="N49" i="9"/>
  <c r="N41" i="9"/>
  <c r="N33" i="9"/>
  <c r="Z49" i="9"/>
  <c r="Z41" i="9"/>
  <c r="Z33" i="9"/>
  <c r="AB45" i="9"/>
  <c r="AB37" i="9"/>
  <c r="AD45" i="9"/>
  <c r="AD37" i="9"/>
  <c r="N31" i="9"/>
  <c r="Z35" i="9"/>
  <c r="N48" i="9"/>
  <c r="N40" i="9"/>
  <c r="N32" i="9"/>
  <c r="Z48" i="9"/>
  <c r="Z40" i="9"/>
  <c r="Z32" i="9"/>
  <c r="AB44" i="9"/>
  <c r="AB36" i="9"/>
  <c r="AD44" i="9"/>
  <c r="AD36" i="9"/>
  <c r="N39" i="9"/>
  <c r="Z47" i="9"/>
  <c r="Z39" i="9"/>
  <c r="AB43" i="9"/>
  <c r="AB35" i="9"/>
  <c r="AC47" i="9"/>
  <c r="AD31" i="9"/>
  <c r="AD43" i="9"/>
  <c r="N46" i="9"/>
  <c r="N38" i="9"/>
  <c r="Z46" i="9"/>
  <c r="Z38" i="9"/>
  <c r="D590" i="5"/>
  <c r="E590" i="5"/>
  <c r="F590" i="5"/>
  <c r="G590" i="5"/>
  <c r="H590" i="5"/>
  <c r="I590" i="5"/>
  <c r="J590" i="5"/>
  <c r="K590" i="5"/>
  <c r="L590" i="5"/>
  <c r="M590" i="5"/>
  <c r="N590" i="5"/>
  <c r="O590" i="5"/>
  <c r="P590" i="5"/>
  <c r="Q590" i="5"/>
  <c r="R590" i="5"/>
  <c r="S590" i="5"/>
  <c r="T590" i="5"/>
  <c r="U590" i="5"/>
  <c r="V590" i="5"/>
  <c r="C590" i="5"/>
  <c r="D582" i="5"/>
  <c r="E582" i="5"/>
  <c r="F582" i="5"/>
  <c r="G582" i="5"/>
  <c r="H582" i="5"/>
  <c r="I582" i="5"/>
  <c r="J582" i="5"/>
  <c r="K582" i="5"/>
  <c r="L582" i="5"/>
  <c r="M582" i="5"/>
  <c r="N582" i="5"/>
  <c r="O582" i="5"/>
  <c r="P582" i="5"/>
  <c r="Q582" i="5"/>
  <c r="R582" i="5"/>
  <c r="S582" i="5"/>
  <c r="T582" i="5"/>
  <c r="U582" i="5"/>
  <c r="V582" i="5"/>
  <c r="C582" i="5"/>
  <c r="D553" i="5"/>
  <c r="E553" i="5"/>
  <c r="F553" i="5"/>
  <c r="G553" i="5"/>
  <c r="H553" i="5"/>
  <c r="I553" i="5"/>
  <c r="J553" i="5"/>
  <c r="K553" i="5"/>
  <c r="L553" i="5"/>
  <c r="M553" i="5"/>
  <c r="N553" i="5"/>
  <c r="O553" i="5"/>
  <c r="P553" i="5"/>
  <c r="Q553" i="5"/>
  <c r="R553" i="5"/>
  <c r="S553" i="5"/>
  <c r="T553" i="5"/>
  <c r="U553" i="5"/>
  <c r="V553" i="5"/>
  <c r="C553" i="5"/>
  <c r="D545" i="5"/>
  <c r="E545" i="5"/>
  <c r="F545" i="5"/>
  <c r="G545" i="5"/>
  <c r="H545" i="5"/>
  <c r="I545" i="5"/>
  <c r="J545" i="5"/>
  <c r="K545" i="5"/>
  <c r="L545" i="5"/>
  <c r="M545" i="5"/>
  <c r="N545" i="5"/>
  <c r="O545" i="5"/>
  <c r="P545" i="5"/>
  <c r="Q545" i="5"/>
  <c r="R545" i="5"/>
  <c r="S545" i="5"/>
  <c r="T545" i="5"/>
  <c r="U545" i="5"/>
  <c r="V545" i="5"/>
  <c r="C545" i="5"/>
  <c r="D516" i="5"/>
  <c r="E516" i="5"/>
  <c r="F516" i="5"/>
  <c r="G516" i="5"/>
  <c r="H516" i="5"/>
  <c r="I516" i="5"/>
  <c r="J516" i="5"/>
  <c r="K516" i="5"/>
  <c r="L516" i="5"/>
  <c r="M516" i="5"/>
  <c r="N516" i="5"/>
  <c r="O516" i="5"/>
  <c r="P516" i="5"/>
  <c r="Q516" i="5"/>
  <c r="R516" i="5"/>
  <c r="S516" i="5"/>
  <c r="T516" i="5"/>
  <c r="U516" i="5"/>
  <c r="V516" i="5"/>
  <c r="C516" i="5"/>
  <c r="D508" i="5"/>
  <c r="E508" i="5"/>
  <c r="F508" i="5"/>
  <c r="G508" i="5"/>
  <c r="H508" i="5"/>
  <c r="I508" i="5"/>
  <c r="J508" i="5"/>
  <c r="K508" i="5"/>
  <c r="L508" i="5"/>
  <c r="M508" i="5"/>
  <c r="N508" i="5"/>
  <c r="O508" i="5"/>
  <c r="P508" i="5"/>
  <c r="Q508" i="5"/>
  <c r="R508" i="5"/>
  <c r="S508" i="5"/>
  <c r="T508" i="5"/>
  <c r="U508" i="5"/>
  <c r="V508" i="5"/>
  <c r="C508" i="5"/>
  <c r="D479" i="5"/>
  <c r="E479" i="5"/>
  <c r="F479" i="5"/>
  <c r="G479" i="5"/>
  <c r="H479" i="5"/>
  <c r="I479" i="5"/>
  <c r="J479" i="5"/>
  <c r="K479" i="5"/>
  <c r="L479" i="5"/>
  <c r="M479" i="5"/>
  <c r="N479" i="5"/>
  <c r="O479" i="5"/>
  <c r="P479" i="5"/>
  <c r="Q479" i="5"/>
  <c r="R479" i="5"/>
  <c r="S479" i="5"/>
  <c r="T479" i="5"/>
  <c r="U479" i="5"/>
  <c r="V479" i="5"/>
  <c r="C479" i="5"/>
  <c r="D471" i="5"/>
  <c r="E471" i="5"/>
  <c r="F471" i="5"/>
  <c r="G471" i="5"/>
  <c r="H471" i="5"/>
  <c r="I471" i="5"/>
  <c r="J471" i="5"/>
  <c r="K471" i="5"/>
  <c r="L471" i="5"/>
  <c r="M471" i="5"/>
  <c r="N471" i="5"/>
  <c r="O471" i="5"/>
  <c r="P471" i="5"/>
  <c r="Q471" i="5"/>
  <c r="R471" i="5"/>
  <c r="S471" i="5"/>
  <c r="T471" i="5"/>
  <c r="U471" i="5"/>
  <c r="V471" i="5"/>
  <c r="C471" i="5"/>
  <c r="D442" i="5"/>
  <c r="E442" i="5"/>
  <c r="F442" i="5"/>
  <c r="G442" i="5"/>
  <c r="H442" i="5"/>
  <c r="I442" i="5"/>
  <c r="J442" i="5"/>
  <c r="K442" i="5"/>
  <c r="L442" i="5"/>
  <c r="M442" i="5"/>
  <c r="N442" i="5"/>
  <c r="O442" i="5"/>
  <c r="P442" i="5"/>
  <c r="Q442" i="5"/>
  <c r="R442" i="5"/>
  <c r="S442" i="5"/>
  <c r="T442" i="5"/>
  <c r="U442" i="5"/>
  <c r="V442" i="5"/>
  <c r="C442" i="5"/>
  <c r="D434" i="5"/>
  <c r="E434" i="5"/>
  <c r="F434" i="5"/>
  <c r="G434" i="5"/>
  <c r="H434" i="5"/>
  <c r="I434" i="5"/>
  <c r="J434" i="5"/>
  <c r="K434" i="5"/>
  <c r="L434" i="5"/>
  <c r="M434" i="5"/>
  <c r="N434" i="5"/>
  <c r="O434" i="5"/>
  <c r="P434" i="5"/>
  <c r="Q434" i="5"/>
  <c r="R434" i="5"/>
  <c r="S434" i="5"/>
  <c r="T434" i="5"/>
  <c r="U434" i="5"/>
  <c r="V434" i="5"/>
  <c r="C434" i="5"/>
  <c r="D405" i="5"/>
  <c r="E405" i="5"/>
  <c r="F405" i="5"/>
  <c r="G405" i="5"/>
  <c r="H405" i="5"/>
  <c r="I405" i="5"/>
  <c r="J405" i="5"/>
  <c r="K405" i="5"/>
  <c r="L405" i="5"/>
  <c r="M405" i="5"/>
  <c r="N405" i="5"/>
  <c r="O405" i="5"/>
  <c r="P405" i="5"/>
  <c r="Q405" i="5"/>
  <c r="R405" i="5"/>
  <c r="S405" i="5"/>
  <c r="T405" i="5"/>
  <c r="U405" i="5"/>
  <c r="V405" i="5"/>
  <c r="C405" i="5"/>
  <c r="D397" i="5"/>
  <c r="E397" i="5"/>
  <c r="F397" i="5"/>
  <c r="G397" i="5"/>
  <c r="H397" i="5"/>
  <c r="I397" i="5"/>
  <c r="J397" i="5"/>
  <c r="K397" i="5"/>
  <c r="L397" i="5"/>
  <c r="M397" i="5"/>
  <c r="N397" i="5"/>
  <c r="O397" i="5"/>
  <c r="P397" i="5"/>
  <c r="Q397" i="5"/>
  <c r="R397" i="5"/>
  <c r="S397" i="5"/>
  <c r="T397" i="5"/>
  <c r="U397" i="5"/>
  <c r="V397" i="5"/>
  <c r="C397" i="5"/>
  <c r="D368" i="5"/>
  <c r="E368" i="5"/>
  <c r="F368" i="5"/>
  <c r="G368" i="5"/>
  <c r="H368" i="5"/>
  <c r="I368" i="5"/>
  <c r="J368" i="5"/>
  <c r="K368" i="5"/>
  <c r="L368" i="5"/>
  <c r="M368" i="5"/>
  <c r="N368" i="5"/>
  <c r="O368" i="5"/>
  <c r="P368" i="5"/>
  <c r="Q368" i="5"/>
  <c r="R368" i="5"/>
  <c r="S368" i="5"/>
  <c r="T368" i="5"/>
  <c r="U368" i="5"/>
  <c r="V368" i="5"/>
  <c r="C368" i="5"/>
  <c r="D360" i="5"/>
  <c r="E360" i="5"/>
  <c r="F360" i="5"/>
  <c r="G360" i="5"/>
  <c r="H360" i="5"/>
  <c r="I360" i="5"/>
  <c r="J360" i="5"/>
  <c r="K360" i="5"/>
  <c r="L360" i="5"/>
  <c r="M360" i="5"/>
  <c r="N360" i="5"/>
  <c r="O360" i="5"/>
  <c r="P360" i="5"/>
  <c r="Q360" i="5"/>
  <c r="R360" i="5"/>
  <c r="S360" i="5"/>
  <c r="T360" i="5"/>
  <c r="U360" i="5"/>
  <c r="V360" i="5"/>
  <c r="C360" i="5"/>
  <c r="D331" i="5"/>
  <c r="E331" i="5"/>
  <c r="F331" i="5"/>
  <c r="G331" i="5"/>
  <c r="H331" i="5"/>
  <c r="I331" i="5"/>
  <c r="J331" i="5"/>
  <c r="K331" i="5"/>
  <c r="L331" i="5"/>
  <c r="M331" i="5"/>
  <c r="N331" i="5"/>
  <c r="O331" i="5"/>
  <c r="P331" i="5"/>
  <c r="Q331" i="5"/>
  <c r="R331" i="5"/>
  <c r="S331" i="5"/>
  <c r="T331" i="5"/>
  <c r="U331" i="5"/>
  <c r="V331" i="5"/>
  <c r="C331" i="5"/>
  <c r="D323" i="5"/>
  <c r="E323" i="5"/>
  <c r="F323" i="5"/>
  <c r="G323" i="5"/>
  <c r="H323" i="5"/>
  <c r="I323" i="5"/>
  <c r="J323" i="5"/>
  <c r="K323" i="5"/>
  <c r="L323" i="5"/>
  <c r="M323" i="5"/>
  <c r="N323" i="5"/>
  <c r="O323" i="5"/>
  <c r="P323" i="5"/>
  <c r="Q323" i="5"/>
  <c r="R323" i="5"/>
  <c r="S323" i="5"/>
  <c r="T323" i="5"/>
  <c r="U323" i="5"/>
  <c r="V323" i="5"/>
  <c r="C323" i="5"/>
  <c r="D294" i="5"/>
  <c r="E294" i="5"/>
  <c r="F294" i="5"/>
  <c r="G294" i="5"/>
  <c r="H294" i="5"/>
  <c r="I294" i="5"/>
  <c r="J294" i="5"/>
  <c r="K294" i="5"/>
  <c r="L294" i="5"/>
  <c r="M294" i="5"/>
  <c r="C294" i="5"/>
  <c r="D286" i="5"/>
  <c r="E286" i="5"/>
  <c r="F286" i="5"/>
  <c r="G286" i="5"/>
  <c r="H286" i="5"/>
  <c r="I286" i="5"/>
  <c r="J286" i="5"/>
  <c r="K286" i="5"/>
  <c r="L286" i="5"/>
  <c r="M286" i="5"/>
  <c r="C286" i="5"/>
  <c r="D257" i="5"/>
  <c r="E257" i="5"/>
  <c r="F257" i="5"/>
  <c r="G257" i="5"/>
  <c r="H257" i="5"/>
  <c r="C257" i="5"/>
  <c r="D249" i="5"/>
  <c r="E249" i="5"/>
  <c r="F249" i="5"/>
  <c r="G249" i="5"/>
  <c r="H249" i="5"/>
  <c r="C249" i="5"/>
  <c r="D220" i="5"/>
  <c r="E220" i="5"/>
  <c r="F220" i="5"/>
  <c r="G220" i="5"/>
  <c r="H220" i="5"/>
  <c r="C220" i="5"/>
  <c r="D212" i="5"/>
  <c r="E212" i="5"/>
  <c r="F212" i="5"/>
  <c r="G212" i="5"/>
  <c r="H212" i="5"/>
  <c r="C212" i="5"/>
  <c r="D183" i="5"/>
  <c r="E183" i="5"/>
  <c r="F183" i="5"/>
  <c r="G183" i="5"/>
  <c r="H183" i="5"/>
  <c r="C183" i="5"/>
  <c r="D175" i="5"/>
  <c r="E175" i="5"/>
  <c r="F175" i="5"/>
  <c r="G175" i="5"/>
  <c r="H175" i="5"/>
  <c r="C175" i="5"/>
  <c r="D146" i="5"/>
  <c r="E146" i="5"/>
  <c r="F146" i="5"/>
  <c r="G146" i="5"/>
  <c r="H146" i="5"/>
  <c r="C146" i="5"/>
  <c r="D138" i="5"/>
  <c r="E138" i="5"/>
  <c r="F138" i="5"/>
  <c r="G138" i="5"/>
  <c r="H138" i="5"/>
  <c r="C138" i="5"/>
  <c r="D109" i="5"/>
  <c r="E109" i="5"/>
  <c r="F109" i="5"/>
  <c r="G109" i="5"/>
  <c r="H109" i="5"/>
  <c r="I109" i="5"/>
  <c r="J109" i="5"/>
  <c r="C109" i="5"/>
  <c r="D101" i="5"/>
  <c r="E101" i="5"/>
  <c r="F101" i="5"/>
  <c r="G101" i="5"/>
  <c r="H101" i="5"/>
  <c r="I101" i="5"/>
  <c r="J101" i="5"/>
  <c r="C101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C72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C6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C35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C27" i="5"/>
  <c r="D590" i="3"/>
  <c r="E590" i="3"/>
  <c r="F590" i="3"/>
  <c r="G590" i="3"/>
  <c r="H590" i="3"/>
  <c r="I590" i="3"/>
  <c r="J590" i="3"/>
  <c r="K590" i="3"/>
  <c r="L590" i="3"/>
  <c r="M590" i="3"/>
  <c r="N590" i="3"/>
  <c r="O590" i="3"/>
  <c r="P590" i="3"/>
  <c r="Q590" i="3"/>
  <c r="R590" i="3"/>
  <c r="S590" i="3"/>
  <c r="T590" i="3"/>
  <c r="U590" i="3"/>
  <c r="V590" i="3"/>
  <c r="C590" i="3"/>
  <c r="D582" i="3"/>
  <c r="E582" i="3"/>
  <c r="F582" i="3"/>
  <c r="G582" i="3"/>
  <c r="H582" i="3"/>
  <c r="I582" i="3"/>
  <c r="J582" i="3"/>
  <c r="K582" i="3"/>
  <c r="L582" i="3"/>
  <c r="M582" i="3"/>
  <c r="N582" i="3"/>
  <c r="O582" i="3"/>
  <c r="P582" i="3"/>
  <c r="Q582" i="3"/>
  <c r="R582" i="3"/>
  <c r="S582" i="3"/>
  <c r="T582" i="3"/>
  <c r="U582" i="3"/>
  <c r="V582" i="3"/>
  <c r="C582" i="3"/>
  <c r="D553" i="3"/>
  <c r="E553" i="3"/>
  <c r="F553" i="3"/>
  <c r="G553" i="3"/>
  <c r="H553" i="3"/>
  <c r="I553" i="3"/>
  <c r="J553" i="3"/>
  <c r="K553" i="3"/>
  <c r="L553" i="3"/>
  <c r="M553" i="3"/>
  <c r="N553" i="3"/>
  <c r="O553" i="3"/>
  <c r="P553" i="3"/>
  <c r="Q553" i="3"/>
  <c r="R553" i="3"/>
  <c r="S553" i="3"/>
  <c r="T553" i="3"/>
  <c r="U553" i="3"/>
  <c r="V553" i="3"/>
  <c r="C553" i="3"/>
  <c r="D545" i="3"/>
  <c r="E545" i="3"/>
  <c r="F545" i="3"/>
  <c r="G545" i="3"/>
  <c r="H545" i="3"/>
  <c r="I545" i="3"/>
  <c r="J545" i="3"/>
  <c r="K545" i="3"/>
  <c r="L545" i="3"/>
  <c r="M545" i="3"/>
  <c r="N545" i="3"/>
  <c r="O545" i="3"/>
  <c r="P545" i="3"/>
  <c r="Q545" i="3"/>
  <c r="R545" i="3"/>
  <c r="S545" i="3"/>
  <c r="T545" i="3"/>
  <c r="U545" i="3"/>
  <c r="V545" i="3"/>
  <c r="C545" i="3"/>
  <c r="D516" i="3"/>
  <c r="E516" i="3"/>
  <c r="F516" i="3"/>
  <c r="G516" i="3"/>
  <c r="H516" i="3"/>
  <c r="I516" i="3"/>
  <c r="J516" i="3"/>
  <c r="K516" i="3"/>
  <c r="L516" i="3"/>
  <c r="M516" i="3"/>
  <c r="N516" i="3"/>
  <c r="O516" i="3"/>
  <c r="P516" i="3"/>
  <c r="Q516" i="3"/>
  <c r="R516" i="3"/>
  <c r="S516" i="3"/>
  <c r="T516" i="3"/>
  <c r="U516" i="3"/>
  <c r="V516" i="3"/>
  <c r="C516" i="3"/>
  <c r="D508" i="3"/>
  <c r="E508" i="3"/>
  <c r="F508" i="3"/>
  <c r="G508" i="3"/>
  <c r="H508" i="3"/>
  <c r="I508" i="3"/>
  <c r="J508" i="3"/>
  <c r="K508" i="3"/>
  <c r="L508" i="3"/>
  <c r="M508" i="3"/>
  <c r="N508" i="3"/>
  <c r="O508" i="3"/>
  <c r="P508" i="3"/>
  <c r="Q508" i="3"/>
  <c r="R508" i="3"/>
  <c r="S508" i="3"/>
  <c r="T508" i="3"/>
  <c r="U508" i="3"/>
  <c r="V508" i="3"/>
  <c r="C508" i="3"/>
  <c r="D479" i="3"/>
  <c r="E479" i="3"/>
  <c r="F479" i="3"/>
  <c r="G479" i="3"/>
  <c r="H479" i="3"/>
  <c r="I479" i="3"/>
  <c r="J479" i="3"/>
  <c r="K479" i="3"/>
  <c r="L479" i="3"/>
  <c r="M479" i="3"/>
  <c r="N479" i="3"/>
  <c r="O479" i="3"/>
  <c r="P479" i="3"/>
  <c r="Q479" i="3"/>
  <c r="R479" i="3"/>
  <c r="S479" i="3"/>
  <c r="T479" i="3"/>
  <c r="U479" i="3"/>
  <c r="V479" i="3"/>
  <c r="C479" i="3"/>
  <c r="D471" i="3"/>
  <c r="E471" i="3"/>
  <c r="F471" i="3"/>
  <c r="G471" i="3"/>
  <c r="H471" i="3"/>
  <c r="I471" i="3"/>
  <c r="J471" i="3"/>
  <c r="K471" i="3"/>
  <c r="L471" i="3"/>
  <c r="M471" i="3"/>
  <c r="N471" i="3"/>
  <c r="O471" i="3"/>
  <c r="P471" i="3"/>
  <c r="Q471" i="3"/>
  <c r="R471" i="3"/>
  <c r="S471" i="3"/>
  <c r="T471" i="3"/>
  <c r="U471" i="3"/>
  <c r="V471" i="3"/>
  <c r="C471" i="3"/>
  <c r="D442" i="3"/>
  <c r="E442" i="3"/>
  <c r="F442" i="3"/>
  <c r="G442" i="3"/>
  <c r="H442" i="3"/>
  <c r="I442" i="3"/>
  <c r="J442" i="3"/>
  <c r="K442" i="3"/>
  <c r="L442" i="3"/>
  <c r="M442" i="3"/>
  <c r="N442" i="3"/>
  <c r="O442" i="3"/>
  <c r="P442" i="3"/>
  <c r="Q442" i="3"/>
  <c r="R442" i="3"/>
  <c r="S442" i="3"/>
  <c r="T442" i="3"/>
  <c r="U442" i="3"/>
  <c r="V442" i="3"/>
  <c r="C442" i="3"/>
  <c r="D434" i="3"/>
  <c r="E434" i="3"/>
  <c r="F434" i="3"/>
  <c r="G434" i="3"/>
  <c r="H434" i="3"/>
  <c r="I434" i="3"/>
  <c r="J434" i="3"/>
  <c r="K434" i="3"/>
  <c r="L434" i="3"/>
  <c r="M434" i="3"/>
  <c r="N434" i="3"/>
  <c r="O434" i="3"/>
  <c r="P434" i="3"/>
  <c r="Q434" i="3"/>
  <c r="R434" i="3"/>
  <c r="S434" i="3"/>
  <c r="T434" i="3"/>
  <c r="U434" i="3"/>
  <c r="V434" i="3"/>
  <c r="C43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C405" i="3"/>
  <c r="D397" i="3"/>
  <c r="E397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U397" i="3"/>
  <c r="V397" i="3"/>
  <c r="C397" i="3"/>
  <c r="D368" i="3"/>
  <c r="E368" i="3"/>
  <c r="F368" i="3"/>
  <c r="G368" i="3"/>
  <c r="H368" i="3"/>
  <c r="I368" i="3"/>
  <c r="J368" i="3"/>
  <c r="K368" i="3"/>
  <c r="L368" i="3"/>
  <c r="M368" i="3"/>
  <c r="N368" i="3"/>
  <c r="O368" i="3"/>
  <c r="P368" i="3"/>
  <c r="Q368" i="3"/>
  <c r="R368" i="3"/>
  <c r="S368" i="3"/>
  <c r="T368" i="3"/>
  <c r="U368" i="3"/>
  <c r="V368" i="3"/>
  <c r="C368" i="3"/>
  <c r="D360" i="3"/>
  <c r="E360" i="3"/>
  <c r="F360" i="3"/>
  <c r="G360" i="3"/>
  <c r="H360" i="3"/>
  <c r="I360" i="3"/>
  <c r="J360" i="3"/>
  <c r="K360" i="3"/>
  <c r="L360" i="3"/>
  <c r="M360" i="3"/>
  <c r="N360" i="3"/>
  <c r="O360" i="3"/>
  <c r="P360" i="3"/>
  <c r="Q360" i="3"/>
  <c r="R360" i="3"/>
  <c r="S360" i="3"/>
  <c r="T360" i="3"/>
  <c r="U360" i="3"/>
  <c r="V360" i="3"/>
  <c r="C360" i="3"/>
  <c r="D331" i="3"/>
  <c r="E331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U331" i="3"/>
  <c r="V331" i="3"/>
  <c r="C331" i="3"/>
  <c r="D323" i="3"/>
  <c r="E323" i="3"/>
  <c r="F323" i="3"/>
  <c r="G323" i="3"/>
  <c r="H323" i="3"/>
  <c r="I323" i="3"/>
  <c r="J323" i="3"/>
  <c r="K323" i="3"/>
  <c r="L323" i="3"/>
  <c r="M323" i="3"/>
  <c r="N323" i="3"/>
  <c r="O323" i="3"/>
  <c r="P323" i="3"/>
  <c r="Q323" i="3"/>
  <c r="R323" i="3"/>
  <c r="S323" i="3"/>
  <c r="T323" i="3"/>
  <c r="U323" i="3"/>
  <c r="V323" i="3"/>
  <c r="C323" i="3"/>
  <c r="D294" i="3"/>
  <c r="E294" i="3"/>
  <c r="F294" i="3"/>
  <c r="G294" i="3"/>
  <c r="H294" i="3"/>
  <c r="I294" i="3"/>
  <c r="J294" i="3"/>
  <c r="K294" i="3"/>
  <c r="L294" i="3"/>
  <c r="M294" i="3"/>
  <c r="N294" i="3"/>
  <c r="O294" i="3"/>
  <c r="P294" i="3"/>
  <c r="Q294" i="3"/>
  <c r="R294" i="3"/>
  <c r="S294" i="3"/>
  <c r="T294" i="3"/>
  <c r="U294" i="3"/>
  <c r="V294" i="3"/>
  <c r="C294" i="3"/>
  <c r="D286" i="3"/>
  <c r="E286" i="3"/>
  <c r="F286" i="3"/>
  <c r="G286" i="3"/>
  <c r="H286" i="3"/>
  <c r="I286" i="3"/>
  <c r="J286" i="3"/>
  <c r="K286" i="3"/>
  <c r="L286" i="3"/>
  <c r="M286" i="3"/>
  <c r="N286" i="3"/>
  <c r="O286" i="3"/>
  <c r="P286" i="3"/>
  <c r="Q286" i="3"/>
  <c r="R286" i="3"/>
  <c r="S286" i="3"/>
  <c r="T286" i="3"/>
  <c r="U286" i="3"/>
  <c r="V286" i="3"/>
  <c r="C286" i="3"/>
  <c r="D257" i="3"/>
  <c r="E257" i="3"/>
  <c r="F257" i="3"/>
  <c r="G257" i="3"/>
  <c r="H257" i="3"/>
  <c r="I257" i="3"/>
  <c r="J257" i="3"/>
  <c r="K257" i="3"/>
  <c r="L257" i="3"/>
  <c r="M257" i="3"/>
  <c r="N257" i="3"/>
  <c r="O257" i="3"/>
  <c r="P257" i="3"/>
  <c r="Q257" i="3"/>
  <c r="R257" i="3"/>
  <c r="S257" i="3"/>
  <c r="T257" i="3"/>
  <c r="U257" i="3"/>
  <c r="V257" i="3"/>
  <c r="C257" i="3"/>
  <c r="D249" i="3"/>
  <c r="E249" i="3"/>
  <c r="F249" i="3"/>
  <c r="G249" i="3"/>
  <c r="H249" i="3"/>
  <c r="I249" i="3"/>
  <c r="J249" i="3"/>
  <c r="K249" i="3"/>
  <c r="L249" i="3"/>
  <c r="M249" i="3"/>
  <c r="N249" i="3"/>
  <c r="O249" i="3"/>
  <c r="P249" i="3"/>
  <c r="Q249" i="3"/>
  <c r="R249" i="3"/>
  <c r="S249" i="3"/>
  <c r="T249" i="3"/>
  <c r="U249" i="3"/>
  <c r="V249" i="3"/>
  <c r="C249" i="3"/>
  <c r="D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C220" i="3"/>
  <c r="D212" i="3"/>
  <c r="E212" i="3"/>
  <c r="F212" i="3"/>
  <c r="G212" i="3"/>
  <c r="H212" i="3"/>
  <c r="I212" i="3"/>
  <c r="J212" i="3"/>
  <c r="K212" i="3"/>
  <c r="L212" i="3"/>
  <c r="M212" i="3"/>
  <c r="N212" i="3"/>
  <c r="O212" i="3"/>
  <c r="P212" i="3"/>
  <c r="Q212" i="3"/>
  <c r="R212" i="3"/>
  <c r="S212" i="3"/>
  <c r="C212" i="3"/>
  <c r="D183" i="3"/>
  <c r="E183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C183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C175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C146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C138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C109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C101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C72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C64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C35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C27" i="3"/>
  <c r="D574" i="5"/>
  <c r="E574" i="5"/>
  <c r="F574" i="5"/>
  <c r="G574" i="5"/>
  <c r="H574" i="5"/>
  <c r="I574" i="5"/>
  <c r="J574" i="5"/>
  <c r="K574" i="5"/>
  <c r="L574" i="5"/>
  <c r="M574" i="5"/>
  <c r="N574" i="5"/>
  <c r="O574" i="5"/>
  <c r="P574" i="5"/>
  <c r="Q574" i="5"/>
  <c r="R574" i="5"/>
  <c r="S574" i="5"/>
  <c r="T574" i="5"/>
  <c r="U574" i="5"/>
  <c r="V574" i="5"/>
  <c r="C574" i="5"/>
  <c r="D537" i="5"/>
  <c r="E537" i="5"/>
  <c r="F537" i="5"/>
  <c r="G537" i="5"/>
  <c r="H537" i="5"/>
  <c r="I537" i="5"/>
  <c r="J537" i="5"/>
  <c r="K537" i="5"/>
  <c r="L537" i="5"/>
  <c r="M537" i="5"/>
  <c r="N537" i="5"/>
  <c r="O537" i="5"/>
  <c r="P537" i="5"/>
  <c r="Q537" i="5"/>
  <c r="R537" i="5"/>
  <c r="S537" i="5"/>
  <c r="T537" i="5"/>
  <c r="U537" i="5"/>
  <c r="V537" i="5"/>
  <c r="C537" i="5"/>
  <c r="D500" i="5"/>
  <c r="E500" i="5"/>
  <c r="F500" i="5"/>
  <c r="G500" i="5"/>
  <c r="H500" i="5"/>
  <c r="I500" i="5"/>
  <c r="J500" i="5"/>
  <c r="K500" i="5"/>
  <c r="L500" i="5"/>
  <c r="M500" i="5"/>
  <c r="N500" i="5"/>
  <c r="O500" i="5"/>
  <c r="P500" i="5"/>
  <c r="Q500" i="5"/>
  <c r="R500" i="5"/>
  <c r="S500" i="5"/>
  <c r="T500" i="5"/>
  <c r="U500" i="5"/>
  <c r="V500" i="5"/>
  <c r="C500" i="5"/>
  <c r="D463" i="5"/>
  <c r="E463" i="5"/>
  <c r="F463" i="5"/>
  <c r="G463" i="5"/>
  <c r="H463" i="5"/>
  <c r="I463" i="5"/>
  <c r="J463" i="5"/>
  <c r="K463" i="5"/>
  <c r="L463" i="5"/>
  <c r="M463" i="5"/>
  <c r="N463" i="5"/>
  <c r="O463" i="5"/>
  <c r="P463" i="5"/>
  <c r="Q463" i="5"/>
  <c r="R463" i="5"/>
  <c r="S463" i="5"/>
  <c r="T463" i="5"/>
  <c r="U463" i="5"/>
  <c r="V463" i="5"/>
  <c r="C463" i="5"/>
  <c r="D426" i="5"/>
  <c r="E426" i="5"/>
  <c r="F426" i="5"/>
  <c r="G426" i="5"/>
  <c r="H426" i="5"/>
  <c r="I426" i="5"/>
  <c r="J426" i="5"/>
  <c r="K426" i="5"/>
  <c r="L426" i="5"/>
  <c r="M426" i="5"/>
  <c r="N426" i="5"/>
  <c r="O426" i="5"/>
  <c r="P426" i="5"/>
  <c r="Q426" i="5"/>
  <c r="R426" i="5"/>
  <c r="S426" i="5"/>
  <c r="T426" i="5"/>
  <c r="U426" i="5"/>
  <c r="V426" i="5"/>
  <c r="C426" i="5"/>
  <c r="D389" i="5"/>
  <c r="E389" i="5"/>
  <c r="F389" i="5"/>
  <c r="G389" i="5"/>
  <c r="H389" i="5"/>
  <c r="I389" i="5"/>
  <c r="J389" i="5"/>
  <c r="K389" i="5"/>
  <c r="L389" i="5"/>
  <c r="M389" i="5"/>
  <c r="N389" i="5"/>
  <c r="O389" i="5"/>
  <c r="P389" i="5"/>
  <c r="Q389" i="5"/>
  <c r="R389" i="5"/>
  <c r="S389" i="5"/>
  <c r="T389" i="5"/>
  <c r="U389" i="5"/>
  <c r="V389" i="5"/>
  <c r="C389" i="5"/>
  <c r="D352" i="5"/>
  <c r="E352" i="5"/>
  <c r="F352" i="5"/>
  <c r="G352" i="5"/>
  <c r="H352" i="5"/>
  <c r="I352" i="5"/>
  <c r="J352" i="5"/>
  <c r="K352" i="5"/>
  <c r="L352" i="5"/>
  <c r="M352" i="5"/>
  <c r="N352" i="5"/>
  <c r="O352" i="5"/>
  <c r="P352" i="5"/>
  <c r="Q352" i="5"/>
  <c r="R352" i="5"/>
  <c r="S352" i="5"/>
  <c r="T352" i="5"/>
  <c r="U352" i="5"/>
  <c r="V352" i="5"/>
  <c r="C352" i="5"/>
  <c r="D315" i="5"/>
  <c r="E315" i="5"/>
  <c r="F315" i="5"/>
  <c r="G315" i="5"/>
  <c r="H315" i="5"/>
  <c r="I315" i="5"/>
  <c r="J315" i="5"/>
  <c r="K315" i="5"/>
  <c r="L315" i="5"/>
  <c r="M315" i="5"/>
  <c r="N315" i="5"/>
  <c r="O315" i="5"/>
  <c r="P315" i="5"/>
  <c r="Q315" i="5"/>
  <c r="R315" i="5"/>
  <c r="S315" i="5"/>
  <c r="T315" i="5"/>
  <c r="U315" i="5"/>
  <c r="V315" i="5"/>
  <c r="C315" i="5"/>
  <c r="D278" i="5"/>
  <c r="E278" i="5"/>
  <c r="F278" i="5"/>
  <c r="G278" i="5"/>
  <c r="H278" i="5"/>
  <c r="I278" i="5"/>
  <c r="J278" i="5"/>
  <c r="K278" i="5"/>
  <c r="L278" i="5"/>
  <c r="M278" i="5"/>
  <c r="C278" i="5"/>
  <c r="D241" i="5"/>
  <c r="E241" i="5"/>
  <c r="F241" i="5"/>
  <c r="G241" i="5"/>
  <c r="H241" i="5"/>
  <c r="C241" i="5"/>
  <c r="D204" i="5"/>
  <c r="E204" i="5"/>
  <c r="F204" i="5"/>
  <c r="G204" i="5"/>
  <c r="H204" i="5"/>
  <c r="C204" i="5"/>
  <c r="D167" i="5"/>
  <c r="E167" i="5"/>
  <c r="F167" i="5"/>
  <c r="G167" i="5"/>
  <c r="H167" i="5"/>
  <c r="C167" i="5"/>
  <c r="D130" i="5"/>
  <c r="E130" i="5"/>
  <c r="F130" i="5"/>
  <c r="G130" i="5"/>
  <c r="H130" i="5"/>
  <c r="C130" i="5"/>
  <c r="D93" i="5"/>
  <c r="E93" i="5"/>
  <c r="F93" i="5"/>
  <c r="G93" i="5"/>
  <c r="H93" i="5"/>
  <c r="I93" i="5"/>
  <c r="J93" i="5"/>
  <c r="C93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C56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C19" i="5"/>
  <c r="D574" i="3"/>
  <c r="E574" i="3"/>
  <c r="F574" i="3"/>
  <c r="G574" i="3"/>
  <c r="H574" i="3"/>
  <c r="I574" i="3"/>
  <c r="J574" i="3"/>
  <c r="K574" i="3"/>
  <c r="L574" i="3"/>
  <c r="M574" i="3"/>
  <c r="N574" i="3"/>
  <c r="O574" i="3"/>
  <c r="P574" i="3"/>
  <c r="Q574" i="3"/>
  <c r="R574" i="3"/>
  <c r="S574" i="3"/>
  <c r="T574" i="3"/>
  <c r="U574" i="3"/>
  <c r="V574" i="3"/>
  <c r="C574" i="3"/>
  <c r="D537" i="3"/>
  <c r="E537" i="3"/>
  <c r="F537" i="3"/>
  <c r="G537" i="3"/>
  <c r="H537" i="3"/>
  <c r="I537" i="3"/>
  <c r="J537" i="3"/>
  <c r="K537" i="3"/>
  <c r="L537" i="3"/>
  <c r="M537" i="3"/>
  <c r="N537" i="3"/>
  <c r="O537" i="3"/>
  <c r="P537" i="3"/>
  <c r="Q537" i="3"/>
  <c r="R537" i="3"/>
  <c r="S537" i="3"/>
  <c r="T537" i="3"/>
  <c r="U537" i="3"/>
  <c r="V537" i="3"/>
  <c r="C537" i="3"/>
  <c r="D500" i="3"/>
  <c r="E500" i="3"/>
  <c r="F500" i="3"/>
  <c r="G500" i="3"/>
  <c r="H500" i="3"/>
  <c r="I500" i="3"/>
  <c r="J500" i="3"/>
  <c r="K500" i="3"/>
  <c r="L500" i="3"/>
  <c r="M500" i="3"/>
  <c r="N500" i="3"/>
  <c r="O500" i="3"/>
  <c r="P500" i="3"/>
  <c r="Q500" i="3"/>
  <c r="R500" i="3"/>
  <c r="S500" i="3"/>
  <c r="T500" i="3"/>
  <c r="U500" i="3"/>
  <c r="V500" i="3"/>
  <c r="C500" i="3"/>
  <c r="D463" i="3"/>
  <c r="E463" i="3"/>
  <c r="F463" i="3"/>
  <c r="G463" i="3"/>
  <c r="H463" i="3"/>
  <c r="I463" i="3"/>
  <c r="J463" i="3"/>
  <c r="K463" i="3"/>
  <c r="L463" i="3"/>
  <c r="M463" i="3"/>
  <c r="N463" i="3"/>
  <c r="O463" i="3"/>
  <c r="P463" i="3"/>
  <c r="Q463" i="3"/>
  <c r="R463" i="3"/>
  <c r="S463" i="3"/>
  <c r="T463" i="3"/>
  <c r="U463" i="3"/>
  <c r="V463" i="3"/>
  <c r="C463" i="3"/>
  <c r="D426" i="3"/>
  <c r="E426" i="3"/>
  <c r="F426" i="3"/>
  <c r="G426" i="3"/>
  <c r="H426" i="3"/>
  <c r="I426" i="3"/>
  <c r="J426" i="3"/>
  <c r="K426" i="3"/>
  <c r="L426" i="3"/>
  <c r="M426" i="3"/>
  <c r="N426" i="3"/>
  <c r="O426" i="3"/>
  <c r="P426" i="3"/>
  <c r="Q426" i="3"/>
  <c r="R426" i="3"/>
  <c r="S426" i="3"/>
  <c r="T426" i="3"/>
  <c r="U426" i="3"/>
  <c r="V426" i="3"/>
  <c r="C426" i="3"/>
  <c r="D389" i="3"/>
  <c r="E389" i="3"/>
  <c r="F389" i="3"/>
  <c r="G389" i="3"/>
  <c r="H389" i="3"/>
  <c r="I389" i="3"/>
  <c r="J389" i="3"/>
  <c r="K389" i="3"/>
  <c r="L389" i="3"/>
  <c r="M389" i="3"/>
  <c r="N389" i="3"/>
  <c r="O389" i="3"/>
  <c r="P389" i="3"/>
  <c r="Q389" i="3"/>
  <c r="R389" i="3"/>
  <c r="S389" i="3"/>
  <c r="T389" i="3"/>
  <c r="U389" i="3"/>
  <c r="V389" i="3"/>
  <c r="C389" i="3"/>
  <c r="D352" i="3"/>
  <c r="E352" i="3"/>
  <c r="F352" i="3"/>
  <c r="G352" i="3"/>
  <c r="H352" i="3"/>
  <c r="I352" i="3"/>
  <c r="J352" i="3"/>
  <c r="K352" i="3"/>
  <c r="L352" i="3"/>
  <c r="M352" i="3"/>
  <c r="N352" i="3"/>
  <c r="O352" i="3"/>
  <c r="P352" i="3"/>
  <c r="Q352" i="3"/>
  <c r="R352" i="3"/>
  <c r="S352" i="3"/>
  <c r="T352" i="3"/>
  <c r="U352" i="3"/>
  <c r="V352" i="3"/>
  <c r="C352" i="3"/>
  <c r="D315" i="3"/>
  <c r="E315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U315" i="3"/>
  <c r="V315" i="3"/>
  <c r="C315" i="3"/>
  <c r="D278" i="3"/>
  <c r="E278" i="3"/>
  <c r="F278" i="3"/>
  <c r="G278" i="3"/>
  <c r="H278" i="3"/>
  <c r="I278" i="3"/>
  <c r="J278" i="3"/>
  <c r="K278" i="3"/>
  <c r="L278" i="3"/>
  <c r="M278" i="3"/>
  <c r="N278" i="3"/>
  <c r="O278" i="3"/>
  <c r="P278" i="3"/>
  <c r="Q278" i="3"/>
  <c r="R278" i="3"/>
  <c r="S278" i="3"/>
  <c r="T278" i="3"/>
  <c r="U278" i="3"/>
  <c r="V278" i="3"/>
  <c r="C278" i="3"/>
  <c r="D241" i="3"/>
  <c r="E241" i="3"/>
  <c r="F241" i="3"/>
  <c r="G241" i="3"/>
  <c r="H241" i="3"/>
  <c r="I241" i="3"/>
  <c r="J241" i="3"/>
  <c r="K241" i="3"/>
  <c r="L241" i="3"/>
  <c r="M241" i="3"/>
  <c r="N241" i="3"/>
  <c r="O241" i="3"/>
  <c r="P241" i="3"/>
  <c r="Q241" i="3"/>
  <c r="R241" i="3"/>
  <c r="S241" i="3"/>
  <c r="T241" i="3"/>
  <c r="U241" i="3"/>
  <c r="V241" i="3"/>
  <c r="C241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C204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C167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C130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C93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C56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C19" i="3"/>
  <c r="D44" i="10" l="1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43" i="10"/>
  <c r="F139" i="10" l="1"/>
  <c r="G139" i="10"/>
  <c r="H139" i="10"/>
  <c r="I139" i="10"/>
  <c r="J139" i="10"/>
  <c r="K139" i="10"/>
  <c r="L139" i="10"/>
  <c r="M139" i="10"/>
  <c r="N139" i="10"/>
  <c r="O139" i="10"/>
  <c r="P139" i="10"/>
  <c r="Q139" i="10"/>
  <c r="R139" i="10"/>
  <c r="S139" i="10"/>
  <c r="T139" i="10"/>
  <c r="U139" i="10"/>
  <c r="V139" i="10"/>
  <c r="W139" i="10"/>
  <c r="X139" i="10"/>
  <c r="E139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R138" i="10"/>
  <c r="S138" i="10"/>
  <c r="T138" i="10"/>
  <c r="U138" i="10"/>
  <c r="V138" i="10"/>
  <c r="W138" i="10"/>
  <c r="X138" i="10"/>
  <c r="E138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R137" i="10"/>
  <c r="S137" i="10"/>
  <c r="T137" i="10"/>
  <c r="U137" i="10"/>
  <c r="V137" i="10"/>
  <c r="E137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R136" i="10"/>
  <c r="E136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R135" i="10"/>
  <c r="S135" i="10"/>
  <c r="E135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R134" i="10"/>
  <c r="S134" i="10"/>
  <c r="T134" i="10"/>
  <c r="U134" i="10"/>
  <c r="E134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R133" i="10"/>
  <c r="S133" i="10"/>
  <c r="T133" i="10"/>
  <c r="U133" i="10"/>
  <c r="V133" i="10"/>
  <c r="W133" i="10"/>
  <c r="X133" i="10"/>
  <c r="E133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R132" i="10"/>
  <c r="S132" i="10"/>
  <c r="T132" i="10"/>
  <c r="U132" i="10"/>
  <c r="V132" i="10"/>
  <c r="W132" i="10"/>
  <c r="X132" i="10"/>
  <c r="E132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R131" i="10"/>
  <c r="S131" i="10"/>
  <c r="T131" i="10"/>
  <c r="U131" i="10"/>
  <c r="V131" i="10"/>
  <c r="W131" i="10"/>
  <c r="X131" i="10"/>
  <c r="E131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R130" i="10"/>
  <c r="S130" i="10"/>
  <c r="T130" i="10"/>
  <c r="U130" i="10"/>
  <c r="V130" i="10"/>
  <c r="W130" i="10"/>
  <c r="X130" i="10"/>
  <c r="E130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R129" i="10"/>
  <c r="S129" i="10"/>
  <c r="T129" i="10"/>
  <c r="U129" i="10"/>
  <c r="V129" i="10"/>
  <c r="W129" i="10"/>
  <c r="X129" i="10"/>
  <c r="E129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R128" i="10"/>
  <c r="S128" i="10"/>
  <c r="T128" i="10"/>
  <c r="U128" i="10"/>
  <c r="V128" i="10"/>
  <c r="W128" i="10"/>
  <c r="X128" i="10"/>
  <c r="E128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R127" i="10"/>
  <c r="S127" i="10"/>
  <c r="T127" i="10"/>
  <c r="U127" i="10"/>
  <c r="V127" i="10"/>
  <c r="W127" i="10"/>
  <c r="X127" i="10"/>
  <c r="E127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R126" i="10"/>
  <c r="S126" i="10"/>
  <c r="T126" i="10"/>
  <c r="U126" i="10"/>
  <c r="V126" i="10"/>
  <c r="W126" i="10"/>
  <c r="X126" i="10"/>
  <c r="E126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R125" i="10"/>
  <c r="S125" i="10"/>
  <c r="T125" i="10"/>
  <c r="U125" i="10"/>
  <c r="V125" i="10"/>
  <c r="W125" i="10"/>
  <c r="X125" i="10"/>
  <c r="E125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R124" i="10"/>
  <c r="S124" i="10"/>
  <c r="T124" i="10"/>
  <c r="U124" i="10"/>
  <c r="V124" i="10"/>
  <c r="W124" i="10"/>
  <c r="X124" i="10"/>
  <c r="E124" i="10"/>
  <c r="F101" i="10"/>
  <c r="G101" i="10"/>
  <c r="H101" i="10"/>
  <c r="I101" i="10"/>
  <c r="J101" i="10"/>
  <c r="K101" i="10"/>
  <c r="L101" i="10"/>
  <c r="M101" i="10"/>
  <c r="N101" i="10"/>
  <c r="O101" i="10"/>
  <c r="P101" i="10"/>
  <c r="Q101" i="10"/>
  <c r="R101" i="10"/>
  <c r="S101" i="10"/>
  <c r="T101" i="10"/>
  <c r="U101" i="10"/>
  <c r="V101" i="10"/>
  <c r="W101" i="10"/>
  <c r="E101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R100" i="10"/>
  <c r="E100" i="10"/>
  <c r="F99" i="10"/>
  <c r="G99" i="10"/>
  <c r="H99" i="10"/>
  <c r="I99" i="10"/>
  <c r="J99" i="10"/>
  <c r="K99" i="10"/>
  <c r="L99" i="10"/>
  <c r="E99" i="10"/>
  <c r="F98" i="10"/>
  <c r="G98" i="10"/>
  <c r="H98" i="10"/>
  <c r="I98" i="10"/>
  <c r="J98" i="10"/>
  <c r="E98" i="10"/>
  <c r="F97" i="10"/>
  <c r="G97" i="10"/>
  <c r="H97" i="10"/>
  <c r="I97" i="10"/>
  <c r="J97" i="10"/>
  <c r="E97" i="10"/>
  <c r="F96" i="10"/>
  <c r="G96" i="10"/>
  <c r="H96" i="10"/>
  <c r="I96" i="10"/>
  <c r="J96" i="10"/>
  <c r="E96" i="10"/>
  <c r="F95" i="10"/>
  <c r="G95" i="10"/>
  <c r="H95" i="10"/>
  <c r="I95" i="10"/>
  <c r="J95" i="10"/>
  <c r="E95" i="10"/>
  <c r="F94" i="10"/>
  <c r="G94" i="10"/>
  <c r="H94" i="10"/>
  <c r="I94" i="10"/>
  <c r="J94" i="10"/>
  <c r="K94" i="10"/>
  <c r="L94" i="10"/>
  <c r="M94" i="10"/>
  <c r="N94" i="10"/>
  <c r="O94" i="10"/>
  <c r="E94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R93" i="10"/>
  <c r="S93" i="10"/>
  <c r="T93" i="10"/>
  <c r="U93" i="10"/>
  <c r="V93" i="10"/>
  <c r="W93" i="10"/>
  <c r="X93" i="10"/>
  <c r="E93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R92" i="10"/>
  <c r="S92" i="10"/>
  <c r="T92" i="10"/>
  <c r="U92" i="10"/>
  <c r="V92" i="10"/>
  <c r="W92" i="10"/>
  <c r="X92" i="10"/>
  <c r="E92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R91" i="10"/>
  <c r="S91" i="10"/>
  <c r="T91" i="10"/>
  <c r="U91" i="10"/>
  <c r="V91" i="10"/>
  <c r="W91" i="10"/>
  <c r="X91" i="10"/>
  <c r="E91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R90" i="10"/>
  <c r="S90" i="10"/>
  <c r="T90" i="10"/>
  <c r="U90" i="10"/>
  <c r="V90" i="10"/>
  <c r="W90" i="10"/>
  <c r="X90" i="10"/>
  <c r="E90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R89" i="10"/>
  <c r="S89" i="10"/>
  <c r="T89" i="10"/>
  <c r="U89" i="10"/>
  <c r="V89" i="10"/>
  <c r="W89" i="10"/>
  <c r="X89" i="10"/>
  <c r="E89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R88" i="10"/>
  <c r="S88" i="10"/>
  <c r="T88" i="10"/>
  <c r="U88" i="10"/>
  <c r="V88" i="10"/>
  <c r="W88" i="10"/>
  <c r="X88" i="10"/>
  <c r="E88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R87" i="10"/>
  <c r="S87" i="10"/>
  <c r="T87" i="10"/>
  <c r="U87" i="10"/>
  <c r="V87" i="10"/>
  <c r="W87" i="10"/>
  <c r="X87" i="10"/>
  <c r="E87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R86" i="10"/>
  <c r="S86" i="10"/>
  <c r="T86" i="10"/>
  <c r="U86" i="10"/>
  <c r="V86" i="10"/>
  <c r="W86" i="10"/>
  <c r="X86" i="10"/>
  <c r="E86" i="10"/>
  <c r="D560" i="5"/>
  <c r="E560" i="5"/>
  <c r="F560" i="5"/>
  <c r="G560" i="5"/>
  <c r="H560" i="5"/>
  <c r="I560" i="5"/>
  <c r="J560" i="5"/>
  <c r="K560" i="5"/>
  <c r="L560" i="5"/>
  <c r="M560" i="5"/>
  <c r="N560" i="5"/>
  <c r="O560" i="5"/>
  <c r="P560" i="5"/>
  <c r="Q560" i="5"/>
  <c r="R560" i="5"/>
  <c r="S560" i="5"/>
  <c r="T560" i="5"/>
  <c r="U560" i="5"/>
  <c r="V560" i="5"/>
  <c r="C560" i="5"/>
  <c r="D558" i="5"/>
  <c r="E558" i="5"/>
  <c r="F558" i="5"/>
  <c r="G558" i="5"/>
  <c r="H558" i="5"/>
  <c r="I558" i="5"/>
  <c r="J558" i="5"/>
  <c r="K558" i="5"/>
  <c r="L558" i="5"/>
  <c r="M558" i="5"/>
  <c r="N558" i="5"/>
  <c r="O558" i="5"/>
  <c r="P558" i="5"/>
  <c r="Q558" i="5"/>
  <c r="R558" i="5"/>
  <c r="S558" i="5"/>
  <c r="T558" i="5"/>
  <c r="U558" i="5"/>
  <c r="V558" i="5"/>
  <c r="C558" i="5"/>
  <c r="D572" i="5"/>
  <c r="E572" i="5"/>
  <c r="F572" i="5"/>
  <c r="G572" i="5"/>
  <c r="H572" i="5"/>
  <c r="I572" i="5"/>
  <c r="J572" i="5"/>
  <c r="K572" i="5"/>
  <c r="L572" i="5"/>
  <c r="M572" i="5"/>
  <c r="N572" i="5"/>
  <c r="O572" i="5"/>
  <c r="P572" i="5"/>
  <c r="Q572" i="5"/>
  <c r="R572" i="5"/>
  <c r="S572" i="5"/>
  <c r="T572" i="5"/>
  <c r="U572" i="5"/>
  <c r="V572" i="5"/>
  <c r="C572" i="5"/>
  <c r="D569" i="5"/>
  <c r="E569" i="5"/>
  <c r="F569" i="5"/>
  <c r="G569" i="5"/>
  <c r="H569" i="5"/>
  <c r="I569" i="5"/>
  <c r="J569" i="5"/>
  <c r="K569" i="5"/>
  <c r="L569" i="5"/>
  <c r="M569" i="5"/>
  <c r="N569" i="5"/>
  <c r="O569" i="5"/>
  <c r="P569" i="5"/>
  <c r="Q569" i="5"/>
  <c r="R569" i="5"/>
  <c r="S569" i="5"/>
  <c r="T569" i="5"/>
  <c r="U569" i="5"/>
  <c r="V569" i="5"/>
  <c r="C569" i="5"/>
  <c r="D566" i="5"/>
  <c r="E566" i="5"/>
  <c r="F566" i="5"/>
  <c r="G566" i="5"/>
  <c r="H566" i="5"/>
  <c r="I566" i="5"/>
  <c r="J566" i="5"/>
  <c r="K566" i="5"/>
  <c r="L566" i="5"/>
  <c r="M566" i="5"/>
  <c r="N566" i="5"/>
  <c r="O566" i="5"/>
  <c r="P566" i="5"/>
  <c r="Q566" i="5"/>
  <c r="R566" i="5"/>
  <c r="S566" i="5"/>
  <c r="T566" i="5"/>
  <c r="U566" i="5"/>
  <c r="V566" i="5"/>
  <c r="C566" i="5"/>
  <c r="D564" i="5"/>
  <c r="E564" i="5"/>
  <c r="F564" i="5"/>
  <c r="G564" i="5"/>
  <c r="H564" i="5"/>
  <c r="I564" i="5"/>
  <c r="J564" i="5"/>
  <c r="K564" i="5"/>
  <c r="L564" i="5"/>
  <c r="M564" i="5"/>
  <c r="N564" i="5"/>
  <c r="O564" i="5"/>
  <c r="P564" i="5"/>
  <c r="Q564" i="5"/>
  <c r="R564" i="5"/>
  <c r="S564" i="5"/>
  <c r="T564" i="5"/>
  <c r="U564" i="5"/>
  <c r="V564" i="5"/>
  <c r="C564" i="5"/>
  <c r="D523" i="5" l="1"/>
  <c r="E523" i="5"/>
  <c r="F523" i="5"/>
  <c r="G523" i="5"/>
  <c r="H523" i="5"/>
  <c r="I523" i="5"/>
  <c r="J523" i="5"/>
  <c r="K523" i="5"/>
  <c r="L523" i="5"/>
  <c r="M523" i="5"/>
  <c r="N523" i="5"/>
  <c r="O523" i="5"/>
  <c r="P523" i="5"/>
  <c r="Q523" i="5"/>
  <c r="R523" i="5"/>
  <c r="S523" i="5"/>
  <c r="T523" i="5"/>
  <c r="U523" i="5"/>
  <c r="V523" i="5"/>
  <c r="C523" i="5"/>
  <c r="D521" i="5"/>
  <c r="E521" i="5"/>
  <c r="F521" i="5"/>
  <c r="G521" i="5"/>
  <c r="H521" i="5"/>
  <c r="I521" i="5"/>
  <c r="J521" i="5"/>
  <c r="K521" i="5"/>
  <c r="L521" i="5"/>
  <c r="M521" i="5"/>
  <c r="N521" i="5"/>
  <c r="O521" i="5"/>
  <c r="P521" i="5"/>
  <c r="Q521" i="5"/>
  <c r="R521" i="5"/>
  <c r="S521" i="5"/>
  <c r="T521" i="5"/>
  <c r="U521" i="5"/>
  <c r="V521" i="5"/>
  <c r="C521" i="5"/>
  <c r="D486" i="5"/>
  <c r="E486" i="5"/>
  <c r="F486" i="5"/>
  <c r="G486" i="5"/>
  <c r="H486" i="5"/>
  <c r="I486" i="5"/>
  <c r="J486" i="5"/>
  <c r="K486" i="5"/>
  <c r="L486" i="5"/>
  <c r="M486" i="5"/>
  <c r="N486" i="5"/>
  <c r="O486" i="5"/>
  <c r="P486" i="5"/>
  <c r="Q486" i="5"/>
  <c r="R486" i="5"/>
  <c r="S486" i="5"/>
  <c r="T486" i="5"/>
  <c r="U486" i="5"/>
  <c r="V486" i="5"/>
  <c r="C486" i="5"/>
  <c r="D484" i="5"/>
  <c r="E484" i="5"/>
  <c r="F484" i="5"/>
  <c r="G484" i="5"/>
  <c r="H484" i="5"/>
  <c r="I484" i="5"/>
  <c r="J484" i="5"/>
  <c r="K484" i="5"/>
  <c r="L484" i="5"/>
  <c r="M484" i="5"/>
  <c r="N484" i="5"/>
  <c r="O484" i="5"/>
  <c r="P484" i="5"/>
  <c r="Q484" i="5"/>
  <c r="R484" i="5"/>
  <c r="S484" i="5"/>
  <c r="T484" i="5"/>
  <c r="U484" i="5"/>
  <c r="V484" i="5"/>
  <c r="C484" i="5"/>
  <c r="D449" i="5"/>
  <c r="E449" i="5"/>
  <c r="F449" i="5"/>
  <c r="G449" i="5"/>
  <c r="H449" i="5"/>
  <c r="I449" i="5"/>
  <c r="J449" i="5"/>
  <c r="K449" i="5"/>
  <c r="L449" i="5"/>
  <c r="M449" i="5"/>
  <c r="N449" i="5"/>
  <c r="O449" i="5"/>
  <c r="P449" i="5"/>
  <c r="Q449" i="5"/>
  <c r="R449" i="5"/>
  <c r="S449" i="5"/>
  <c r="T449" i="5"/>
  <c r="U449" i="5"/>
  <c r="V449" i="5"/>
  <c r="C449" i="5"/>
  <c r="D447" i="5"/>
  <c r="E447" i="5"/>
  <c r="F447" i="5"/>
  <c r="G447" i="5"/>
  <c r="H447" i="5"/>
  <c r="I447" i="5"/>
  <c r="J447" i="5"/>
  <c r="K447" i="5"/>
  <c r="L447" i="5"/>
  <c r="M447" i="5"/>
  <c r="N447" i="5"/>
  <c r="O447" i="5"/>
  <c r="P447" i="5"/>
  <c r="Q447" i="5"/>
  <c r="R447" i="5"/>
  <c r="S447" i="5"/>
  <c r="T447" i="5"/>
  <c r="U447" i="5"/>
  <c r="V447" i="5"/>
  <c r="C447" i="5"/>
  <c r="D412" i="5"/>
  <c r="E412" i="5"/>
  <c r="F412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C412" i="5"/>
  <c r="D410" i="5"/>
  <c r="E410" i="5"/>
  <c r="F410" i="5"/>
  <c r="G410" i="5"/>
  <c r="H410" i="5"/>
  <c r="I410" i="5"/>
  <c r="J410" i="5"/>
  <c r="K410" i="5"/>
  <c r="L410" i="5"/>
  <c r="M410" i="5"/>
  <c r="N410" i="5"/>
  <c r="O410" i="5"/>
  <c r="P410" i="5"/>
  <c r="Q410" i="5"/>
  <c r="R410" i="5"/>
  <c r="S410" i="5"/>
  <c r="T410" i="5"/>
  <c r="U410" i="5"/>
  <c r="V410" i="5"/>
  <c r="C410" i="5"/>
  <c r="D375" i="5"/>
  <c r="E375" i="5"/>
  <c r="F375" i="5"/>
  <c r="G375" i="5"/>
  <c r="H375" i="5"/>
  <c r="I375" i="5"/>
  <c r="J375" i="5"/>
  <c r="K375" i="5"/>
  <c r="L375" i="5"/>
  <c r="M375" i="5"/>
  <c r="N375" i="5"/>
  <c r="O375" i="5"/>
  <c r="P375" i="5"/>
  <c r="Q375" i="5"/>
  <c r="R375" i="5"/>
  <c r="S375" i="5"/>
  <c r="T375" i="5"/>
  <c r="U375" i="5"/>
  <c r="V375" i="5"/>
  <c r="C375" i="5"/>
  <c r="D373" i="5"/>
  <c r="E373" i="5"/>
  <c r="F373" i="5"/>
  <c r="G373" i="5"/>
  <c r="H373" i="5"/>
  <c r="I373" i="5"/>
  <c r="J373" i="5"/>
  <c r="K373" i="5"/>
  <c r="L373" i="5"/>
  <c r="M373" i="5"/>
  <c r="N373" i="5"/>
  <c r="O373" i="5"/>
  <c r="P373" i="5"/>
  <c r="Q373" i="5"/>
  <c r="R373" i="5"/>
  <c r="S373" i="5"/>
  <c r="T373" i="5"/>
  <c r="U373" i="5"/>
  <c r="V373" i="5"/>
  <c r="C373" i="5"/>
  <c r="D338" i="5"/>
  <c r="E338" i="5"/>
  <c r="F338" i="5"/>
  <c r="G338" i="5"/>
  <c r="H338" i="5"/>
  <c r="I338" i="5"/>
  <c r="J338" i="5"/>
  <c r="K338" i="5"/>
  <c r="L338" i="5"/>
  <c r="M338" i="5"/>
  <c r="N338" i="5"/>
  <c r="O338" i="5"/>
  <c r="P338" i="5"/>
  <c r="Q338" i="5"/>
  <c r="R338" i="5"/>
  <c r="S338" i="5"/>
  <c r="T338" i="5"/>
  <c r="U338" i="5"/>
  <c r="V338" i="5"/>
  <c r="C338" i="5"/>
  <c r="D336" i="5"/>
  <c r="E336" i="5"/>
  <c r="F336" i="5"/>
  <c r="G336" i="5"/>
  <c r="H336" i="5"/>
  <c r="I336" i="5"/>
  <c r="J336" i="5"/>
  <c r="K336" i="5"/>
  <c r="L336" i="5"/>
  <c r="M336" i="5"/>
  <c r="N336" i="5"/>
  <c r="O336" i="5"/>
  <c r="P336" i="5"/>
  <c r="Q336" i="5"/>
  <c r="R336" i="5"/>
  <c r="S336" i="5"/>
  <c r="T336" i="5"/>
  <c r="U336" i="5"/>
  <c r="V336" i="5"/>
  <c r="C336" i="5"/>
  <c r="D301" i="5"/>
  <c r="E301" i="5"/>
  <c r="F301" i="5"/>
  <c r="G301" i="5"/>
  <c r="H301" i="5"/>
  <c r="I301" i="5"/>
  <c r="J301" i="5"/>
  <c r="K301" i="5"/>
  <c r="L301" i="5"/>
  <c r="M301" i="5"/>
  <c r="N301" i="5"/>
  <c r="O301" i="5"/>
  <c r="P301" i="5"/>
  <c r="Q301" i="5"/>
  <c r="R301" i="5"/>
  <c r="S301" i="5"/>
  <c r="T301" i="5"/>
  <c r="U301" i="5"/>
  <c r="V301" i="5"/>
  <c r="C301" i="5"/>
  <c r="D299" i="5"/>
  <c r="E299" i="5"/>
  <c r="F299" i="5"/>
  <c r="G299" i="5"/>
  <c r="H299" i="5"/>
  <c r="I299" i="5"/>
  <c r="J299" i="5"/>
  <c r="K299" i="5"/>
  <c r="L299" i="5"/>
  <c r="M299" i="5"/>
  <c r="N299" i="5"/>
  <c r="O299" i="5"/>
  <c r="P299" i="5"/>
  <c r="Q299" i="5"/>
  <c r="R299" i="5"/>
  <c r="S299" i="5"/>
  <c r="T299" i="5"/>
  <c r="U299" i="5"/>
  <c r="V299" i="5"/>
  <c r="C299" i="5"/>
  <c r="D264" i="5"/>
  <c r="E264" i="5"/>
  <c r="F264" i="5"/>
  <c r="G264" i="5"/>
  <c r="H264" i="5"/>
  <c r="I264" i="5"/>
  <c r="J264" i="5"/>
  <c r="K264" i="5"/>
  <c r="L264" i="5"/>
  <c r="M264" i="5"/>
  <c r="C264" i="5"/>
  <c r="D262" i="5"/>
  <c r="E262" i="5"/>
  <c r="F262" i="5"/>
  <c r="G262" i="5"/>
  <c r="H262" i="5"/>
  <c r="I262" i="5"/>
  <c r="J262" i="5"/>
  <c r="K262" i="5"/>
  <c r="L262" i="5"/>
  <c r="M262" i="5"/>
  <c r="C262" i="5"/>
  <c r="D227" i="5"/>
  <c r="E227" i="5"/>
  <c r="F227" i="5"/>
  <c r="G227" i="5"/>
  <c r="H227" i="5"/>
  <c r="C227" i="5"/>
  <c r="D225" i="5"/>
  <c r="E225" i="5"/>
  <c r="F225" i="5"/>
  <c r="G225" i="5"/>
  <c r="H225" i="5"/>
  <c r="C225" i="5"/>
  <c r="D190" i="5"/>
  <c r="E190" i="5"/>
  <c r="F190" i="5"/>
  <c r="G190" i="5"/>
  <c r="H190" i="5"/>
  <c r="C190" i="5"/>
  <c r="D188" i="5"/>
  <c r="E188" i="5"/>
  <c r="F188" i="5"/>
  <c r="G188" i="5"/>
  <c r="H188" i="5"/>
  <c r="C188" i="5"/>
  <c r="D153" i="5"/>
  <c r="E153" i="5"/>
  <c r="F153" i="5"/>
  <c r="G153" i="5"/>
  <c r="H153" i="5"/>
  <c r="C153" i="5"/>
  <c r="D151" i="5"/>
  <c r="E151" i="5"/>
  <c r="F151" i="5"/>
  <c r="G151" i="5"/>
  <c r="H151" i="5"/>
  <c r="C151" i="5"/>
  <c r="D116" i="5"/>
  <c r="E116" i="5"/>
  <c r="F116" i="5"/>
  <c r="G116" i="5"/>
  <c r="H116" i="5"/>
  <c r="C116" i="5"/>
  <c r="D114" i="5"/>
  <c r="E114" i="5"/>
  <c r="F114" i="5"/>
  <c r="G114" i="5"/>
  <c r="H114" i="5"/>
  <c r="C114" i="5"/>
  <c r="D79" i="5"/>
  <c r="E79" i="5"/>
  <c r="F79" i="5"/>
  <c r="G79" i="5"/>
  <c r="H79" i="5"/>
  <c r="I79" i="5"/>
  <c r="J79" i="5"/>
  <c r="C79" i="5"/>
  <c r="D77" i="5"/>
  <c r="E77" i="5"/>
  <c r="F77" i="5"/>
  <c r="G77" i="5"/>
  <c r="H77" i="5"/>
  <c r="I77" i="5"/>
  <c r="J77" i="5"/>
  <c r="C77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C42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C40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C5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C3" i="5"/>
  <c r="D560" i="3"/>
  <c r="E560" i="3"/>
  <c r="F560" i="3"/>
  <c r="G560" i="3"/>
  <c r="H560" i="3"/>
  <c r="I560" i="3"/>
  <c r="J560" i="3"/>
  <c r="K560" i="3"/>
  <c r="L560" i="3"/>
  <c r="M560" i="3"/>
  <c r="N560" i="3"/>
  <c r="O560" i="3"/>
  <c r="P560" i="3"/>
  <c r="Q560" i="3"/>
  <c r="R560" i="3"/>
  <c r="S560" i="3"/>
  <c r="T560" i="3"/>
  <c r="U560" i="3"/>
  <c r="V560" i="3"/>
  <c r="C560" i="3"/>
  <c r="D558" i="3"/>
  <c r="E558" i="3"/>
  <c r="F558" i="3"/>
  <c r="G558" i="3"/>
  <c r="H558" i="3"/>
  <c r="I558" i="3"/>
  <c r="J558" i="3"/>
  <c r="K558" i="3"/>
  <c r="L558" i="3"/>
  <c r="M558" i="3"/>
  <c r="N558" i="3"/>
  <c r="O558" i="3"/>
  <c r="P558" i="3"/>
  <c r="Q558" i="3"/>
  <c r="R558" i="3"/>
  <c r="S558" i="3"/>
  <c r="T558" i="3"/>
  <c r="U558" i="3"/>
  <c r="V558" i="3"/>
  <c r="C558" i="3"/>
  <c r="D523" i="3"/>
  <c r="E523" i="3"/>
  <c r="F523" i="3"/>
  <c r="G523" i="3"/>
  <c r="H523" i="3"/>
  <c r="I523" i="3"/>
  <c r="J523" i="3"/>
  <c r="K523" i="3"/>
  <c r="L523" i="3"/>
  <c r="M523" i="3"/>
  <c r="N523" i="3"/>
  <c r="O523" i="3"/>
  <c r="P523" i="3"/>
  <c r="Q523" i="3"/>
  <c r="R523" i="3"/>
  <c r="S523" i="3"/>
  <c r="T523" i="3"/>
  <c r="U523" i="3"/>
  <c r="V523" i="3"/>
  <c r="C523" i="3"/>
  <c r="D521" i="3"/>
  <c r="E521" i="3"/>
  <c r="F521" i="3"/>
  <c r="G521" i="3"/>
  <c r="H521" i="3"/>
  <c r="I521" i="3"/>
  <c r="J521" i="3"/>
  <c r="K521" i="3"/>
  <c r="L521" i="3"/>
  <c r="M521" i="3"/>
  <c r="N521" i="3"/>
  <c r="O521" i="3"/>
  <c r="P521" i="3"/>
  <c r="Q521" i="3"/>
  <c r="R521" i="3"/>
  <c r="S521" i="3"/>
  <c r="T521" i="3"/>
  <c r="U521" i="3"/>
  <c r="V521" i="3"/>
  <c r="C521" i="3"/>
  <c r="D486" i="3"/>
  <c r="E486" i="3"/>
  <c r="F486" i="3"/>
  <c r="G486" i="3"/>
  <c r="H486" i="3"/>
  <c r="I486" i="3"/>
  <c r="J486" i="3"/>
  <c r="K486" i="3"/>
  <c r="L486" i="3"/>
  <c r="M486" i="3"/>
  <c r="N486" i="3"/>
  <c r="O486" i="3"/>
  <c r="P486" i="3"/>
  <c r="Q486" i="3"/>
  <c r="R486" i="3"/>
  <c r="S486" i="3"/>
  <c r="T486" i="3"/>
  <c r="U486" i="3"/>
  <c r="V486" i="3"/>
  <c r="C486" i="3"/>
  <c r="D484" i="3"/>
  <c r="E484" i="3"/>
  <c r="F484" i="3"/>
  <c r="G484" i="3"/>
  <c r="H484" i="3"/>
  <c r="I484" i="3"/>
  <c r="J484" i="3"/>
  <c r="K484" i="3"/>
  <c r="L484" i="3"/>
  <c r="M484" i="3"/>
  <c r="N484" i="3"/>
  <c r="O484" i="3"/>
  <c r="P484" i="3"/>
  <c r="Q484" i="3"/>
  <c r="R484" i="3"/>
  <c r="S484" i="3"/>
  <c r="T484" i="3"/>
  <c r="U484" i="3"/>
  <c r="V484" i="3"/>
  <c r="C484" i="3"/>
  <c r="D449" i="3"/>
  <c r="E449" i="3"/>
  <c r="F449" i="3"/>
  <c r="G449" i="3"/>
  <c r="H449" i="3"/>
  <c r="I449" i="3"/>
  <c r="J449" i="3"/>
  <c r="K449" i="3"/>
  <c r="L449" i="3"/>
  <c r="M449" i="3"/>
  <c r="N449" i="3"/>
  <c r="O449" i="3"/>
  <c r="P449" i="3"/>
  <c r="Q449" i="3"/>
  <c r="R449" i="3"/>
  <c r="S449" i="3"/>
  <c r="T449" i="3"/>
  <c r="U449" i="3"/>
  <c r="V449" i="3"/>
  <c r="C449" i="3"/>
  <c r="D447" i="3"/>
  <c r="E447" i="3"/>
  <c r="F447" i="3"/>
  <c r="G447" i="3"/>
  <c r="H447" i="3"/>
  <c r="I447" i="3"/>
  <c r="J447" i="3"/>
  <c r="K447" i="3"/>
  <c r="L447" i="3"/>
  <c r="M447" i="3"/>
  <c r="N447" i="3"/>
  <c r="O447" i="3"/>
  <c r="P447" i="3"/>
  <c r="Q447" i="3"/>
  <c r="R447" i="3"/>
  <c r="S447" i="3"/>
  <c r="T447" i="3"/>
  <c r="U447" i="3"/>
  <c r="V447" i="3"/>
  <c r="C447" i="3"/>
  <c r="D412" i="3"/>
  <c r="E412" i="3"/>
  <c r="F412" i="3"/>
  <c r="G412" i="3"/>
  <c r="H412" i="3"/>
  <c r="I412" i="3"/>
  <c r="J412" i="3"/>
  <c r="K412" i="3"/>
  <c r="L412" i="3"/>
  <c r="M412" i="3"/>
  <c r="N412" i="3"/>
  <c r="O412" i="3"/>
  <c r="P412" i="3"/>
  <c r="Q412" i="3"/>
  <c r="R412" i="3"/>
  <c r="S412" i="3"/>
  <c r="T412" i="3"/>
  <c r="U412" i="3"/>
  <c r="V412" i="3"/>
  <c r="C412" i="3"/>
  <c r="D410" i="3"/>
  <c r="E410" i="3"/>
  <c r="F410" i="3"/>
  <c r="G410" i="3"/>
  <c r="H410" i="3"/>
  <c r="I410" i="3"/>
  <c r="J410" i="3"/>
  <c r="K410" i="3"/>
  <c r="L410" i="3"/>
  <c r="M410" i="3"/>
  <c r="N410" i="3"/>
  <c r="O410" i="3"/>
  <c r="P410" i="3"/>
  <c r="Q410" i="3"/>
  <c r="R410" i="3"/>
  <c r="S410" i="3"/>
  <c r="T410" i="3"/>
  <c r="U410" i="3"/>
  <c r="V410" i="3"/>
  <c r="C410" i="3"/>
  <c r="D375" i="3"/>
  <c r="E375" i="3"/>
  <c r="F375" i="3"/>
  <c r="G375" i="3"/>
  <c r="H375" i="3"/>
  <c r="I375" i="3"/>
  <c r="J375" i="3"/>
  <c r="K375" i="3"/>
  <c r="L375" i="3"/>
  <c r="M375" i="3"/>
  <c r="N375" i="3"/>
  <c r="O375" i="3"/>
  <c r="P375" i="3"/>
  <c r="Q375" i="3"/>
  <c r="R375" i="3"/>
  <c r="S375" i="3"/>
  <c r="T375" i="3"/>
  <c r="U375" i="3"/>
  <c r="V375" i="3"/>
  <c r="C375" i="3"/>
  <c r="D373" i="3"/>
  <c r="E373" i="3"/>
  <c r="F373" i="3"/>
  <c r="G373" i="3"/>
  <c r="H373" i="3"/>
  <c r="I373" i="3"/>
  <c r="J373" i="3"/>
  <c r="K373" i="3"/>
  <c r="L373" i="3"/>
  <c r="M373" i="3"/>
  <c r="N373" i="3"/>
  <c r="O373" i="3"/>
  <c r="P373" i="3"/>
  <c r="Q373" i="3"/>
  <c r="R373" i="3"/>
  <c r="S373" i="3"/>
  <c r="T373" i="3"/>
  <c r="U373" i="3"/>
  <c r="V373" i="3"/>
  <c r="C373" i="3"/>
  <c r="D338" i="3"/>
  <c r="E338" i="3"/>
  <c r="F338" i="3"/>
  <c r="G338" i="3"/>
  <c r="H338" i="3"/>
  <c r="I338" i="3"/>
  <c r="J338" i="3"/>
  <c r="K338" i="3"/>
  <c r="L338" i="3"/>
  <c r="M338" i="3"/>
  <c r="N338" i="3"/>
  <c r="O338" i="3"/>
  <c r="P338" i="3"/>
  <c r="Q338" i="3"/>
  <c r="R338" i="3"/>
  <c r="S338" i="3"/>
  <c r="T338" i="3"/>
  <c r="U338" i="3"/>
  <c r="V338" i="3"/>
  <c r="C338" i="3"/>
  <c r="D336" i="3"/>
  <c r="E336" i="3"/>
  <c r="F336" i="3"/>
  <c r="G336" i="3"/>
  <c r="H336" i="3"/>
  <c r="I336" i="3"/>
  <c r="J336" i="3"/>
  <c r="K336" i="3"/>
  <c r="L336" i="3"/>
  <c r="M336" i="3"/>
  <c r="N336" i="3"/>
  <c r="O336" i="3"/>
  <c r="P336" i="3"/>
  <c r="Q336" i="3"/>
  <c r="R336" i="3"/>
  <c r="S336" i="3"/>
  <c r="T336" i="3"/>
  <c r="U336" i="3"/>
  <c r="V336" i="3"/>
  <c r="C336" i="3"/>
  <c r="D301" i="3"/>
  <c r="E301" i="3"/>
  <c r="F301" i="3"/>
  <c r="G301" i="3"/>
  <c r="H301" i="3"/>
  <c r="I301" i="3"/>
  <c r="J301" i="3"/>
  <c r="K301" i="3"/>
  <c r="L301" i="3"/>
  <c r="M301" i="3"/>
  <c r="N301" i="3"/>
  <c r="O301" i="3"/>
  <c r="P301" i="3"/>
  <c r="Q301" i="3"/>
  <c r="R301" i="3"/>
  <c r="S301" i="3"/>
  <c r="T301" i="3"/>
  <c r="U301" i="3"/>
  <c r="V301" i="3"/>
  <c r="C301" i="3"/>
  <c r="D299" i="3"/>
  <c r="E299" i="3"/>
  <c r="F299" i="3"/>
  <c r="G299" i="3"/>
  <c r="H299" i="3"/>
  <c r="I299" i="3"/>
  <c r="J299" i="3"/>
  <c r="K299" i="3"/>
  <c r="L299" i="3"/>
  <c r="M299" i="3"/>
  <c r="N299" i="3"/>
  <c r="O299" i="3"/>
  <c r="P299" i="3"/>
  <c r="Q299" i="3"/>
  <c r="R299" i="3"/>
  <c r="S299" i="3"/>
  <c r="T299" i="3"/>
  <c r="U299" i="3"/>
  <c r="V299" i="3"/>
  <c r="C299" i="3"/>
  <c r="D264" i="3"/>
  <c r="E264" i="3"/>
  <c r="F264" i="3"/>
  <c r="G264" i="3"/>
  <c r="H264" i="3"/>
  <c r="I264" i="3"/>
  <c r="J264" i="3"/>
  <c r="K264" i="3"/>
  <c r="L264" i="3"/>
  <c r="M264" i="3"/>
  <c r="N264" i="3"/>
  <c r="O264" i="3"/>
  <c r="P264" i="3"/>
  <c r="Q264" i="3"/>
  <c r="R264" i="3"/>
  <c r="S264" i="3"/>
  <c r="T264" i="3"/>
  <c r="U264" i="3"/>
  <c r="V264" i="3"/>
  <c r="C264" i="3"/>
  <c r="D262" i="3"/>
  <c r="E262" i="3"/>
  <c r="F262" i="3"/>
  <c r="G262" i="3"/>
  <c r="H262" i="3"/>
  <c r="I262" i="3"/>
  <c r="J262" i="3"/>
  <c r="K262" i="3"/>
  <c r="L262" i="3"/>
  <c r="M262" i="3"/>
  <c r="N262" i="3"/>
  <c r="O262" i="3"/>
  <c r="P262" i="3"/>
  <c r="Q262" i="3"/>
  <c r="R262" i="3"/>
  <c r="S262" i="3"/>
  <c r="T262" i="3"/>
  <c r="U262" i="3"/>
  <c r="V262" i="3"/>
  <c r="C262" i="3"/>
  <c r="D227" i="3"/>
  <c r="E227" i="3"/>
  <c r="F227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U227" i="3"/>
  <c r="V227" i="3"/>
  <c r="C227" i="3"/>
  <c r="D225" i="3"/>
  <c r="E225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U225" i="3"/>
  <c r="V225" i="3"/>
  <c r="C225" i="3"/>
  <c r="D190" i="3"/>
  <c r="E190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C190" i="3"/>
  <c r="D188" i="3"/>
  <c r="E188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C188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C153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C151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C116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C114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C79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C77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C42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C40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C5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C3" i="3"/>
  <c r="D535" i="5" l="1"/>
  <c r="E535" i="5"/>
  <c r="F535" i="5"/>
  <c r="G535" i="5"/>
  <c r="H535" i="5"/>
  <c r="I535" i="5"/>
  <c r="J535" i="5"/>
  <c r="K535" i="5"/>
  <c r="L535" i="5"/>
  <c r="M535" i="5"/>
  <c r="N535" i="5"/>
  <c r="O535" i="5"/>
  <c r="P535" i="5"/>
  <c r="Q535" i="5"/>
  <c r="R535" i="5"/>
  <c r="S535" i="5"/>
  <c r="T535" i="5"/>
  <c r="U535" i="5"/>
  <c r="V535" i="5"/>
  <c r="C535" i="5"/>
  <c r="D532" i="5"/>
  <c r="E532" i="5"/>
  <c r="F532" i="5"/>
  <c r="G532" i="5"/>
  <c r="H532" i="5"/>
  <c r="I532" i="5"/>
  <c r="J532" i="5"/>
  <c r="K532" i="5"/>
  <c r="L532" i="5"/>
  <c r="M532" i="5"/>
  <c r="N532" i="5"/>
  <c r="O532" i="5"/>
  <c r="P532" i="5"/>
  <c r="Q532" i="5"/>
  <c r="R532" i="5"/>
  <c r="S532" i="5"/>
  <c r="T532" i="5"/>
  <c r="U532" i="5"/>
  <c r="V532" i="5"/>
  <c r="C532" i="5"/>
  <c r="D529" i="5"/>
  <c r="E529" i="5"/>
  <c r="F529" i="5"/>
  <c r="G529" i="5"/>
  <c r="H529" i="5"/>
  <c r="I529" i="5"/>
  <c r="J529" i="5"/>
  <c r="K529" i="5"/>
  <c r="L529" i="5"/>
  <c r="M529" i="5"/>
  <c r="N529" i="5"/>
  <c r="O529" i="5"/>
  <c r="P529" i="5"/>
  <c r="Q529" i="5"/>
  <c r="R529" i="5"/>
  <c r="S529" i="5"/>
  <c r="T529" i="5"/>
  <c r="U529" i="5"/>
  <c r="V529" i="5"/>
  <c r="C529" i="5"/>
  <c r="D527" i="5"/>
  <c r="E527" i="5"/>
  <c r="F527" i="5"/>
  <c r="G527" i="5"/>
  <c r="H527" i="5"/>
  <c r="I527" i="5"/>
  <c r="J527" i="5"/>
  <c r="K527" i="5"/>
  <c r="L527" i="5"/>
  <c r="M527" i="5"/>
  <c r="N527" i="5"/>
  <c r="O527" i="5"/>
  <c r="P527" i="5"/>
  <c r="Q527" i="5"/>
  <c r="R527" i="5"/>
  <c r="S527" i="5"/>
  <c r="T527" i="5"/>
  <c r="U527" i="5"/>
  <c r="V527" i="5"/>
  <c r="C527" i="5"/>
  <c r="D498" i="5"/>
  <c r="E498" i="5"/>
  <c r="F498" i="5"/>
  <c r="G498" i="5"/>
  <c r="H498" i="5"/>
  <c r="I498" i="5"/>
  <c r="J498" i="5"/>
  <c r="K498" i="5"/>
  <c r="L498" i="5"/>
  <c r="M498" i="5"/>
  <c r="N498" i="5"/>
  <c r="O498" i="5"/>
  <c r="P498" i="5"/>
  <c r="Q498" i="5"/>
  <c r="R498" i="5"/>
  <c r="S498" i="5"/>
  <c r="T498" i="5"/>
  <c r="U498" i="5"/>
  <c r="V498" i="5"/>
  <c r="C498" i="5"/>
  <c r="D495" i="5"/>
  <c r="E495" i="5"/>
  <c r="F495" i="5"/>
  <c r="G495" i="5"/>
  <c r="H495" i="5"/>
  <c r="I495" i="5"/>
  <c r="J495" i="5"/>
  <c r="K495" i="5"/>
  <c r="L495" i="5"/>
  <c r="M495" i="5"/>
  <c r="N495" i="5"/>
  <c r="O495" i="5"/>
  <c r="P495" i="5"/>
  <c r="Q495" i="5"/>
  <c r="R495" i="5"/>
  <c r="S495" i="5"/>
  <c r="T495" i="5"/>
  <c r="U495" i="5"/>
  <c r="V495" i="5"/>
  <c r="C495" i="5"/>
  <c r="D492" i="5"/>
  <c r="E492" i="5"/>
  <c r="F492" i="5"/>
  <c r="G492" i="5"/>
  <c r="H492" i="5"/>
  <c r="I492" i="5"/>
  <c r="J492" i="5"/>
  <c r="K492" i="5"/>
  <c r="L492" i="5"/>
  <c r="M492" i="5"/>
  <c r="N492" i="5"/>
  <c r="O492" i="5"/>
  <c r="P492" i="5"/>
  <c r="Q492" i="5"/>
  <c r="R492" i="5"/>
  <c r="S492" i="5"/>
  <c r="T492" i="5"/>
  <c r="U492" i="5"/>
  <c r="V492" i="5"/>
  <c r="C492" i="5"/>
  <c r="D490" i="5"/>
  <c r="E490" i="5"/>
  <c r="F490" i="5"/>
  <c r="G490" i="5"/>
  <c r="H490" i="5"/>
  <c r="I490" i="5"/>
  <c r="J490" i="5"/>
  <c r="K490" i="5"/>
  <c r="L490" i="5"/>
  <c r="M490" i="5"/>
  <c r="N490" i="5"/>
  <c r="O490" i="5"/>
  <c r="P490" i="5"/>
  <c r="Q490" i="5"/>
  <c r="R490" i="5"/>
  <c r="S490" i="5"/>
  <c r="T490" i="5"/>
  <c r="U490" i="5"/>
  <c r="V490" i="5"/>
  <c r="C490" i="5"/>
  <c r="D461" i="5"/>
  <c r="E461" i="5"/>
  <c r="F461" i="5"/>
  <c r="G461" i="5"/>
  <c r="H461" i="5"/>
  <c r="I461" i="5"/>
  <c r="J461" i="5"/>
  <c r="K461" i="5"/>
  <c r="L461" i="5"/>
  <c r="M461" i="5"/>
  <c r="N461" i="5"/>
  <c r="O461" i="5"/>
  <c r="P461" i="5"/>
  <c r="Q461" i="5"/>
  <c r="R461" i="5"/>
  <c r="S461" i="5"/>
  <c r="T461" i="5"/>
  <c r="U461" i="5"/>
  <c r="V461" i="5"/>
  <c r="C461" i="5"/>
  <c r="D458" i="5"/>
  <c r="E458" i="5"/>
  <c r="F458" i="5"/>
  <c r="G458" i="5"/>
  <c r="H458" i="5"/>
  <c r="I458" i="5"/>
  <c r="J458" i="5"/>
  <c r="K458" i="5"/>
  <c r="L458" i="5"/>
  <c r="M458" i="5"/>
  <c r="N458" i="5"/>
  <c r="O458" i="5"/>
  <c r="P458" i="5"/>
  <c r="Q458" i="5"/>
  <c r="R458" i="5"/>
  <c r="S458" i="5"/>
  <c r="T458" i="5"/>
  <c r="U458" i="5"/>
  <c r="V458" i="5"/>
  <c r="C458" i="5"/>
  <c r="D455" i="5"/>
  <c r="E455" i="5"/>
  <c r="F455" i="5"/>
  <c r="G455" i="5"/>
  <c r="H455" i="5"/>
  <c r="I455" i="5"/>
  <c r="J455" i="5"/>
  <c r="K455" i="5"/>
  <c r="L455" i="5"/>
  <c r="M455" i="5"/>
  <c r="N455" i="5"/>
  <c r="O455" i="5"/>
  <c r="P455" i="5"/>
  <c r="Q455" i="5"/>
  <c r="R455" i="5"/>
  <c r="S455" i="5"/>
  <c r="T455" i="5"/>
  <c r="U455" i="5"/>
  <c r="V455" i="5"/>
  <c r="C455" i="5"/>
  <c r="D453" i="5"/>
  <c r="E453" i="5"/>
  <c r="F453" i="5"/>
  <c r="G453" i="5"/>
  <c r="H453" i="5"/>
  <c r="I453" i="5"/>
  <c r="J453" i="5"/>
  <c r="K453" i="5"/>
  <c r="L453" i="5"/>
  <c r="M453" i="5"/>
  <c r="N453" i="5"/>
  <c r="O453" i="5"/>
  <c r="P453" i="5"/>
  <c r="Q453" i="5"/>
  <c r="R453" i="5"/>
  <c r="S453" i="5"/>
  <c r="T453" i="5"/>
  <c r="U453" i="5"/>
  <c r="V453" i="5"/>
  <c r="C453" i="5"/>
  <c r="D424" i="5"/>
  <c r="E424" i="5"/>
  <c r="F424" i="5"/>
  <c r="G424" i="5"/>
  <c r="H424" i="5"/>
  <c r="I424" i="5"/>
  <c r="J424" i="5"/>
  <c r="K424" i="5"/>
  <c r="L424" i="5"/>
  <c r="M424" i="5"/>
  <c r="N424" i="5"/>
  <c r="O424" i="5"/>
  <c r="P424" i="5"/>
  <c r="Q424" i="5"/>
  <c r="R424" i="5"/>
  <c r="S424" i="5"/>
  <c r="T424" i="5"/>
  <c r="U424" i="5"/>
  <c r="V424" i="5"/>
  <c r="C424" i="5"/>
  <c r="D421" i="5"/>
  <c r="E421" i="5"/>
  <c r="F421" i="5"/>
  <c r="G421" i="5"/>
  <c r="H421" i="5"/>
  <c r="I421" i="5"/>
  <c r="J421" i="5"/>
  <c r="K421" i="5"/>
  <c r="L421" i="5"/>
  <c r="M421" i="5"/>
  <c r="N421" i="5"/>
  <c r="O421" i="5"/>
  <c r="P421" i="5"/>
  <c r="Q421" i="5"/>
  <c r="R421" i="5"/>
  <c r="S421" i="5"/>
  <c r="T421" i="5"/>
  <c r="U421" i="5"/>
  <c r="V421" i="5"/>
  <c r="C421" i="5"/>
  <c r="D418" i="5"/>
  <c r="E418" i="5"/>
  <c r="F418" i="5"/>
  <c r="G418" i="5"/>
  <c r="H418" i="5"/>
  <c r="I418" i="5"/>
  <c r="J418" i="5"/>
  <c r="K418" i="5"/>
  <c r="L418" i="5"/>
  <c r="M418" i="5"/>
  <c r="N418" i="5"/>
  <c r="O418" i="5"/>
  <c r="P418" i="5"/>
  <c r="Q418" i="5"/>
  <c r="R418" i="5"/>
  <c r="S418" i="5"/>
  <c r="T418" i="5"/>
  <c r="U418" i="5"/>
  <c r="V418" i="5"/>
  <c r="C418" i="5"/>
  <c r="D416" i="5"/>
  <c r="E416" i="5"/>
  <c r="F416" i="5"/>
  <c r="G416" i="5"/>
  <c r="H416" i="5"/>
  <c r="I416" i="5"/>
  <c r="J416" i="5"/>
  <c r="K416" i="5"/>
  <c r="L416" i="5"/>
  <c r="M416" i="5"/>
  <c r="N416" i="5"/>
  <c r="O416" i="5"/>
  <c r="P416" i="5"/>
  <c r="Q416" i="5"/>
  <c r="R416" i="5"/>
  <c r="S416" i="5"/>
  <c r="T416" i="5"/>
  <c r="U416" i="5"/>
  <c r="V416" i="5"/>
  <c r="C416" i="5"/>
  <c r="D387" i="5"/>
  <c r="E387" i="5"/>
  <c r="F387" i="5"/>
  <c r="G387" i="5"/>
  <c r="H387" i="5"/>
  <c r="I387" i="5"/>
  <c r="J387" i="5"/>
  <c r="K387" i="5"/>
  <c r="L387" i="5"/>
  <c r="M387" i="5"/>
  <c r="N387" i="5"/>
  <c r="O387" i="5"/>
  <c r="P387" i="5"/>
  <c r="Q387" i="5"/>
  <c r="R387" i="5"/>
  <c r="S387" i="5"/>
  <c r="T387" i="5"/>
  <c r="U387" i="5"/>
  <c r="V387" i="5"/>
  <c r="C387" i="5"/>
  <c r="D384" i="5"/>
  <c r="E384" i="5"/>
  <c r="F384" i="5"/>
  <c r="G384" i="5"/>
  <c r="H384" i="5"/>
  <c r="I384" i="5"/>
  <c r="J384" i="5"/>
  <c r="K384" i="5"/>
  <c r="L384" i="5"/>
  <c r="M384" i="5"/>
  <c r="N384" i="5"/>
  <c r="O384" i="5"/>
  <c r="P384" i="5"/>
  <c r="Q384" i="5"/>
  <c r="R384" i="5"/>
  <c r="S384" i="5"/>
  <c r="T384" i="5"/>
  <c r="U384" i="5"/>
  <c r="V384" i="5"/>
  <c r="C384" i="5"/>
  <c r="D381" i="5"/>
  <c r="E381" i="5"/>
  <c r="F381" i="5"/>
  <c r="G381" i="5"/>
  <c r="H381" i="5"/>
  <c r="I381" i="5"/>
  <c r="J381" i="5"/>
  <c r="K381" i="5"/>
  <c r="L381" i="5"/>
  <c r="M381" i="5"/>
  <c r="N381" i="5"/>
  <c r="O381" i="5"/>
  <c r="P381" i="5"/>
  <c r="Q381" i="5"/>
  <c r="R381" i="5"/>
  <c r="S381" i="5"/>
  <c r="T381" i="5"/>
  <c r="U381" i="5"/>
  <c r="V381" i="5"/>
  <c r="C381" i="5"/>
  <c r="D379" i="5"/>
  <c r="E379" i="5"/>
  <c r="F379" i="5"/>
  <c r="G379" i="5"/>
  <c r="H379" i="5"/>
  <c r="I379" i="5"/>
  <c r="J379" i="5"/>
  <c r="K379" i="5"/>
  <c r="L379" i="5"/>
  <c r="M379" i="5"/>
  <c r="N379" i="5"/>
  <c r="O379" i="5"/>
  <c r="P379" i="5"/>
  <c r="Q379" i="5"/>
  <c r="R379" i="5"/>
  <c r="S379" i="5"/>
  <c r="T379" i="5"/>
  <c r="U379" i="5"/>
  <c r="V379" i="5"/>
  <c r="C379" i="5"/>
  <c r="D350" i="5"/>
  <c r="E350" i="5"/>
  <c r="F350" i="5"/>
  <c r="G350" i="5"/>
  <c r="H350" i="5"/>
  <c r="I350" i="5"/>
  <c r="J350" i="5"/>
  <c r="K350" i="5"/>
  <c r="L350" i="5"/>
  <c r="M350" i="5"/>
  <c r="N350" i="5"/>
  <c r="O350" i="5"/>
  <c r="P350" i="5"/>
  <c r="Q350" i="5"/>
  <c r="R350" i="5"/>
  <c r="S350" i="5"/>
  <c r="T350" i="5"/>
  <c r="U350" i="5"/>
  <c r="V350" i="5"/>
  <c r="C350" i="5"/>
  <c r="D347" i="5"/>
  <c r="E347" i="5"/>
  <c r="F347" i="5"/>
  <c r="G347" i="5"/>
  <c r="H347" i="5"/>
  <c r="I347" i="5"/>
  <c r="J347" i="5"/>
  <c r="K347" i="5"/>
  <c r="L347" i="5"/>
  <c r="M347" i="5"/>
  <c r="N347" i="5"/>
  <c r="O347" i="5"/>
  <c r="P347" i="5"/>
  <c r="Q347" i="5"/>
  <c r="R347" i="5"/>
  <c r="S347" i="5"/>
  <c r="T347" i="5"/>
  <c r="U347" i="5"/>
  <c r="V347" i="5"/>
  <c r="C347" i="5"/>
  <c r="D344" i="5"/>
  <c r="E344" i="5"/>
  <c r="F344" i="5"/>
  <c r="G344" i="5"/>
  <c r="H344" i="5"/>
  <c r="I344" i="5"/>
  <c r="J344" i="5"/>
  <c r="K344" i="5"/>
  <c r="L344" i="5"/>
  <c r="M344" i="5"/>
  <c r="N344" i="5"/>
  <c r="O344" i="5"/>
  <c r="P344" i="5"/>
  <c r="Q344" i="5"/>
  <c r="R344" i="5"/>
  <c r="S344" i="5"/>
  <c r="T344" i="5"/>
  <c r="U344" i="5"/>
  <c r="V344" i="5"/>
  <c r="C344" i="5"/>
  <c r="D342" i="5"/>
  <c r="E342" i="5"/>
  <c r="F342" i="5"/>
  <c r="G342" i="5"/>
  <c r="H342" i="5"/>
  <c r="I342" i="5"/>
  <c r="J342" i="5"/>
  <c r="K342" i="5"/>
  <c r="L342" i="5"/>
  <c r="M342" i="5"/>
  <c r="N342" i="5"/>
  <c r="O342" i="5"/>
  <c r="P342" i="5"/>
  <c r="Q342" i="5"/>
  <c r="R342" i="5"/>
  <c r="S342" i="5"/>
  <c r="T342" i="5"/>
  <c r="U342" i="5"/>
  <c r="V342" i="5"/>
  <c r="C342" i="5"/>
  <c r="D313" i="5"/>
  <c r="E313" i="5"/>
  <c r="F313" i="5"/>
  <c r="G313" i="5"/>
  <c r="H313" i="5"/>
  <c r="I313" i="5"/>
  <c r="J313" i="5"/>
  <c r="K313" i="5"/>
  <c r="L313" i="5"/>
  <c r="M313" i="5"/>
  <c r="N313" i="5"/>
  <c r="O313" i="5"/>
  <c r="P313" i="5"/>
  <c r="Q313" i="5"/>
  <c r="R313" i="5"/>
  <c r="S313" i="5"/>
  <c r="T313" i="5"/>
  <c r="U313" i="5"/>
  <c r="V313" i="5"/>
  <c r="C313" i="5"/>
  <c r="D310" i="5"/>
  <c r="E310" i="5"/>
  <c r="F310" i="5"/>
  <c r="G310" i="5"/>
  <c r="H310" i="5"/>
  <c r="I310" i="5"/>
  <c r="J310" i="5"/>
  <c r="K310" i="5"/>
  <c r="L310" i="5"/>
  <c r="M310" i="5"/>
  <c r="N310" i="5"/>
  <c r="O310" i="5"/>
  <c r="P310" i="5"/>
  <c r="Q310" i="5"/>
  <c r="R310" i="5"/>
  <c r="S310" i="5"/>
  <c r="T310" i="5"/>
  <c r="U310" i="5"/>
  <c r="V310" i="5"/>
  <c r="C310" i="5"/>
  <c r="D307" i="5"/>
  <c r="E307" i="5"/>
  <c r="F307" i="5"/>
  <c r="G307" i="5"/>
  <c r="H307" i="5"/>
  <c r="I307" i="5"/>
  <c r="J307" i="5"/>
  <c r="K307" i="5"/>
  <c r="L307" i="5"/>
  <c r="M307" i="5"/>
  <c r="N307" i="5"/>
  <c r="O307" i="5"/>
  <c r="P307" i="5"/>
  <c r="Q307" i="5"/>
  <c r="R307" i="5"/>
  <c r="S307" i="5"/>
  <c r="T307" i="5"/>
  <c r="U307" i="5"/>
  <c r="V307" i="5"/>
  <c r="C307" i="5"/>
  <c r="D305" i="5"/>
  <c r="E305" i="5"/>
  <c r="F305" i="5"/>
  <c r="G305" i="5"/>
  <c r="H305" i="5"/>
  <c r="I305" i="5"/>
  <c r="J305" i="5"/>
  <c r="K305" i="5"/>
  <c r="L305" i="5"/>
  <c r="M305" i="5"/>
  <c r="N305" i="5"/>
  <c r="O305" i="5"/>
  <c r="P305" i="5"/>
  <c r="Q305" i="5"/>
  <c r="R305" i="5"/>
  <c r="S305" i="5"/>
  <c r="T305" i="5"/>
  <c r="U305" i="5"/>
  <c r="V305" i="5"/>
  <c r="C305" i="5"/>
  <c r="D276" i="5"/>
  <c r="E276" i="5"/>
  <c r="F276" i="5"/>
  <c r="G276" i="5"/>
  <c r="H276" i="5"/>
  <c r="I276" i="5"/>
  <c r="J276" i="5"/>
  <c r="K276" i="5"/>
  <c r="C276" i="5"/>
  <c r="D273" i="5"/>
  <c r="E273" i="5"/>
  <c r="F273" i="5"/>
  <c r="G273" i="5"/>
  <c r="H273" i="5"/>
  <c r="I273" i="5"/>
  <c r="J273" i="5"/>
  <c r="K273" i="5"/>
  <c r="C273" i="5"/>
  <c r="D270" i="5"/>
  <c r="E270" i="5"/>
  <c r="F270" i="5"/>
  <c r="G270" i="5"/>
  <c r="H270" i="5"/>
  <c r="I270" i="5"/>
  <c r="J270" i="5"/>
  <c r="K270" i="5"/>
  <c r="C270" i="5"/>
  <c r="D268" i="5"/>
  <c r="E268" i="5"/>
  <c r="F268" i="5"/>
  <c r="G268" i="5"/>
  <c r="H268" i="5"/>
  <c r="I268" i="5"/>
  <c r="J268" i="5"/>
  <c r="K268" i="5"/>
  <c r="L268" i="5"/>
  <c r="M268" i="5"/>
  <c r="C268" i="5"/>
  <c r="D239" i="5"/>
  <c r="E239" i="5"/>
  <c r="F239" i="5"/>
  <c r="G239" i="5"/>
  <c r="C239" i="5"/>
  <c r="D236" i="5"/>
  <c r="E236" i="5"/>
  <c r="F236" i="5"/>
  <c r="G236" i="5"/>
  <c r="C236" i="5"/>
  <c r="D233" i="5"/>
  <c r="E233" i="5"/>
  <c r="F233" i="5"/>
  <c r="G233" i="5"/>
  <c r="C233" i="5"/>
  <c r="D231" i="5"/>
  <c r="E231" i="5"/>
  <c r="F231" i="5"/>
  <c r="G231" i="5"/>
  <c r="H231" i="5"/>
  <c r="C231" i="5"/>
  <c r="D202" i="5"/>
  <c r="E202" i="5"/>
  <c r="F202" i="5"/>
  <c r="C202" i="5"/>
  <c r="D199" i="5"/>
  <c r="E199" i="5"/>
  <c r="F199" i="5"/>
  <c r="C199" i="5"/>
  <c r="D196" i="5"/>
  <c r="E196" i="5"/>
  <c r="F196" i="5"/>
  <c r="C196" i="5"/>
  <c r="D194" i="5"/>
  <c r="E194" i="5"/>
  <c r="F194" i="5"/>
  <c r="G194" i="5"/>
  <c r="H194" i="5"/>
  <c r="C194" i="5"/>
  <c r="D165" i="5"/>
  <c r="E165" i="5"/>
  <c r="C165" i="5"/>
  <c r="D162" i="5"/>
  <c r="E162" i="5"/>
  <c r="C162" i="5"/>
  <c r="D159" i="5"/>
  <c r="E159" i="5"/>
  <c r="C159" i="5"/>
  <c r="D157" i="5"/>
  <c r="E157" i="5"/>
  <c r="F157" i="5"/>
  <c r="G157" i="5"/>
  <c r="H157" i="5"/>
  <c r="C157" i="5"/>
  <c r="E128" i="5"/>
  <c r="E125" i="5"/>
  <c r="D128" i="5"/>
  <c r="C128" i="5"/>
  <c r="D125" i="5"/>
  <c r="C125" i="5"/>
  <c r="D122" i="5"/>
  <c r="E122" i="5"/>
  <c r="C122" i="5"/>
  <c r="D120" i="5"/>
  <c r="E120" i="5"/>
  <c r="F120" i="5"/>
  <c r="G120" i="5"/>
  <c r="H120" i="5"/>
  <c r="C120" i="5"/>
  <c r="D91" i="5"/>
  <c r="C91" i="5"/>
  <c r="D88" i="5"/>
  <c r="C88" i="5"/>
  <c r="D85" i="5"/>
  <c r="C85" i="5"/>
  <c r="D83" i="5"/>
  <c r="E83" i="5"/>
  <c r="F83" i="5"/>
  <c r="G83" i="5"/>
  <c r="H83" i="5"/>
  <c r="I83" i="5"/>
  <c r="J83" i="5"/>
  <c r="C83" i="5"/>
  <c r="D54" i="5"/>
  <c r="C54" i="5"/>
  <c r="D51" i="5"/>
  <c r="C51" i="5"/>
  <c r="D48" i="5"/>
  <c r="C48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C46" i="5"/>
  <c r="D17" i="5"/>
  <c r="C17" i="5"/>
  <c r="D14" i="5"/>
  <c r="C14" i="5"/>
  <c r="D11" i="5"/>
  <c r="C11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C9" i="5"/>
  <c r="D572" i="3"/>
  <c r="E572" i="3"/>
  <c r="F572" i="3"/>
  <c r="G572" i="3"/>
  <c r="H572" i="3"/>
  <c r="I572" i="3"/>
  <c r="J572" i="3"/>
  <c r="K572" i="3"/>
  <c r="L572" i="3"/>
  <c r="M572" i="3"/>
  <c r="N572" i="3"/>
  <c r="O572" i="3"/>
  <c r="P572" i="3"/>
  <c r="Q572" i="3"/>
  <c r="R572" i="3"/>
  <c r="S572" i="3"/>
  <c r="T572" i="3"/>
  <c r="U572" i="3"/>
  <c r="V572" i="3"/>
  <c r="C572" i="3"/>
  <c r="D569" i="3"/>
  <c r="E569" i="3"/>
  <c r="F569" i="3"/>
  <c r="G569" i="3"/>
  <c r="H569" i="3"/>
  <c r="I569" i="3"/>
  <c r="J569" i="3"/>
  <c r="K569" i="3"/>
  <c r="L569" i="3"/>
  <c r="M569" i="3"/>
  <c r="N569" i="3"/>
  <c r="O569" i="3"/>
  <c r="P569" i="3"/>
  <c r="Q569" i="3"/>
  <c r="R569" i="3"/>
  <c r="S569" i="3"/>
  <c r="T569" i="3"/>
  <c r="U569" i="3"/>
  <c r="V569" i="3"/>
  <c r="C569" i="3"/>
  <c r="D566" i="3"/>
  <c r="E566" i="3"/>
  <c r="F566" i="3"/>
  <c r="G566" i="3"/>
  <c r="H566" i="3"/>
  <c r="I566" i="3"/>
  <c r="J566" i="3"/>
  <c r="K566" i="3"/>
  <c r="L566" i="3"/>
  <c r="M566" i="3"/>
  <c r="N566" i="3"/>
  <c r="O566" i="3"/>
  <c r="P566" i="3"/>
  <c r="Q566" i="3"/>
  <c r="R566" i="3"/>
  <c r="S566" i="3"/>
  <c r="T566" i="3"/>
  <c r="U566" i="3"/>
  <c r="V566" i="3"/>
  <c r="C566" i="3"/>
  <c r="D564" i="3"/>
  <c r="E564" i="3"/>
  <c r="F564" i="3"/>
  <c r="G564" i="3"/>
  <c r="H564" i="3"/>
  <c r="I564" i="3"/>
  <c r="J564" i="3"/>
  <c r="K564" i="3"/>
  <c r="L564" i="3"/>
  <c r="M564" i="3"/>
  <c r="N564" i="3"/>
  <c r="O564" i="3"/>
  <c r="P564" i="3"/>
  <c r="Q564" i="3"/>
  <c r="R564" i="3"/>
  <c r="S564" i="3"/>
  <c r="T564" i="3"/>
  <c r="U564" i="3"/>
  <c r="V564" i="3"/>
  <c r="C564" i="3"/>
  <c r="D535" i="3"/>
  <c r="E535" i="3"/>
  <c r="F535" i="3"/>
  <c r="G535" i="3"/>
  <c r="H535" i="3"/>
  <c r="I535" i="3"/>
  <c r="J535" i="3"/>
  <c r="K535" i="3"/>
  <c r="L535" i="3"/>
  <c r="M535" i="3"/>
  <c r="N535" i="3"/>
  <c r="O535" i="3"/>
  <c r="P535" i="3"/>
  <c r="Q535" i="3"/>
  <c r="R535" i="3"/>
  <c r="S535" i="3"/>
  <c r="T535" i="3"/>
  <c r="U535" i="3"/>
  <c r="V535" i="3"/>
  <c r="C535" i="3"/>
  <c r="D532" i="3"/>
  <c r="E532" i="3"/>
  <c r="F532" i="3"/>
  <c r="G532" i="3"/>
  <c r="H532" i="3"/>
  <c r="I532" i="3"/>
  <c r="J532" i="3"/>
  <c r="K532" i="3"/>
  <c r="L532" i="3"/>
  <c r="M532" i="3"/>
  <c r="N532" i="3"/>
  <c r="O532" i="3"/>
  <c r="P532" i="3"/>
  <c r="Q532" i="3"/>
  <c r="R532" i="3"/>
  <c r="S532" i="3"/>
  <c r="T532" i="3"/>
  <c r="U532" i="3"/>
  <c r="V532" i="3"/>
  <c r="C532" i="3"/>
  <c r="D529" i="3"/>
  <c r="E529" i="3"/>
  <c r="F529" i="3"/>
  <c r="G529" i="3"/>
  <c r="H529" i="3"/>
  <c r="I529" i="3"/>
  <c r="J529" i="3"/>
  <c r="K529" i="3"/>
  <c r="L529" i="3"/>
  <c r="M529" i="3"/>
  <c r="N529" i="3"/>
  <c r="O529" i="3"/>
  <c r="P529" i="3"/>
  <c r="Q529" i="3"/>
  <c r="R529" i="3"/>
  <c r="S529" i="3"/>
  <c r="T529" i="3"/>
  <c r="U529" i="3"/>
  <c r="V529" i="3"/>
  <c r="C529" i="3"/>
  <c r="D527" i="3"/>
  <c r="E527" i="3"/>
  <c r="F527" i="3"/>
  <c r="G527" i="3"/>
  <c r="H527" i="3"/>
  <c r="I527" i="3"/>
  <c r="J527" i="3"/>
  <c r="K527" i="3"/>
  <c r="L527" i="3"/>
  <c r="M527" i="3"/>
  <c r="N527" i="3"/>
  <c r="O527" i="3"/>
  <c r="P527" i="3"/>
  <c r="Q527" i="3"/>
  <c r="R527" i="3"/>
  <c r="S527" i="3"/>
  <c r="T527" i="3"/>
  <c r="U527" i="3"/>
  <c r="V527" i="3"/>
  <c r="C527" i="3"/>
  <c r="D498" i="3"/>
  <c r="E498" i="3"/>
  <c r="F498" i="3"/>
  <c r="G498" i="3"/>
  <c r="H498" i="3"/>
  <c r="I498" i="3"/>
  <c r="J498" i="3"/>
  <c r="K498" i="3"/>
  <c r="L498" i="3"/>
  <c r="M498" i="3"/>
  <c r="N498" i="3"/>
  <c r="O498" i="3"/>
  <c r="P498" i="3"/>
  <c r="Q498" i="3"/>
  <c r="R498" i="3"/>
  <c r="S498" i="3"/>
  <c r="T498" i="3"/>
  <c r="U498" i="3"/>
  <c r="V498" i="3"/>
  <c r="C498" i="3"/>
  <c r="D495" i="3"/>
  <c r="E495" i="3"/>
  <c r="F495" i="3"/>
  <c r="G495" i="3"/>
  <c r="H495" i="3"/>
  <c r="I495" i="3"/>
  <c r="J495" i="3"/>
  <c r="K495" i="3"/>
  <c r="L495" i="3"/>
  <c r="M495" i="3"/>
  <c r="N495" i="3"/>
  <c r="O495" i="3"/>
  <c r="P495" i="3"/>
  <c r="Q495" i="3"/>
  <c r="R495" i="3"/>
  <c r="S495" i="3"/>
  <c r="T495" i="3"/>
  <c r="U495" i="3"/>
  <c r="V495" i="3"/>
  <c r="C495" i="3"/>
  <c r="D492" i="3"/>
  <c r="E492" i="3"/>
  <c r="F492" i="3"/>
  <c r="G492" i="3"/>
  <c r="H492" i="3"/>
  <c r="I492" i="3"/>
  <c r="J492" i="3"/>
  <c r="K492" i="3"/>
  <c r="L492" i="3"/>
  <c r="M492" i="3"/>
  <c r="N492" i="3"/>
  <c r="O492" i="3"/>
  <c r="P492" i="3"/>
  <c r="Q492" i="3"/>
  <c r="R492" i="3"/>
  <c r="S492" i="3"/>
  <c r="T492" i="3"/>
  <c r="U492" i="3"/>
  <c r="V492" i="3"/>
  <c r="C492" i="3"/>
  <c r="D490" i="3"/>
  <c r="E490" i="3"/>
  <c r="F490" i="3"/>
  <c r="G490" i="3"/>
  <c r="H490" i="3"/>
  <c r="I490" i="3"/>
  <c r="J490" i="3"/>
  <c r="K490" i="3"/>
  <c r="L490" i="3"/>
  <c r="M490" i="3"/>
  <c r="N490" i="3"/>
  <c r="O490" i="3"/>
  <c r="P490" i="3"/>
  <c r="Q490" i="3"/>
  <c r="R490" i="3"/>
  <c r="S490" i="3"/>
  <c r="T490" i="3"/>
  <c r="U490" i="3"/>
  <c r="V490" i="3"/>
  <c r="C490" i="3"/>
  <c r="D461" i="3"/>
  <c r="E461" i="3"/>
  <c r="F461" i="3"/>
  <c r="G461" i="3"/>
  <c r="H461" i="3"/>
  <c r="I461" i="3"/>
  <c r="J461" i="3"/>
  <c r="K461" i="3"/>
  <c r="L461" i="3"/>
  <c r="M461" i="3"/>
  <c r="N461" i="3"/>
  <c r="O461" i="3"/>
  <c r="P461" i="3"/>
  <c r="Q461" i="3"/>
  <c r="R461" i="3"/>
  <c r="S461" i="3"/>
  <c r="T461" i="3"/>
  <c r="U461" i="3"/>
  <c r="V461" i="3"/>
  <c r="C461" i="3"/>
  <c r="D458" i="3"/>
  <c r="E458" i="3"/>
  <c r="F458" i="3"/>
  <c r="G458" i="3"/>
  <c r="H458" i="3"/>
  <c r="I458" i="3"/>
  <c r="J458" i="3"/>
  <c r="K458" i="3"/>
  <c r="L458" i="3"/>
  <c r="M458" i="3"/>
  <c r="N458" i="3"/>
  <c r="O458" i="3"/>
  <c r="P458" i="3"/>
  <c r="Q458" i="3"/>
  <c r="R458" i="3"/>
  <c r="S458" i="3"/>
  <c r="T458" i="3"/>
  <c r="U458" i="3"/>
  <c r="V458" i="3"/>
  <c r="C458" i="3"/>
  <c r="D455" i="3"/>
  <c r="E455" i="3"/>
  <c r="F455" i="3"/>
  <c r="G455" i="3"/>
  <c r="H455" i="3"/>
  <c r="I455" i="3"/>
  <c r="J455" i="3"/>
  <c r="K455" i="3"/>
  <c r="L455" i="3"/>
  <c r="M455" i="3"/>
  <c r="N455" i="3"/>
  <c r="O455" i="3"/>
  <c r="P455" i="3"/>
  <c r="Q455" i="3"/>
  <c r="R455" i="3"/>
  <c r="S455" i="3"/>
  <c r="T455" i="3"/>
  <c r="U455" i="3"/>
  <c r="V455" i="3"/>
  <c r="C455" i="3"/>
  <c r="D453" i="3"/>
  <c r="E453" i="3"/>
  <c r="F453" i="3"/>
  <c r="G453" i="3"/>
  <c r="H453" i="3"/>
  <c r="I453" i="3"/>
  <c r="J453" i="3"/>
  <c r="K453" i="3"/>
  <c r="L453" i="3"/>
  <c r="M453" i="3"/>
  <c r="N453" i="3"/>
  <c r="O453" i="3"/>
  <c r="P453" i="3"/>
  <c r="Q453" i="3"/>
  <c r="R453" i="3"/>
  <c r="S453" i="3"/>
  <c r="T453" i="3"/>
  <c r="U453" i="3"/>
  <c r="V453" i="3"/>
  <c r="C453" i="3"/>
  <c r="D424" i="3"/>
  <c r="E424" i="3"/>
  <c r="F424" i="3"/>
  <c r="G424" i="3"/>
  <c r="H424" i="3"/>
  <c r="I424" i="3"/>
  <c r="J424" i="3"/>
  <c r="K424" i="3"/>
  <c r="L424" i="3"/>
  <c r="M424" i="3"/>
  <c r="N424" i="3"/>
  <c r="O424" i="3"/>
  <c r="P424" i="3"/>
  <c r="Q424" i="3"/>
  <c r="R424" i="3"/>
  <c r="S424" i="3"/>
  <c r="T424" i="3"/>
  <c r="U424" i="3"/>
  <c r="V424" i="3"/>
  <c r="C424" i="3"/>
  <c r="D421" i="3"/>
  <c r="E421" i="3"/>
  <c r="F421" i="3"/>
  <c r="G421" i="3"/>
  <c r="H421" i="3"/>
  <c r="I421" i="3"/>
  <c r="J421" i="3"/>
  <c r="K421" i="3"/>
  <c r="L421" i="3"/>
  <c r="M421" i="3"/>
  <c r="N421" i="3"/>
  <c r="O421" i="3"/>
  <c r="P421" i="3"/>
  <c r="Q421" i="3"/>
  <c r="R421" i="3"/>
  <c r="S421" i="3"/>
  <c r="T421" i="3"/>
  <c r="U421" i="3"/>
  <c r="V421" i="3"/>
  <c r="C421" i="3"/>
  <c r="D418" i="3"/>
  <c r="E418" i="3"/>
  <c r="F418" i="3"/>
  <c r="G418" i="3"/>
  <c r="H418" i="3"/>
  <c r="I418" i="3"/>
  <c r="J418" i="3"/>
  <c r="K418" i="3"/>
  <c r="L418" i="3"/>
  <c r="M418" i="3"/>
  <c r="N418" i="3"/>
  <c r="O418" i="3"/>
  <c r="P418" i="3"/>
  <c r="Q418" i="3"/>
  <c r="R418" i="3"/>
  <c r="S418" i="3"/>
  <c r="T418" i="3"/>
  <c r="U418" i="3"/>
  <c r="V418" i="3"/>
  <c r="C418" i="3"/>
  <c r="D416" i="3"/>
  <c r="E416" i="3"/>
  <c r="F416" i="3"/>
  <c r="G416" i="3"/>
  <c r="H416" i="3"/>
  <c r="I416" i="3"/>
  <c r="J416" i="3"/>
  <c r="K416" i="3"/>
  <c r="L416" i="3"/>
  <c r="M416" i="3"/>
  <c r="N416" i="3"/>
  <c r="O416" i="3"/>
  <c r="P416" i="3"/>
  <c r="Q416" i="3"/>
  <c r="R416" i="3"/>
  <c r="S416" i="3"/>
  <c r="T416" i="3"/>
  <c r="U416" i="3"/>
  <c r="V416" i="3"/>
  <c r="C416" i="3"/>
  <c r="D387" i="3"/>
  <c r="E387" i="3"/>
  <c r="F387" i="3"/>
  <c r="G387" i="3"/>
  <c r="H387" i="3"/>
  <c r="I387" i="3"/>
  <c r="J387" i="3"/>
  <c r="K387" i="3"/>
  <c r="L387" i="3"/>
  <c r="M387" i="3"/>
  <c r="N387" i="3"/>
  <c r="O387" i="3"/>
  <c r="P387" i="3"/>
  <c r="Q387" i="3"/>
  <c r="R387" i="3"/>
  <c r="S387" i="3"/>
  <c r="T387" i="3"/>
  <c r="U387" i="3"/>
  <c r="V387" i="3"/>
  <c r="C387" i="3"/>
  <c r="D384" i="3"/>
  <c r="E384" i="3"/>
  <c r="F384" i="3"/>
  <c r="G384" i="3"/>
  <c r="H384" i="3"/>
  <c r="I384" i="3"/>
  <c r="J384" i="3"/>
  <c r="K384" i="3"/>
  <c r="L384" i="3"/>
  <c r="M384" i="3"/>
  <c r="N384" i="3"/>
  <c r="O384" i="3"/>
  <c r="P384" i="3"/>
  <c r="Q384" i="3"/>
  <c r="R384" i="3"/>
  <c r="S384" i="3"/>
  <c r="T384" i="3"/>
  <c r="U384" i="3"/>
  <c r="V384" i="3"/>
  <c r="C384" i="3"/>
  <c r="D381" i="3"/>
  <c r="E381" i="3"/>
  <c r="F381" i="3"/>
  <c r="G381" i="3"/>
  <c r="H381" i="3"/>
  <c r="I381" i="3"/>
  <c r="J381" i="3"/>
  <c r="K381" i="3"/>
  <c r="L381" i="3"/>
  <c r="M381" i="3"/>
  <c r="N381" i="3"/>
  <c r="O381" i="3"/>
  <c r="P381" i="3"/>
  <c r="Q381" i="3"/>
  <c r="R381" i="3"/>
  <c r="S381" i="3"/>
  <c r="T381" i="3"/>
  <c r="U381" i="3"/>
  <c r="V381" i="3"/>
  <c r="C381" i="3"/>
  <c r="D379" i="3"/>
  <c r="E379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U379" i="3"/>
  <c r="V379" i="3"/>
  <c r="C379" i="3"/>
  <c r="D350" i="3"/>
  <c r="E350" i="3"/>
  <c r="F350" i="3"/>
  <c r="G350" i="3"/>
  <c r="H350" i="3"/>
  <c r="I350" i="3"/>
  <c r="J350" i="3"/>
  <c r="K350" i="3"/>
  <c r="L350" i="3"/>
  <c r="M350" i="3"/>
  <c r="N350" i="3"/>
  <c r="O350" i="3"/>
  <c r="P350" i="3"/>
  <c r="Q350" i="3"/>
  <c r="R350" i="3"/>
  <c r="S350" i="3"/>
  <c r="T350" i="3"/>
  <c r="U350" i="3"/>
  <c r="V350" i="3"/>
  <c r="C350" i="3"/>
  <c r="D347" i="3"/>
  <c r="E347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U347" i="3"/>
  <c r="V347" i="3"/>
  <c r="C347" i="3"/>
  <c r="D344" i="3"/>
  <c r="E344" i="3"/>
  <c r="F344" i="3"/>
  <c r="G344" i="3"/>
  <c r="H344" i="3"/>
  <c r="I344" i="3"/>
  <c r="J344" i="3"/>
  <c r="K344" i="3"/>
  <c r="L344" i="3"/>
  <c r="M344" i="3"/>
  <c r="N344" i="3"/>
  <c r="O344" i="3"/>
  <c r="P344" i="3"/>
  <c r="Q344" i="3"/>
  <c r="R344" i="3"/>
  <c r="S344" i="3"/>
  <c r="T344" i="3"/>
  <c r="U344" i="3"/>
  <c r="V344" i="3"/>
  <c r="C344" i="3"/>
  <c r="D342" i="3"/>
  <c r="E342" i="3"/>
  <c r="F342" i="3"/>
  <c r="G342" i="3"/>
  <c r="H342" i="3"/>
  <c r="I342" i="3"/>
  <c r="J342" i="3"/>
  <c r="K342" i="3"/>
  <c r="L342" i="3"/>
  <c r="M342" i="3"/>
  <c r="N342" i="3"/>
  <c r="O342" i="3"/>
  <c r="P342" i="3"/>
  <c r="Q342" i="3"/>
  <c r="R342" i="3"/>
  <c r="S342" i="3"/>
  <c r="T342" i="3"/>
  <c r="U342" i="3"/>
  <c r="V342" i="3"/>
  <c r="C342" i="3"/>
  <c r="D313" i="3"/>
  <c r="E313" i="3"/>
  <c r="F313" i="3"/>
  <c r="G313" i="3"/>
  <c r="H313" i="3"/>
  <c r="I313" i="3"/>
  <c r="J313" i="3"/>
  <c r="K313" i="3"/>
  <c r="L313" i="3"/>
  <c r="M313" i="3"/>
  <c r="N313" i="3"/>
  <c r="O313" i="3"/>
  <c r="P313" i="3"/>
  <c r="Q313" i="3"/>
  <c r="R313" i="3"/>
  <c r="S313" i="3"/>
  <c r="T313" i="3"/>
  <c r="U313" i="3"/>
  <c r="V313" i="3"/>
  <c r="C313" i="3"/>
  <c r="D310" i="3"/>
  <c r="E310" i="3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U310" i="3"/>
  <c r="V310" i="3"/>
  <c r="C310" i="3"/>
  <c r="D307" i="3"/>
  <c r="E307" i="3"/>
  <c r="F307" i="3"/>
  <c r="G307" i="3"/>
  <c r="H307" i="3"/>
  <c r="I307" i="3"/>
  <c r="J307" i="3"/>
  <c r="K307" i="3"/>
  <c r="L307" i="3"/>
  <c r="M307" i="3"/>
  <c r="N307" i="3"/>
  <c r="O307" i="3"/>
  <c r="P307" i="3"/>
  <c r="Q307" i="3"/>
  <c r="R307" i="3"/>
  <c r="S307" i="3"/>
  <c r="T307" i="3"/>
  <c r="U307" i="3"/>
  <c r="V307" i="3"/>
  <c r="C307" i="3"/>
  <c r="D305" i="3"/>
  <c r="E305" i="3"/>
  <c r="F305" i="3"/>
  <c r="G305" i="3"/>
  <c r="H305" i="3"/>
  <c r="I305" i="3"/>
  <c r="J305" i="3"/>
  <c r="K305" i="3"/>
  <c r="L305" i="3"/>
  <c r="M305" i="3"/>
  <c r="N305" i="3"/>
  <c r="O305" i="3"/>
  <c r="P305" i="3"/>
  <c r="Q305" i="3"/>
  <c r="R305" i="3"/>
  <c r="S305" i="3"/>
  <c r="T305" i="3"/>
  <c r="U305" i="3"/>
  <c r="V305" i="3"/>
  <c r="C305" i="3"/>
  <c r="D276" i="3"/>
  <c r="E276" i="3"/>
  <c r="F276" i="3"/>
  <c r="G276" i="3"/>
  <c r="H276" i="3"/>
  <c r="I276" i="3"/>
  <c r="J276" i="3"/>
  <c r="K276" i="3"/>
  <c r="L276" i="3"/>
  <c r="M276" i="3"/>
  <c r="N276" i="3"/>
  <c r="O276" i="3"/>
  <c r="P276" i="3"/>
  <c r="Q276" i="3"/>
  <c r="R276" i="3"/>
  <c r="S276" i="3"/>
  <c r="T276" i="3"/>
  <c r="U276" i="3"/>
  <c r="C276" i="3"/>
  <c r="D273" i="3"/>
  <c r="E273" i="3"/>
  <c r="F273" i="3"/>
  <c r="G273" i="3"/>
  <c r="H273" i="3"/>
  <c r="I273" i="3"/>
  <c r="J273" i="3"/>
  <c r="K273" i="3"/>
  <c r="L273" i="3"/>
  <c r="M273" i="3"/>
  <c r="N273" i="3"/>
  <c r="O273" i="3"/>
  <c r="P273" i="3"/>
  <c r="Q273" i="3"/>
  <c r="R273" i="3"/>
  <c r="S273" i="3"/>
  <c r="T273" i="3"/>
  <c r="U273" i="3"/>
  <c r="C273" i="3"/>
  <c r="D270" i="3"/>
  <c r="E270" i="3"/>
  <c r="F270" i="3"/>
  <c r="G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U270" i="3"/>
  <c r="C270" i="3"/>
  <c r="D268" i="3"/>
  <c r="E268" i="3"/>
  <c r="F268" i="3"/>
  <c r="G268" i="3"/>
  <c r="H268" i="3"/>
  <c r="I268" i="3"/>
  <c r="J268" i="3"/>
  <c r="K268" i="3"/>
  <c r="L268" i="3"/>
  <c r="M268" i="3"/>
  <c r="N268" i="3"/>
  <c r="O268" i="3"/>
  <c r="P268" i="3"/>
  <c r="Q268" i="3"/>
  <c r="R268" i="3"/>
  <c r="S268" i="3"/>
  <c r="T268" i="3"/>
  <c r="U268" i="3"/>
  <c r="V268" i="3"/>
  <c r="C268" i="3"/>
  <c r="D239" i="3"/>
  <c r="E239" i="3"/>
  <c r="F239" i="3"/>
  <c r="G239" i="3"/>
  <c r="H239" i="3"/>
  <c r="I239" i="3"/>
  <c r="J239" i="3"/>
  <c r="K239" i="3"/>
  <c r="L239" i="3"/>
  <c r="M239" i="3"/>
  <c r="N239" i="3"/>
  <c r="O239" i="3"/>
  <c r="P239" i="3"/>
  <c r="Q239" i="3"/>
  <c r="C239" i="3"/>
  <c r="D236" i="3"/>
  <c r="E236" i="3"/>
  <c r="F236" i="3"/>
  <c r="G236" i="3"/>
  <c r="H236" i="3"/>
  <c r="I236" i="3"/>
  <c r="J236" i="3"/>
  <c r="K236" i="3"/>
  <c r="L236" i="3"/>
  <c r="M236" i="3"/>
  <c r="N236" i="3"/>
  <c r="O236" i="3"/>
  <c r="P236" i="3"/>
  <c r="Q236" i="3"/>
  <c r="C236" i="3"/>
  <c r="D233" i="3"/>
  <c r="E233" i="3"/>
  <c r="F233" i="3"/>
  <c r="G233" i="3"/>
  <c r="H233" i="3"/>
  <c r="I233" i="3"/>
  <c r="J233" i="3"/>
  <c r="K233" i="3"/>
  <c r="L233" i="3"/>
  <c r="M233" i="3"/>
  <c r="N233" i="3"/>
  <c r="O233" i="3"/>
  <c r="P233" i="3"/>
  <c r="Q233" i="3"/>
  <c r="C233" i="3"/>
  <c r="D231" i="3"/>
  <c r="E231" i="3"/>
  <c r="F231" i="3"/>
  <c r="G231" i="3"/>
  <c r="H231" i="3"/>
  <c r="I231" i="3"/>
  <c r="J231" i="3"/>
  <c r="K231" i="3"/>
  <c r="L231" i="3"/>
  <c r="M231" i="3"/>
  <c r="N231" i="3"/>
  <c r="O231" i="3"/>
  <c r="P231" i="3"/>
  <c r="Q231" i="3"/>
  <c r="R231" i="3"/>
  <c r="S231" i="3"/>
  <c r="T231" i="3"/>
  <c r="U231" i="3"/>
  <c r="V231" i="3"/>
  <c r="C231" i="3"/>
  <c r="D202" i="3"/>
  <c r="E202" i="3"/>
  <c r="F202" i="3"/>
  <c r="G202" i="3"/>
  <c r="H202" i="3"/>
  <c r="I202" i="3"/>
  <c r="J202" i="3"/>
  <c r="K202" i="3"/>
  <c r="L202" i="3"/>
  <c r="C202" i="3"/>
  <c r="D199" i="3"/>
  <c r="E199" i="3"/>
  <c r="F199" i="3"/>
  <c r="G199" i="3"/>
  <c r="H199" i="3"/>
  <c r="I199" i="3"/>
  <c r="J199" i="3"/>
  <c r="K199" i="3"/>
  <c r="L199" i="3"/>
  <c r="C199" i="3"/>
  <c r="D196" i="3"/>
  <c r="E196" i="3"/>
  <c r="F196" i="3"/>
  <c r="G196" i="3"/>
  <c r="H196" i="3"/>
  <c r="I196" i="3"/>
  <c r="J196" i="3"/>
  <c r="K196" i="3"/>
  <c r="L196" i="3"/>
  <c r="C196" i="3"/>
  <c r="D194" i="3"/>
  <c r="E194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C194" i="3"/>
  <c r="D165" i="3"/>
  <c r="E165" i="3"/>
  <c r="F165" i="3"/>
  <c r="G165" i="3"/>
  <c r="H165" i="3"/>
  <c r="I165" i="3"/>
  <c r="J165" i="3"/>
  <c r="K165" i="3"/>
  <c r="L165" i="3"/>
  <c r="C165" i="3"/>
  <c r="D162" i="3"/>
  <c r="E162" i="3"/>
  <c r="F162" i="3"/>
  <c r="G162" i="3"/>
  <c r="H162" i="3"/>
  <c r="I162" i="3"/>
  <c r="J162" i="3"/>
  <c r="K162" i="3"/>
  <c r="L162" i="3"/>
  <c r="C162" i="3"/>
  <c r="D159" i="3"/>
  <c r="E159" i="3"/>
  <c r="F159" i="3"/>
  <c r="G159" i="3"/>
  <c r="H159" i="3"/>
  <c r="I159" i="3"/>
  <c r="J159" i="3"/>
  <c r="K159" i="3"/>
  <c r="L159" i="3"/>
  <c r="C159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C157" i="3"/>
  <c r="D128" i="3"/>
  <c r="E128" i="3"/>
  <c r="F128" i="3"/>
  <c r="G128" i="3"/>
  <c r="H128" i="3"/>
  <c r="I128" i="3"/>
  <c r="J128" i="3"/>
  <c r="K128" i="3"/>
  <c r="L128" i="3"/>
  <c r="C128" i="3"/>
  <c r="D125" i="3"/>
  <c r="E125" i="3"/>
  <c r="F125" i="3"/>
  <c r="G125" i="3"/>
  <c r="H125" i="3"/>
  <c r="I125" i="3"/>
  <c r="J125" i="3"/>
  <c r="K125" i="3"/>
  <c r="L125" i="3"/>
  <c r="C125" i="3"/>
  <c r="D122" i="3"/>
  <c r="E122" i="3"/>
  <c r="F122" i="3"/>
  <c r="G122" i="3"/>
  <c r="H122" i="3"/>
  <c r="I122" i="3"/>
  <c r="J122" i="3"/>
  <c r="K122" i="3"/>
  <c r="L122" i="3"/>
  <c r="C122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C120" i="3"/>
  <c r="D91" i="3"/>
  <c r="E91" i="3"/>
  <c r="F91" i="3"/>
  <c r="G91" i="3"/>
  <c r="H91" i="3"/>
  <c r="I91" i="3"/>
  <c r="J91" i="3"/>
  <c r="K91" i="3"/>
  <c r="C91" i="3"/>
  <c r="D88" i="3"/>
  <c r="E88" i="3"/>
  <c r="F88" i="3"/>
  <c r="G88" i="3"/>
  <c r="H88" i="3"/>
  <c r="I88" i="3"/>
  <c r="J88" i="3"/>
  <c r="K88" i="3"/>
  <c r="C88" i="3"/>
  <c r="D85" i="3"/>
  <c r="E85" i="3"/>
  <c r="F85" i="3"/>
  <c r="G85" i="3"/>
  <c r="H85" i="3"/>
  <c r="I85" i="3"/>
  <c r="J85" i="3"/>
  <c r="K85" i="3"/>
  <c r="C85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C83" i="3"/>
  <c r="D54" i="3"/>
  <c r="E54" i="3"/>
  <c r="F54" i="3"/>
  <c r="G54" i="3"/>
  <c r="H54" i="3"/>
  <c r="I54" i="3"/>
  <c r="J54" i="3"/>
  <c r="C54" i="3"/>
  <c r="D51" i="3"/>
  <c r="E51" i="3"/>
  <c r="F51" i="3"/>
  <c r="G51" i="3"/>
  <c r="H51" i="3"/>
  <c r="I51" i="3"/>
  <c r="J51" i="3"/>
  <c r="C51" i="3"/>
  <c r="D48" i="3"/>
  <c r="E48" i="3"/>
  <c r="F48" i="3"/>
  <c r="G48" i="3"/>
  <c r="H48" i="3"/>
  <c r="I48" i="3"/>
  <c r="J48" i="3"/>
  <c r="C48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C46" i="3"/>
  <c r="D17" i="3"/>
  <c r="E17" i="3"/>
  <c r="F17" i="3"/>
  <c r="G17" i="3"/>
  <c r="H17" i="3"/>
  <c r="I17" i="3"/>
  <c r="C17" i="3"/>
  <c r="D14" i="3"/>
  <c r="E14" i="3"/>
  <c r="F14" i="3"/>
  <c r="G14" i="3"/>
  <c r="H14" i="3"/>
  <c r="I14" i="3"/>
  <c r="C14" i="3"/>
  <c r="D11" i="3"/>
  <c r="E11" i="3"/>
  <c r="F11" i="3"/>
  <c r="G11" i="3"/>
  <c r="H11" i="3"/>
  <c r="I11" i="3"/>
  <c r="C11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C9" i="3"/>
</calcChain>
</file>

<file path=xl/sharedStrings.xml><?xml version="1.0" encoding="utf-8"?>
<sst xmlns="http://schemas.openxmlformats.org/spreadsheetml/2006/main" count="1356" uniqueCount="116">
  <si>
    <t>x (m)</t>
    <phoneticPr fontId="1" type="noConversion"/>
  </si>
  <si>
    <t>distance</t>
  </si>
  <si>
    <t>s_talking_SR</t>
  </si>
  <si>
    <t>s_talking_LD</t>
  </si>
  <si>
    <t>m_talking_SR</t>
  </si>
  <si>
    <t>m_talking_LD</t>
  </si>
  <si>
    <t>l_talking_SR</t>
  </si>
  <si>
    <t>l_talking_LD</t>
  </si>
  <si>
    <t>s_coughing_SR</t>
  </si>
  <si>
    <t>s_coughing_LD</t>
  </si>
  <si>
    <t>m_coughing_SR</t>
  </si>
  <si>
    <t>m_coughing_LD</t>
  </si>
  <si>
    <t>l_coughing_SR</t>
  </si>
  <si>
    <t>l_coughing_LD</t>
  </si>
  <si>
    <t>RH=50</t>
    <phoneticPr fontId="1" type="noConversion"/>
  </si>
  <si>
    <t>Counting, “1” - “100”, (once)</t>
    <phoneticPr fontId="1" type="noConversion"/>
  </si>
  <si>
    <t>One cough</t>
    <phoneticPr fontId="1" type="noConversion"/>
  </si>
  <si>
    <t>critical inhalation diameter, RH=50</t>
    <phoneticPr fontId="1" type="noConversion"/>
  </si>
  <si>
    <t>dimensinless</t>
    <phoneticPr fontId="1" type="noConversion"/>
  </si>
  <si>
    <t>InAir_number</t>
    <phoneticPr fontId="1" type="noConversion"/>
  </si>
  <si>
    <t>dp_talking_InAir[um]</t>
    <phoneticPr fontId="1" type="noConversion"/>
  </si>
  <si>
    <t>separate</t>
    <phoneticPr fontId="1" type="noConversion"/>
  </si>
  <si>
    <t>co-exist</t>
    <phoneticPr fontId="1" type="noConversion"/>
  </si>
  <si>
    <t>s_talking_ratio</t>
  </si>
  <si>
    <t>m_talking_ratio</t>
  </si>
  <si>
    <t>l_talking_ratio</t>
  </si>
  <si>
    <t>t_talking_SR</t>
  </si>
  <si>
    <t>t_talking_LD</t>
  </si>
  <si>
    <t>t_talking_ratio</t>
  </si>
  <si>
    <t>s_coughing_ratio</t>
  </si>
  <si>
    <t>m_coughing_ratio</t>
  </si>
  <si>
    <t>l_coughing_ratio</t>
  </si>
  <si>
    <t>t_coughing_SR</t>
  </si>
  <si>
    <t>t_coughing_LD</t>
  </si>
  <si>
    <t>t_coughing_ratio</t>
  </si>
  <si>
    <t>separate</t>
    <phoneticPr fontId="1" type="noConversion"/>
  </si>
  <si>
    <t>co-exist</t>
    <phoneticPr fontId="1" type="noConversion"/>
  </si>
  <si>
    <t>RH=50</t>
    <phoneticPr fontId="1" type="noConversion"/>
  </si>
  <si>
    <t>droplet travel distance</t>
    <phoneticPr fontId="1" type="noConversion"/>
  </si>
  <si>
    <t>dp_Coughing_InAir[um]</t>
    <phoneticPr fontId="1" type="noConversion"/>
  </si>
  <si>
    <t>IF_talking (in_inhalation_zone probability: Nin/Nt) [-]</t>
    <phoneticPr fontId="1" type="noConversion"/>
  </si>
  <si>
    <t>IF_coughing (in_inhalation_zone probability: Nin/Nt) [-]</t>
    <phoneticPr fontId="1" type="noConversion"/>
  </si>
  <si>
    <t>MF_talking  (in_mem probability: Nm/Nt) [-]</t>
    <phoneticPr fontId="1" type="noConversion"/>
  </si>
  <si>
    <t>MF_coughing  (in_mem probability: Nm/Nt) [-]</t>
    <phoneticPr fontId="1" type="noConversion"/>
  </si>
  <si>
    <t>AE-talking</t>
    <phoneticPr fontId="1" type="noConversion"/>
  </si>
  <si>
    <t>AE-coughing</t>
    <phoneticPr fontId="1" type="noConversion"/>
  </si>
  <si>
    <t>d=1500 um</t>
    <phoneticPr fontId="1" type="noConversion"/>
  </si>
  <si>
    <t>u0=11.7 m/s</t>
    <phoneticPr fontId="1" type="noConversion"/>
  </si>
  <si>
    <t>d=750 um</t>
    <phoneticPr fontId="1" type="noConversion"/>
  </si>
  <si>
    <t>d=375 um</t>
    <phoneticPr fontId="1" type="noConversion"/>
  </si>
  <si>
    <t>d=225 um</t>
    <phoneticPr fontId="1" type="noConversion"/>
  </si>
  <si>
    <t>d=175 um</t>
    <phoneticPr fontId="1" type="noConversion"/>
  </si>
  <si>
    <t>d=137.5 um</t>
    <phoneticPr fontId="1" type="noConversion"/>
  </si>
  <si>
    <t>d=112.5 um</t>
    <phoneticPr fontId="1" type="noConversion"/>
  </si>
  <si>
    <t>d=87.5 um</t>
    <phoneticPr fontId="1" type="noConversion"/>
  </si>
  <si>
    <t>d=62.5 um</t>
    <phoneticPr fontId="1" type="noConversion"/>
  </si>
  <si>
    <t>d=45 um</t>
    <phoneticPr fontId="1" type="noConversion"/>
  </si>
  <si>
    <t>d=36 um</t>
    <phoneticPr fontId="1" type="noConversion"/>
  </si>
  <si>
    <t>d=28 um</t>
    <phoneticPr fontId="1" type="noConversion"/>
  </si>
  <si>
    <t>d=20 um</t>
    <phoneticPr fontId="1" type="noConversion"/>
  </si>
  <si>
    <t>d=12 um</t>
    <phoneticPr fontId="1" type="noConversion"/>
  </si>
  <si>
    <t>d=6 um</t>
    <phoneticPr fontId="1" type="noConversion"/>
  </si>
  <si>
    <t>d=3 um</t>
    <phoneticPr fontId="1" type="noConversion"/>
  </si>
  <si>
    <t>InAir_probability</t>
    <phoneticPr fontId="1" type="noConversion"/>
  </si>
  <si>
    <t>dp_InAir(m)</t>
    <phoneticPr fontId="1" type="noConversion"/>
  </si>
  <si>
    <t>dp_InAir(um)</t>
    <phoneticPr fontId="1" type="noConversion"/>
  </si>
  <si>
    <t>Up_InAir(m/s)</t>
    <phoneticPr fontId="1" type="noConversion"/>
  </si>
  <si>
    <t>in_menbrane</t>
    <phoneticPr fontId="1" type="noConversion"/>
  </si>
  <si>
    <t>in_mouth</t>
    <phoneticPr fontId="1" type="noConversion"/>
  </si>
  <si>
    <t>MF-mouth</t>
    <phoneticPr fontId="1" type="noConversion"/>
  </si>
  <si>
    <t>in_eye_right</t>
    <phoneticPr fontId="1" type="noConversion"/>
  </si>
  <si>
    <t>in_eye_left</t>
    <phoneticPr fontId="1" type="noConversion"/>
  </si>
  <si>
    <t>MF-eye</t>
    <phoneticPr fontId="1" type="noConversion"/>
  </si>
  <si>
    <t>in_nose_right</t>
    <phoneticPr fontId="1" type="noConversion"/>
  </si>
  <si>
    <t>in_nose_left</t>
    <phoneticPr fontId="1" type="noConversion"/>
  </si>
  <si>
    <t>IF</t>
    <phoneticPr fontId="1" type="noConversion"/>
  </si>
  <si>
    <t>MF-total</t>
    <phoneticPr fontId="1" type="noConversion"/>
  </si>
  <si>
    <t>MF-nose</t>
    <phoneticPr fontId="1" type="noConversion"/>
  </si>
  <si>
    <t>in_inhalation zone</t>
    <phoneticPr fontId="1" type="noConversion"/>
  </si>
  <si>
    <t>out_inhalation zone_in_left eye</t>
    <phoneticPr fontId="1" type="noConversion"/>
  </si>
  <si>
    <t>out_inhalation zone_in_right eye</t>
    <phoneticPr fontId="1" type="noConversion"/>
  </si>
  <si>
    <t>out_inhalation zone_in_left nose</t>
    <phoneticPr fontId="1" type="noConversion"/>
  </si>
  <si>
    <t>out_inhalation zone_in_right nose</t>
    <phoneticPr fontId="1" type="noConversion"/>
  </si>
  <si>
    <t>out_inhalation zone_in_mouth</t>
    <phoneticPr fontId="1" type="noConversion"/>
  </si>
  <si>
    <t>out_inhalation zone_in_membrane (total)</t>
    <phoneticPr fontId="1" type="noConversion"/>
  </si>
  <si>
    <t>MF1</t>
    <phoneticPr fontId="1" type="noConversion"/>
  </si>
  <si>
    <t>MF2</t>
    <phoneticPr fontId="1" type="noConversion"/>
  </si>
  <si>
    <t>in_inhalation zone</t>
    <phoneticPr fontId="1" type="noConversion"/>
  </si>
  <si>
    <t>in_inhalation zone_in_left eye</t>
    <phoneticPr fontId="1" type="noConversion"/>
  </si>
  <si>
    <t>in_inhalation zone_in_right eye</t>
    <phoneticPr fontId="1" type="noConversion"/>
  </si>
  <si>
    <t>in_inhalation zone_in_left nose</t>
    <phoneticPr fontId="1" type="noConversion"/>
  </si>
  <si>
    <t>in_inhalation zone_in_right nose</t>
    <phoneticPr fontId="1" type="noConversion"/>
  </si>
  <si>
    <t>in_inhalation zone_in_mouth</t>
    <phoneticPr fontId="1" type="noConversion"/>
  </si>
  <si>
    <t>in_inhalation zone_in_membrane (total)</t>
    <phoneticPr fontId="1" type="noConversion"/>
  </si>
  <si>
    <t>u0=3.9 m/s</t>
    <phoneticPr fontId="1" type="noConversion"/>
  </si>
  <si>
    <t>Exposure: uL. RH=50. Co-exist.</t>
    <phoneticPr fontId="1" type="noConversion"/>
  </si>
  <si>
    <t>Exposure: uL. RH=50. Separate.</t>
    <phoneticPr fontId="1" type="noConversion"/>
  </si>
  <si>
    <t>Note: s means small; m means middle; l means large; t means total. SR means short-range; LD means large droplet.</t>
    <phoneticPr fontId="1" type="noConversion"/>
  </si>
  <si>
    <t>d (um)</t>
    <phoneticPr fontId="1" type="noConversion"/>
  </si>
  <si>
    <t>distance (m)</t>
    <phoneticPr fontId="1" type="noConversion"/>
  </si>
  <si>
    <t>MF1_out_inhalation zone_in_membrane-Talking</t>
    <phoneticPr fontId="1" type="noConversion"/>
  </si>
  <si>
    <t>MF2_in_inhalation zone_in_membrane-Talking</t>
    <phoneticPr fontId="1" type="noConversion"/>
  </si>
  <si>
    <t>MF1_out_inhalation zone_in_membrane-Coughing</t>
    <phoneticPr fontId="1" type="noConversion"/>
  </si>
  <si>
    <t>MF2_in_inhalation zone_in_membrane-Coughing</t>
    <phoneticPr fontId="1" type="noConversion"/>
  </si>
  <si>
    <t>inhaled droplet number for talking</t>
    <phoneticPr fontId="1" type="noConversion"/>
  </si>
  <si>
    <t>inhaled droplet number for coughing</t>
    <phoneticPr fontId="1" type="noConversion"/>
  </si>
  <si>
    <t>deposited droplet number for Talking</t>
    <phoneticPr fontId="1" type="noConversion"/>
  </si>
  <si>
    <t>deposited droplet number for Coughing</t>
    <phoneticPr fontId="1" type="noConversion"/>
  </si>
  <si>
    <t>reach distance-cough</t>
    <phoneticPr fontId="1" type="noConversion"/>
  </si>
  <si>
    <t>reach distance-talk</t>
    <phoneticPr fontId="1" type="noConversion"/>
  </si>
  <si>
    <t>Number of droplets generated (Duguid, 1946)</t>
    <phoneticPr fontId="1" type="noConversion"/>
  </si>
  <si>
    <t>Sin_talking(cm)</t>
    <phoneticPr fontId="1" type="noConversion"/>
  </si>
  <si>
    <t>Sin_coughing(cm)</t>
    <phoneticPr fontId="1" type="noConversion"/>
  </si>
  <si>
    <t>Sin_talking(m)</t>
    <phoneticPr fontId="1" type="noConversion"/>
  </si>
  <si>
    <t>Sin_coughing(m)</t>
    <phoneticPr fontId="1" type="noConversion"/>
  </si>
  <si>
    <t>d (um) /x (m)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</si>
</sst>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5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rgb="FFFA7D00"/>
      <name val="等线"/>
      <family val="2"/>
      <charset val="134"/>
      <scheme val="minor"/>
    </font>
    <font>
      <b/>
      <sz val="11"/>
      <color rgb="FF0000FF"/>
      <name val="Times New Roman"/>
      <family val="1"/>
    </font>
    <font>
      <i/>
      <sz val="11"/>
      <color rgb="FF7F7F7F"/>
      <name val="等线"/>
      <family val="2"/>
      <charset val="134"/>
      <scheme val="minor"/>
    </font>
    <font>
      <i/>
      <sz val="11"/>
      <color rgb="FF7F7F7F"/>
      <name val="Times New Roman"/>
      <family val="1"/>
    </font>
    <font>
      <sz val="11"/>
      <name val="Times New Roman"/>
      <family val="1"/>
    </font>
    <font>
      <b/>
      <sz val="11"/>
      <color rgb="FFFA7D00"/>
      <name val="Times New Roman"/>
      <family val="1"/>
    </font>
    <font>
      <b/>
      <sz val="11"/>
      <color rgb="FFFF0000"/>
      <name val="Times New Roman"/>
      <family val="1"/>
    </font>
    <font>
      <sz val="11"/>
      <color rgb="FF0000FF"/>
      <name val="Times New Roman"/>
      <family val="1"/>
    </font>
    <font>
      <b/>
      <sz val="11"/>
      <color theme="5"/>
      <name val="Times New Roman"/>
      <family val="1"/>
    </font>
    <font>
      <b/>
      <i/>
      <u/>
      <sz val="11"/>
      <color rgb="FF7030A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5" fillId="3" borderId="1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Border="1" applyAlignment="1">
      <alignment horizontal="justify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11" fontId="4" fillId="0" borderId="0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3">
      <alignment vertical="center"/>
    </xf>
    <xf numFmtId="0" fontId="6" fillId="2" borderId="0" xfId="0" applyFont="1" applyFill="1" applyAlignment="1">
      <alignment horizontal="left" vertical="center"/>
    </xf>
    <xf numFmtId="0" fontId="8" fillId="0" borderId="0" xfId="3" applyFont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5" borderId="0" xfId="0" applyFont="1" applyFill="1">
      <alignment vertical="center"/>
    </xf>
    <xf numFmtId="11" fontId="9" fillId="0" borderId="0" xfId="0" applyNumberFormat="1" applyFont="1" applyBorder="1">
      <alignment vertical="center"/>
    </xf>
    <xf numFmtId="0" fontId="9" fillId="0" borderId="0" xfId="3" applyFont="1">
      <alignment vertical="center"/>
    </xf>
    <xf numFmtId="0" fontId="9" fillId="0" borderId="0" xfId="3" applyFont="1" applyBorder="1">
      <alignment vertical="center"/>
    </xf>
    <xf numFmtId="0" fontId="9" fillId="9" borderId="0" xfId="3" applyFont="1" applyFill="1">
      <alignment vertical="center"/>
    </xf>
    <xf numFmtId="0" fontId="9" fillId="0" borderId="0" xfId="3" applyFont="1" applyFill="1" applyBorder="1">
      <alignment vertical="center"/>
    </xf>
    <xf numFmtId="11" fontId="4" fillId="0" borderId="0" xfId="0" applyNumberFormat="1" applyFont="1">
      <alignment vertical="center"/>
    </xf>
    <xf numFmtId="11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10" fillId="3" borderId="1" xfId="1" applyFont="1">
      <alignment vertical="center"/>
    </xf>
    <xf numFmtId="11" fontId="10" fillId="3" borderId="1" xfId="1" applyNumberFormat="1" applyFont="1">
      <alignment vertical="center"/>
    </xf>
    <xf numFmtId="11" fontId="9" fillId="0" borderId="0" xfId="0" applyNumberFormat="1" applyFont="1">
      <alignment vertical="center"/>
    </xf>
    <xf numFmtId="11" fontId="9" fillId="4" borderId="0" xfId="0" applyNumberFormat="1" applyFont="1" applyFill="1">
      <alignment vertical="center"/>
    </xf>
    <xf numFmtId="11" fontId="9" fillId="6" borderId="0" xfId="0" applyNumberFormat="1" applyFont="1" applyFill="1">
      <alignment vertical="center"/>
    </xf>
    <xf numFmtId="11" fontId="9" fillId="5" borderId="0" xfId="0" applyNumberFormat="1" applyFont="1" applyFill="1">
      <alignment vertical="center"/>
    </xf>
    <xf numFmtId="11" fontId="9" fillId="7" borderId="0" xfId="0" applyNumberFormat="1" applyFont="1" applyFill="1">
      <alignment vertical="center"/>
    </xf>
    <xf numFmtId="0" fontId="9" fillId="6" borderId="0" xfId="0" applyFont="1" applyFill="1">
      <alignment vertical="center"/>
    </xf>
    <xf numFmtId="0" fontId="9" fillId="7" borderId="0" xfId="0" applyFont="1" applyFill="1">
      <alignment vertical="center"/>
    </xf>
    <xf numFmtId="0" fontId="11" fillId="0" borderId="0" xfId="0" applyFont="1">
      <alignment vertical="center"/>
    </xf>
    <xf numFmtId="0" fontId="4" fillId="11" borderId="0" xfId="0" applyFont="1" applyFill="1">
      <alignment vertical="center"/>
    </xf>
    <xf numFmtId="0" fontId="12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8" borderId="0" xfId="0" applyFont="1" applyFill="1">
      <alignment vertical="center"/>
    </xf>
    <xf numFmtId="0" fontId="1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4" fillId="10" borderId="0" xfId="2" applyFont="1" applyAlignment="1">
      <alignment horizontal="lef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justify" vertic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176" fontId="4" fillId="0" borderId="4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176" fontId="9" fillId="0" borderId="5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9" fillId="0" borderId="0" xfId="0" applyNumberFormat="1" applyFont="1" applyBorder="1">
      <alignment vertical="center"/>
    </xf>
    <xf numFmtId="176" fontId="9" fillId="0" borderId="7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9" fillId="0" borderId="2" xfId="0" applyNumberFormat="1" applyFont="1" applyBorder="1">
      <alignment vertical="center"/>
    </xf>
    <xf numFmtId="176" fontId="9" fillId="0" borderId="9" xfId="0" applyNumberFormat="1" applyFont="1" applyBorder="1">
      <alignment vertical="center"/>
    </xf>
    <xf numFmtId="0" fontId="5" fillId="3" borderId="1" xfId="1">
      <alignment vertical="center"/>
    </xf>
  </cellXfs>
  <cellStyles count="4">
    <cellStyle name="20% - 着色 4" xfId="2" builtinId="42"/>
    <cellStyle name="常规" xfId="0" builtinId="0"/>
    <cellStyle name="解释性文本" xfId="3" builtinId="53"/>
    <cellStyle name="计算" xfId="1" builtinId="2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Travel distance</a:t>
            </a:r>
            <a:endParaRPr lang="zh-CN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Talking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'Droplet information_summary'!$B$3:$B$18</c:f>
              <c:numCache>
                <c:formatCode>General</c:formatCode>
                <c:ptCount val="1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  <c:pt idx="4">
                  <c:v>28</c:v>
                </c:pt>
                <c:pt idx="5">
                  <c:v>36</c:v>
                </c:pt>
                <c:pt idx="6">
                  <c:v>45</c:v>
                </c:pt>
                <c:pt idx="7">
                  <c:v>62.5</c:v>
                </c:pt>
                <c:pt idx="8">
                  <c:v>87.5</c:v>
                </c:pt>
                <c:pt idx="9">
                  <c:v>112.5</c:v>
                </c:pt>
                <c:pt idx="10">
                  <c:v>137.5</c:v>
                </c:pt>
                <c:pt idx="11">
                  <c:v>175</c:v>
                </c:pt>
                <c:pt idx="12">
                  <c:v>225</c:v>
                </c:pt>
                <c:pt idx="13">
                  <c:v>375</c:v>
                </c:pt>
                <c:pt idx="14">
                  <c:v>750</c:v>
                </c:pt>
                <c:pt idx="15">
                  <c:v>1500</c:v>
                </c:pt>
              </c:numCache>
            </c:numRef>
          </c:xVal>
          <c:yVal>
            <c:numRef>
              <c:f>'Droplet information_summary'!$D$3:$D$18</c:f>
              <c:numCache>
                <c:formatCode>General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1.1000000000000001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1.4</c:v>
                </c:pt>
                <c:pt idx="15">
                  <c:v>1.9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9B-4D4B-9153-50F6251B3E7E}"/>
            </c:ext>
          </c:extLst>
        </c:ser>
        <c:ser>
          <c:idx val="1"/>
          <c:order val="1"/>
          <c:tx>
            <c:v>Coughing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'Droplet information_summary'!$B$3:$B$18</c:f>
              <c:numCache>
                <c:formatCode>General</c:formatCode>
                <c:ptCount val="1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  <c:pt idx="4">
                  <c:v>28</c:v>
                </c:pt>
                <c:pt idx="5">
                  <c:v>36</c:v>
                </c:pt>
                <c:pt idx="6">
                  <c:v>45</c:v>
                </c:pt>
                <c:pt idx="7">
                  <c:v>62.5</c:v>
                </c:pt>
                <c:pt idx="8">
                  <c:v>87.5</c:v>
                </c:pt>
                <c:pt idx="9">
                  <c:v>112.5</c:v>
                </c:pt>
                <c:pt idx="10">
                  <c:v>137.5</c:v>
                </c:pt>
                <c:pt idx="11">
                  <c:v>175</c:v>
                </c:pt>
                <c:pt idx="12">
                  <c:v>225</c:v>
                </c:pt>
                <c:pt idx="13">
                  <c:v>375</c:v>
                </c:pt>
                <c:pt idx="14">
                  <c:v>750</c:v>
                </c:pt>
                <c:pt idx="15">
                  <c:v>1500</c:v>
                </c:pt>
              </c:numCache>
            </c:numRef>
          </c:xVal>
          <c:yVal>
            <c:numRef>
              <c:f>'Droplet information_summary'!$C$3:$C$18</c:f>
              <c:numCache>
                <c:formatCode>General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1.7</c:v>
                </c:pt>
                <c:pt idx="11">
                  <c:v>1.5</c:v>
                </c:pt>
                <c:pt idx="12">
                  <c:v>1.4</c:v>
                </c:pt>
                <c:pt idx="13">
                  <c:v>1.8</c:v>
                </c:pt>
                <c:pt idx="14">
                  <c:v>2</c:v>
                </c:pt>
                <c:pt idx="1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9B-4D4B-9153-50F6251B3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14944"/>
        <c:axId val="196517248"/>
      </c:scatterChart>
      <c:valAx>
        <c:axId val="19651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dp [</a:t>
                </a:r>
                <a:r>
                  <a:rPr lang="el-GR"/>
                  <a:t>μ</a:t>
                </a:r>
                <a:r>
                  <a:rPr lang="en-US"/>
                  <a:t>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96517248"/>
        <c:crosses val="autoZero"/>
        <c:crossBetween val="midCat"/>
      </c:valAx>
      <c:valAx>
        <c:axId val="19651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distance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96514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information_summary'!$BS$200:$CB$200</c:f>
              <c:numCache>
                <c:formatCode>0.00E+00</c:formatCode>
                <c:ptCount val="10"/>
                <c:pt idx="0">
                  <c:v>8.4467220000000003E-3</c:v>
                </c:pt>
                <c:pt idx="1">
                  <c:v>2.3990019999999999E-4</c:v>
                </c:pt>
                <c:pt idx="2">
                  <c:v>4.2627169999999997E-6</c:v>
                </c:pt>
                <c:pt idx="3">
                  <c:v>1.5756260000000001E-6</c:v>
                </c:pt>
                <c:pt idx="4">
                  <c:v>8.1661929999999996E-7</c:v>
                </c:pt>
                <c:pt idx="5">
                  <c:v>4.2704780000000002E-7</c:v>
                </c:pt>
                <c:pt idx="6">
                  <c:v>3.0873399999999999E-7</c:v>
                </c:pt>
                <c:pt idx="7">
                  <c:v>1.691121E-7</c:v>
                </c:pt>
                <c:pt idx="8">
                  <c:v>1.047664E-7</c:v>
                </c:pt>
                <c:pt idx="9">
                  <c:v>6.2719590000000003E-8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9-49D8-A8D6-2E152692378A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information_summary'!$BS$201:$CB$201</c:f>
              <c:numCache>
                <c:formatCode>0.00E+00</c:formatCode>
                <c:ptCount val="10"/>
                <c:pt idx="0">
                  <c:v>0.49520760000000003</c:v>
                </c:pt>
                <c:pt idx="1">
                  <c:v>5.379842E-2</c:v>
                </c:pt>
                <c:pt idx="2">
                  <c:v>4.7779210000000001E-3</c:v>
                </c:pt>
                <c:pt idx="3">
                  <c:v>3.9497559999999998E-4</c:v>
                </c:pt>
                <c:pt idx="4">
                  <c:v>4.4171839999999999E-5</c:v>
                </c:pt>
                <c:pt idx="5">
                  <c:v>2.1051860000000001E-5</c:v>
                </c:pt>
                <c:pt idx="6">
                  <c:v>1.331655E-5</c:v>
                </c:pt>
                <c:pt idx="7">
                  <c:v>9.4753539999999999E-6</c:v>
                </c:pt>
                <c:pt idx="8">
                  <c:v>6.917315E-6</c:v>
                </c:pt>
                <c:pt idx="9">
                  <c:v>4.943832E-6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9-49D8-A8D6-2E152692378A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information_summary'!$BS$202:$CB$202</c:f>
              <c:numCache>
                <c:formatCode>0.00E+00</c:formatCode>
                <c:ptCount val="10"/>
                <c:pt idx="0">
                  <c:v>11.230650000000001</c:v>
                </c:pt>
                <c:pt idx="1">
                  <c:v>1.7403109999999999</c:v>
                </c:pt>
                <c:pt idx="2">
                  <c:v>0.34612330000000002</c:v>
                </c:pt>
                <c:pt idx="3">
                  <c:v>9.2824470000000006E-2</c:v>
                </c:pt>
                <c:pt idx="4">
                  <c:v>2.335135E-2</c:v>
                </c:pt>
                <c:pt idx="5">
                  <c:v>4.4611369999999996E-3</c:v>
                </c:pt>
                <c:pt idx="6">
                  <c:v>1.4668579999999999E-3</c:v>
                </c:pt>
                <c:pt idx="7">
                  <c:v>4.1419390000000002E-4</c:v>
                </c:pt>
                <c:pt idx="8">
                  <c:v>1.8090860000000001E-4</c:v>
                </c:pt>
                <c:pt idx="9">
                  <c:v>9.3565590000000003E-5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9-49D8-A8D6-2E152692378A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information_summary'!$BS$203:$CB$203</c:f>
              <c:numCache>
                <c:formatCode>0.00E+00</c:formatCode>
                <c:ptCount val="10"/>
                <c:pt idx="0">
                  <c:v>35.134740000000001</c:v>
                </c:pt>
                <c:pt idx="1">
                  <c:v>7.2122229999999998</c:v>
                </c:pt>
                <c:pt idx="2">
                  <c:v>1.776465</c:v>
                </c:pt>
                <c:pt idx="3">
                  <c:v>0.63542920000000003</c:v>
                </c:pt>
                <c:pt idx="4">
                  <c:v>0.23923949999999999</c:v>
                </c:pt>
                <c:pt idx="5">
                  <c:v>9.7240750000000001E-2</c:v>
                </c:pt>
                <c:pt idx="6">
                  <c:v>3.9661519999999999E-2</c:v>
                </c:pt>
                <c:pt idx="7">
                  <c:v>1.480333E-2</c:v>
                </c:pt>
                <c:pt idx="8">
                  <c:v>7.9620109999999997E-3</c:v>
                </c:pt>
                <c:pt idx="9">
                  <c:v>3.094435E-3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49-49D8-A8D6-2E152692378A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information_summary'!$BS$204:$CB$204</c:f>
              <c:numCache>
                <c:formatCode>0.00E+00</c:formatCode>
                <c:ptCount val="10"/>
                <c:pt idx="0">
                  <c:v>44.596170000000001</c:v>
                </c:pt>
                <c:pt idx="1">
                  <c:v>11.22593</c:v>
                </c:pt>
                <c:pt idx="2">
                  <c:v>3.099739</c:v>
                </c:pt>
                <c:pt idx="3">
                  <c:v>1.202744</c:v>
                </c:pt>
                <c:pt idx="4">
                  <c:v>0.44346010000000002</c:v>
                </c:pt>
                <c:pt idx="5">
                  <c:v>0.22666500000000001</c:v>
                </c:pt>
                <c:pt idx="6">
                  <c:v>0.13117190000000001</c:v>
                </c:pt>
                <c:pt idx="7">
                  <c:v>5.1562999999999998E-2</c:v>
                </c:pt>
                <c:pt idx="8">
                  <c:v>3.1676120000000002E-2</c:v>
                </c:pt>
                <c:pt idx="9">
                  <c:v>1.445023E-2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9-49D8-A8D6-2E152692378A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information_summary'!$BS$205:$CB$205</c:f>
              <c:numCache>
                <c:formatCode>0.00E+00</c:formatCode>
                <c:ptCount val="10"/>
                <c:pt idx="0">
                  <c:v>46.55048</c:v>
                </c:pt>
                <c:pt idx="1">
                  <c:v>14.249269999999999</c:v>
                </c:pt>
                <c:pt idx="2">
                  <c:v>4.5142410000000002</c:v>
                </c:pt>
                <c:pt idx="3">
                  <c:v>1.7142280000000001</c:v>
                </c:pt>
                <c:pt idx="4">
                  <c:v>0.73036599999999996</c:v>
                </c:pt>
                <c:pt idx="5">
                  <c:v>0.37925199999999998</c:v>
                </c:pt>
                <c:pt idx="6">
                  <c:v>0.2406964</c:v>
                </c:pt>
                <c:pt idx="7">
                  <c:v>0.1131518</c:v>
                </c:pt>
                <c:pt idx="8">
                  <c:v>5.3288549999999997E-2</c:v>
                </c:pt>
                <c:pt idx="9">
                  <c:v>4.4394179999999998E-2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49-49D8-A8D6-2E152692378A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information_summary'!$BS$206:$CB$206</c:f>
              <c:numCache>
                <c:formatCode>0.00E+00</c:formatCode>
                <c:ptCount val="10"/>
                <c:pt idx="0">
                  <c:v>33.799100000000003</c:v>
                </c:pt>
                <c:pt idx="1">
                  <c:v>11.489509999999999</c:v>
                </c:pt>
                <c:pt idx="2">
                  <c:v>4.1432419999999999</c:v>
                </c:pt>
                <c:pt idx="3">
                  <c:v>1.5398849999999999</c:v>
                </c:pt>
                <c:pt idx="4">
                  <c:v>0.8299145</c:v>
                </c:pt>
                <c:pt idx="5">
                  <c:v>0.36113529999999999</c:v>
                </c:pt>
                <c:pt idx="6">
                  <c:v>0.19638330000000001</c:v>
                </c:pt>
                <c:pt idx="7">
                  <c:v>0.1122693</c:v>
                </c:pt>
                <c:pt idx="8">
                  <c:v>7.4922340000000004E-2</c:v>
                </c:pt>
                <c:pt idx="9">
                  <c:v>3.9226789999999997E-2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49-49D8-A8D6-2E152692378A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information_summary'!$BS$207:$CB$207</c:f>
              <c:numCache>
                <c:formatCode>0.00E+00</c:formatCode>
                <c:ptCount val="10"/>
                <c:pt idx="0">
                  <c:v>67.349369999999993</c:v>
                </c:pt>
                <c:pt idx="1">
                  <c:v>31.02862</c:v>
                </c:pt>
                <c:pt idx="2">
                  <c:v>12.444879999999999</c:v>
                </c:pt>
                <c:pt idx="3">
                  <c:v>5.2694780000000003</c:v>
                </c:pt>
                <c:pt idx="4">
                  <c:v>2.6451549999999999</c:v>
                </c:pt>
                <c:pt idx="5">
                  <c:v>1.457908</c:v>
                </c:pt>
                <c:pt idx="6">
                  <c:v>0.76845759999999996</c:v>
                </c:pt>
                <c:pt idx="7">
                  <c:v>0.37267289999999997</c:v>
                </c:pt>
                <c:pt idx="8">
                  <c:v>0.20906710000000001</c:v>
                </c:pt>
                <c:pt idx="9">
                  <c:v>0.1223616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49-49D8-A8D6-2E152692378A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information_summary'!$BS$208:$CB$208</c:f>
              <c:numCache>
                <c:formatCode>0.00E+00</c:formatCode>
                <c:ptCount val="10"/>
                <c:pt idx="0">
                  <c:v>56.065759999999997</c:v>
                </c:pt>
                <c:pt idx="1">
                  <c:v>32.799520000000001</c:v>
                </c:pt>
                <c:pt idx="2">
                  <c:v>14.51315</c:v>
                </c:pt>
                <c:pt idx="3">
                  <c:v>6.7356730000000002</c:v>
                </c:pt>
                <c:pt idx="4">
                  <c:v>3.6433450000000001</c:v>
                </c:pt>
                <c:pt idx="5">
                  <c:v>1.9454499999999999</c:v>
                </c:pt>
                <c:pt idx="6">
                  <c:v>0.97761759999999998</c:v>
                </c:pt>
                <c:pt idx="7">
                  <c:v>0.53789900000000002</c:v>
                </c:pt>
                <c:pt idx="8">
                  <c:v>0.31445149999999999</c:v>
                </c:pt>
                <c:pt idx="9">
                  <c:v>0.1625094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49-49D8-A8D6-2E152692378A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information_summary'!$BS$209:$CB$209</c:f>
              <c:numCache>
                <c:formatCode>0.00E+00</c:formatCode>
                <c:ptCount val="10"/>
                <c:pt idx="0">
                  <c:v>36.198770000000003</c:v>
                </c:pt>
                <c:pt idx="1">
                  <c:v>24.009319999999999</c:v>
                </c:pt>
                <c:pt idx="2">
                  <c:v>12.94125</c:v>
                </c:pt>
                <c:pt idx="3">
                  <c:v>6.9960719999999998</c:v>
                </c:pt>
                <c:pt idx="4">
                  <c:v>3.716818</c:v>
                </c:pt>
                <c:pt idx="5">
                  <c:v>1.947168</c:v>
                </c:pt>
                <c:pt idx="6">
                  <c:v>0.95459780000000005</c:v>
                </c:pt>
                <c:pt idx="7">
                  <c:v>0.38650509999999999</c:v>
                </c:pt>
                <c:pt idx="8">
                  <c:v>0.17213970000000001</c:v>
                </c:pt>
                <c:pt idx="9">
                  <c:v>6.100535E-2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549-49D8-A8D6-2E152692378A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information_summary'!$BS$210:$CB$210</c:f>
              <c:numCache>
                <c:formatCode>0.00E+00</c:formatCode>
                <c:ptCount val="10"/>
                <c:pt idx="0">
                  <c:v>31.204129999999999</c:v>
                </c:pt>
                <c:pt idx="1">
                  <c:v>23.317450000000001</c:v>
                </c:pt>
                <c:pt idx="2">
                  <c:v>14.091799999999999</c:v>
                </c:pt>
                <c:pt idx="3">
                  <c:v>8.0884599999999995</c:v>
                </c:pt>
                <c:pt idx="4">
                  <c:v>4.3351649999999999</c:v>
                </c:pt>
                <c:pt idx="5">
                  <c:v>2.3288679999999999</c:v>
                </c:pt>
                <c:pt idx="6">
                  <c:v>0.96812719999999997</c:v>
                </c:pt>
                <c:pt idx="7">
                  <c:v>0.28463349999999998</c:v>
                </c:pt>
                <c:pt idx="8">
                  <c:v>6.850096E-2</c:v>
                </c:pt>
                <c:pt idx="9">
                  <c:v>2.010549E-2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549-49D8-A8D6-2E152692378A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information_summary'!$BS$211:$CB$211</c:f>
              <c:numCache>
                <c:formatCode>0.00E+00</c:formatCode>
                <c:ptCount val="10"/>
                <c:pt idx="0">
                  <c:v>30.610340000000001</c:v>
                </c:pt>
                <c:pt idx="1">
                  <c:v>24.796600000000002</c:v>
                </c:pt>
                <c:pt idx="2">
                  <c:v>17.374359999999999</c:v>
                </c:pt>
                <c:pt idx="3">
                  <c:v>11.137779999999999</c:v>
                </c:pt>
                <c:pt idx="4">
                  <c:v>6.5211100000000002</c:v>
                </c:pt>
                <c:pt idx="5">
                  <c:v>3.5626669999999998</c:v>
                </c:pt>
                <c:pt idx="6">
                  <c:v>1.512907</c:v>
                </c:pt>
                <c:pt idx="7">
                  <c:v>0.4350581</c:v>
                </c:pt>
                <c:pt idx="8">
                  <c:v>6.1911519999999998E-2</c:v>
                </c:pt>
                <c:pt idx="9">
                  <c:v>7.3017819999999997E-3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549-49D8-A8D6-2E152692378A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information_summary'!$BS$212:$CB$212</c:f>
              <c:numCache>
                <c:formatCode>0.00E+00</c:formatCode>
                <c:ptCount val="10"/>
                <c:pt idx="0">
                  <c:v>26.552420000000001</c:v>
                </c:pt>
                <c:pt idx="1">
                  <c:v>22.6678</c:v>
                </c:pt>
                <c:pt idx="2">
                  <c:v>17.067519999999998</c:v>
                </c:pt>
                <c:pt idx="3">
                  <c:v>11.847899999999999</c:v>
                </c:pt>
                <c:pt idx="4">
                  <c:v>7.3988129999999996</c:v>
                </c:pt>
                <c:pt idx="5">
                  <c:v>3.7764340000000001</c:v>
                </c:pt>
                <c:pt idx="6">
                  <c:v>1.634773</c:v>
                </c:pt>
                <c:pt idx="7">
                  <c:v>0.44234760000000001</c:v>
                </c:pt>
                <c:pt idx="8">
                  <c:v>3.1801799999999998E-2</c:v>
                </c:pt>
                <c:pt idx="9">
                  <c:v>3.8235140000000001E-3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49-49D8-A8D6-2E152692378A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information_summary'!$BS$213:$CB$213</c:f>
              <c:numCache>
                <c:formatCode>0.00E+00</c:formatCode>
                <c:ptCount val="10"/>
                <c:pt idx="0">
                  <c:v>32.199339999999999</c:v>
                </c:pt>
                <c:pt idx="1">
                  <c:v>29.040150000000001</c:v>
                </c:pt>
                <c:pt idx="2">
                  <c:v>23.459209999999999</c:v>
                </c:pt>
                <c:pt idx="3">
                  <c:v>18.248259999999998</c:v>
                </c:pt>
                <c:pt idx="4">
                  <c:v>12.32019</c:v>
                </c:pt>
                <c:pt idx="5">
                  <c:v>6.3472410000000004</c:v>
                </c:pt>
                <c:pt idx="6">
                  <c:v>2.1029209999999998</c:v>
                </c:pt>
                <c:pt idx="7">
                  <c:v>0.38293100000000002</c:v>
                </c:pt>
                <c:pt idx="8">
                  <c:v>2.945385E-2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549-49D8-A8D6-2E152692378A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information_summary'!$BS$214:$CB$214</c:f>
              <c:numCache>
                <c:formatCode>0.00E+00</c:formatCode>
                <c:ptCount val="10"/>
                <c:pt idx="0">
                  <c:v>11.52974</c:v>
                </c:pt>
                <c:pt idx="1">
                  <c:v>10.59764</c:v>
                </c:pt>
                <c:pt idx="2">
                  <c:v>9.2221170000000008</c:v>
                </c:pt>
                <c:pt idx="3">
                  <c:v>7.1422189999999999</c:v>
                </c:pt>
                <c:pt idx="4">
                  <c:v>5.0039179999999996</c:v>
                </c:pt>
                <c:pt idx="5">
                  <c:v>2.5901459999999998</c:v>
                </c:pt>
                <c:pt idx="6">
                  <c:v>0.559778</c:v>
                </c:pt>
                <c:pt idx="7">
                  <c:v>4.6458890000000003E-3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549-49D8-A8D6-2E152692378A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information_summary'!$BS$199:$CB$199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information_summary'!$BS$215:$CB$215</c:f>
              <c:numCache>
                <c:formatCode>0.00E+00</c:formatCode>
                <c:ptCount val="10"/>
                <c:pt idx="0">
                  <c:v>1.931397</c:v>
                </c:pt>
                <c:pt idx="1">
                  <c:v>1.7939179999999999</c:v>
                </c:pt>
                <c:pt idx="2">
                  <c:v>1.577542</c:v>
                </c:pt>
                <c:pt idx="3">
                  <c:v>1.2217819999999999</c:v>
                </c:pt>
                <c:pt idx="4">
                  <c:v>0.84008629999999995</c:v>
                </c:pt>
                <c:pt idx="5">
                  <c:v>0.38641829999999999</c:v>
                </c:pt>
                <c:pt idx="6">
                  <c:v>8.5782999999999998E-2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549-49D8-A8D6-2E1526923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541184"/>
        <c:axId val="208542720"/>
      </c:barChart>
      <c:catAx>
        <c:axId val="20854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542720"/>
        <c:crosses val="autoZero"/>
        <c:auto val="1"/>
        <c:lblAlgn val="ctr"/>
        <c:lblOffset val="100"/>
        <c:noMultiLvlLbl val="0"/>
      </c:catAx>
      <c:valAx>
        <c:axId val="208542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5411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information_summary'!$CC$143:$CL$143</c:f>
              <c:numCache>
                <c:formatCode>0.00E+00</c:formatCode>
                <c:ptCount val="10"/>
                <c:pt idx="0">
                  <c:v>0.44686090000000001</c:v>
                </c:pt>
                <c:pt idx="1">
                  <c:v>0.33311420000000003</c:v>
                </c:pt>
                <c:pt idx="2">
                  <c:v>0.2031183</c:v>
                </c:pt>
                <c:pt idx="3">
                  <c:v>0.1543698</c:v>
                </c:pt>
                <c:pt idx="4">
                  <c:v>0.1137461</c:v>
                </c:pt>
                <c:pt idx="5">
                  <c:v>0.14624500000000001</c:v>
                </c:pt>
                <c:pt idx="6">
                  <c:v>8.1247180000000002E-2</c:v>
                </c:pt>
                <c:pt idx="7">
                  <c:v>6.4997719999999995E-2</c:v>
                </c:pt>
                <c:pt idx="8">
                  <c:v>4.0623560000000003E-2</c:v>
                </c:pt>
                <c:pt idx="9">
                  <c:v>1.6249420000000001E-2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E-4F83-81C1-79007215E780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information_summary'!$CC$144:$CL$144</c:f>
              <c:numCache>
                <c:formatCode>0.00E+00</c:formatCode>
                <c:ptCount val="10"/>
                <c:pt idx="0">
                  <c:v>1.429819</c:v>
                </c:pt>
                <c:pt idx="1">
                  <c:v>1.4298150000000001</c:v>
                </c:pt>
                <c:pt idx="2">
                  <c:v>1.202342</c:v>
                </c:pt>
                <c:pt idx="3">
                  <c:v>0.4874348</c:v>
                </c:pt>
                <c:pt idx="4">
                  <c:v>0.48743389999999998</c:v>
                </c:pt>
                <c:pt idx="5">
                  <c:v>0.42244199999999998</c:v>
                </c:pt>
                <c:pt idx="6">
                  <c:v>0.16247739999999999</c:v>
                </c:pt>
                <c:pt idx="7">
                  <c:v>0.1949726</c:v>
                </c:pt>
                <c:pt idx="8">
                  <c:v>0.2599631</c:v>
                </c:pt>
                <c:pt idx="9">
                  <c:v>0.1299814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E-4F83-81C1-79007215E780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information_summary'!$CC$145:$CL$145</c:f>
              <c:numCache>
                <c:formatCode>0.00E+00</c:formatCode>
                <c:ptCount val="10"/>
                <c:pt idx="0">
                  <c:v>2.3875410000000001</c:v>
                </c:pt>
                <c:pt idx="1">
                  <c:v>1.9002669999999999</c:v>
                </c:pt>
                <c:pt idx="2">
                  <c:v>1.2668330000000001</c:v>
                </c:pt>
                <c:pt idx="3">
                  <c:v>1.266823</c:v>
                </c:pt>
                <c:pt idx="4">
                  <c:v>0.77957710000000002</c:v>
                </c:pt>
                <c:pt idx="5">
                  <c:v>0.77957160000000003</c:v>
                </c:pt>
                <c:pt idx="6">
                  <c:v>0.3897832</c:v>
                </c:pt>
                <c:pt idx="7">
                  <c:v>0.43850339999999999</c:v>
                </c:pt>
                <c:pt idx="8">
                  <c:v>0.43850080000000002</c:v>
                </c:pt>
                <c:pt idx="9">
                  <c:v>0.29233229999999999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7E-4F83-81C1-79007215E780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information_summary'!$CC$146:$CL$146</c:f>
              <c:numCache>
                <c:formatCode>0.00E+00</c:formatCode>
                <c:ptCount val="10"/>
                <c:pt idx="0">
                  <c:v>1.522858</c:v>
                </c:pt>
                <c:pt idx="1">
                  <c:v>0.92367379999999999</c:v>
                </c:pt>
                <c:pt idx="2">
                  <c:v>0.7489053</c:v>
                </c:pt>
                <c:pt idx="3">
                  <c:v>0.7738507</c:v>
                </c:pt>
                <c:pt idx="4">
                  <c:v>0.6240599</c:v>
                </c:pt>
                <c:pt idx="5">
                  <c:v>0.3744286</c:v>
                </c:pt>
                <c:pt idx="6">
                  <c:v>0.24961449999999999</c:v>
                </c:pt>
                <c:pt idx="7">
                  <c:v>0.1248051</c:v>
                </c:pt>
                <c:pt idx="8">
                  <c:v>0.1747243</c:v>
                </c:pt>
                <c:pt idx="9">
                  <c:v>7.4880680000000005E-2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7E-4F83-81C1-79007215E780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information_summary'!$CC$147:$CL$147</c:f>
              <c:numCache>
                <c:formatCode>0.00E+00</c:formatCode>
                <c:ptCount val="10"/>
                <c:pt idx="0">
                  <c:v>1.0019020000000001</c:v>
                </c:pt>
                <c:pt idx="1">
                  <c:v>0.67308159999999995</c:v>
                </c:pt>
                <c:pt idx="2">
                  <c:v>0.5833294</c:v>
                </c:pt>
                <c:pt idx="3">
                  <c:v>0.44869439999999999</c:v>
                </c:pt>
                <c:pt idx="4">
                  <c:v>0.1794703</c:v>
                </c:pt>
                <c:pt idx="5">
                  <c:v>0.104687</c:v>
                </c:pt>
                <c:pt idx="6">
                  <c:v>0.11963799999999999</c:v>
                </c:pt>
                <c:pt idx="7">
                  <c:v>0.2093594</c:v>
                </c:pt>
                <c:pt idx="8">
                  <c:v>0.1046763</c:v>
                </c:pt>
                <c:pt idx="9">
                  <c:v>0.10467319999999999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7E-4F83-81C1-79007215E780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information_summary'!$CC$148:$CL$148</c:f>
              <c:numCache>
                <c:formatCode>0.00E+00</c:formatCode>
                <c:ptCount val="10"/>
                <c:pt idx="0">
                  <c:v>0.51321799999999995</c:v>
                </c:pt>
                <c:pt idx="1">
                  <c:v>0.48421550000000002</c:v>
                </c:pt>
                <c:pt idx="2">
                  <c:v>0.32067030000000002</c:v>
                </c:pt>
                <c:pt idx="3">
                  <c:v>0.23131860000000001</c:v>
                </c:pt>
                <c:pt idx="4">
                  <c:v>0.32092159999999997</c:v>
                </c:pt>
                <c:pt idx="5">
                  <c:v>0.1567257</c:v>
                </c:pt>
                <c:pt idx="6">
                  <c:v>0.1268657</c:v>
                </c:pt>
                <c:pt idx="7">
                  <c:v>0.13432089999999999</c:v>
                </c:pt>
                <c:pt idx="8">
                  <c:v>5.2233139999999997E-2</c:v>
                </c:pt>
                <c:pt idx="9">
                  <c:v>5.9692019999999998E-2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7E-4F83-81C1-79007215E780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information_summary'!$CC$149:$CL$149</c:f>
              <c:numCache>
                <c:formatCode>0.00E+00</c:formatCode>
                <c:ptCount val="10"/>
                <c:pt idx="0">
                  <c:v>0.25497409999999998</c:v>
                </c:pt>
                <c:pt idx="1">
                  <c:v>0.1814095</c:v>
                </c:pt>
                <c:pt idx="2">
                  <c:v>0.24845130000000001</c:v>
                </c:pt>
                <c:pt idx="3">
                  <c:v>0.159664</c:v>
                </c:pt>
                <c:pt idx="4">
                  <c:v>0.14123260000000001</c:v>
                </c:pt>
                <c:pt idx="5">
                  <c:v>0.14132249999999999</c:v>
                </c:pt>
                <c:pt idx="6">
                  <c:v>8.1845609999999999E-2</c:v>
                </c:pt>
                <c:pt idx="7">
                  <c:v>6.6970160000000001E-2</c:v>
                </c:pt>
                <c:pt idx="8">
                  <c:v>7.8126249999999994E-2</c:v>
                </c:pt>
                <c:pt idx="9">
                  <c:v>7.4400129999999995E-2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7E-4F83-81C1-79007215E780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information_summary'!$CC$150:$CL$150</c:f>
              <c:numCache>
                <c:formatCode>0.00E+00</c:formatCode>
                <c:ptCount val="10"/>
                <c:pt idx="0">
                  <c:v>2.394454E-2</c:v>
                </c:pt>
                <c:pt idx="1">
                  <c:v>2.6838850000000001E-2</c:v>
                </c:pt>
                <c:pt idx="2">
                  <c:v>3.7855649999999998E-2</c:v>
                </c:pt>
                <c:pt idx="3">
                  <c:v>3.4017699999999998E-2</c:v>
                </c:pt>
                <c:pt idx="4">
                  <c:v>2.186633E-2</c:v>
                </c:pt>
                <c:pt idx="5">
                  <c:v>2.0564519999999999E-2</c:v>
                </c:pt>
                <c:pt idx="6">
                  <c:v>2.3353309999999999E-2</c:v>
                </c:pt>
                <c:pt idx="7">
                  <c:v>1.2376740000000001E-2</c:v>
                </c:pt>
                <c:pt idx="8">
                  <c:v>8.258652E-3</c:v>
                </c:pt>
                <c:pt idx="9">
                  <c:v>5.5099950000000002E-3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7E-4F83-81C1-79007215E780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information_summary'!$CC$151:$CL$151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7E-4F83-81C1-79007215E780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information_summary'!$CC$152:$CL$152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7E-4F83-81C1-79007215E780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information_summary'!$CC$153:$CL$153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7E-4F83-81C1-79007215E780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information_summary'!$CC$154:$CL$154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7E-4F83-81C1-79007215E780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information_summary'!$CC$155:$CL$155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7E-4F83-81C1-79007215E780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information_summary'!$CC$156:$CL$156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7E-4F83-81C1-79007215E780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information_summary'!$CC$157:$CL$157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E-4F83-81C1-79007215E780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information_summary'!$CC$142:$CL$142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information_summary'!$CC$158:$CL$158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B7E-4F83-81C1-79007215E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43232"/>
        <c:axId val="209345152"/>
      </c:barChart>
      <c:catAx>
        <c:axId val="20934323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Horizontal distance </a:t>
                </a:r>
                <a:r>
                  <a:rPr lang="en-US" b="0" i="1"/>
                  <a:t>x </a:t>
                </a:r>
                <a:r>
                  <a:rPr lang="en-US" b="0"/>
                  <a:t>[m]</a:t>
                </a:r>
                <a:endParaRPr lang="zh-CN" b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345152"/>
        <c:crosses val="autoZero"/>
        <c:auto val="1"/>
        <c:lblAlgn val="ctr"/>
        <c:lblOffset val="100"/>
        <c:noMultiLvlLbl val="0"/>
      </c:catAx>
      <c:valAx>
        <c:axId val="20934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34323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information_summary'!$CC$162:$CL$162</c:f>
              <c:numCache>
                <c:formatCode>0.00E+00</c:formatCode>
                <c:ptCount val="10"/>
                <c:pt idx="0">
                  <c:v>8.6998289999999994</c:v>
                </c:pt>
                <c:pt idx="1">
                  <c:v>6.1623710000000003</c:v>
                </c:pt>
                <c:pt idx="2">
                  <c:v>5.2561340000000003</c:v>
                </c:pt>
                <c:pt idx="3">
                  <c:v>4.5311459999999997</c:v>
                </c:pt>
                <c:pt idx="4">
                  <c:v>3.4436680000000002</c:v>
                </c:pt>
                <c:pt idx="5">
                  <c:v>3.6249099999999999</c:v>
                </c:pt>
                <c:pt idx="6">
                  <c:v>3.081172</c:v>
                </c:pt>
                <c:pt idx="7">
                  <c:v>4.168641</c:v>
                </c:pt>
                <c:pt idx="8">
                  <c:v>3.4436580000000001</c:v>
                </c:pt>
                <c:pt idx="9">
                  <c:v>2.899921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5-436F-AF54-A1AD0E2A1530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information_summary'!$CC$163:$CL$163</c:f>
              <c:numCache>
                <c:formatCode>0.00E+00</c:formatCode>
                <c:ptCount val="10"/>
                <c:pt idx="0">
                  <c:v>22.429490000000001</c:v>
                </c:pt>
                <c:pt idx="1">
                  <c:v>21.21697</c:v>
                </c:pt>
                <c:pt idx="2">
                  <c:v>18.792090000000002</c:v>
                </c:pt>
                <c:pt idx="3">
                  <c:v>16.97343</c:v>
                </c:pt>
                <c:pt idx="4">
                  <c:v>13.336220000000001</c:v>
                </c:pt>
                <c:pt idx="5">
                  <c:v>15.76094</c:v>
                </c:pt>
                <c:pt idx="6">
                  <c:v>10.305199999999999</c:v>
                </c:pt>
                <c:pt idx="7">
                  <c:v>6.6680539999999997</c:v>
                </c:pt>
                <c:pt idx="8">
                  <c:v>4.8494820000000001</c:v>
                </c:pt>
                <c:pt idx="9">
                  <c:v>5.4556560000000003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5-436F-AF54-A1AD0E2A1530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information_summary'!$CC$164:$CL$164</c:f>
              <c:numCache>
                <c:formatCode>0.00E+00</c:formatCode>
                <c:ptCount val="10"/>
                <c:pt idx="0">
                  <c:v>38.987749999999998</c:v>
                </c:pt>
                <c:pt idx="1">
                  <c:v>30.989619999999999</c:v>
                </c:pt>
                <c:pt idx="2">
                  <c:v>34.987650000000002</c:v>
                </c:pt>
                <c:pt idx="3">
                  <c:v>21.991890000000001</c:v>
                </c:pt>
                <c:pt idx="4">
                  <c:v>21.991579999999999</c:v>
                </c:pt>
                <c:pt idx="5">
                  <c:v>16.993279999999999</c:v>
                </c:pt>
                <c:pt idx="6">
                  <c:v>16.993089999999999</c:v>
                </c:pt>
                <c:pt idx="7">
                  <c:v>16.992909999999998</c:v>
                </c:pt>
                <c:pt idx="8">
                  <c:v>23.98977</c:v>
                </c:pt>
                <c:pt idx="9">
                  <c:v>19.991299999999999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A5-436F-AF54-A1AD0E2A1530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information_summary'!$CC$165:$CL$165</c:f>
              <c:numCache>
                <c:formatCode>0.00E+00</c:formatCode>
                <c:ptCount val="10"/>
                <c:pt idx="0">
                  <c:v>20.627279999999999</c:v>
                </c:pt>
                <c:pt idx="1">
                  <c:v>19.54777</c:v>
                </c:pt>
                <c:pt idx="2">
                  <c:v>14.121</c:v>
                </c:pt>
                <c:pt idx="3">
                  <c:v>12.49295</c:v>
                </c:pt>
                <c:pt idx="4">
                  <c:v>14.665620000000001</c:v>
                </c:pt>
                <c:pt idx="5">
                  <c:v>17.38092</c:v>
                </c:pt>
                <c:pt idx="6">
                  <c:v>10.319599999999999</c:v>
                </c:pt>
                <c:pt idx="7">
                  <c:v>11.40554</c:v>
                </c:pt>
                <c:pt idx="8">
                  <c:v>9.2328170000000007</c:v>
                </c:pt>
                <c:pt idx="9">
                  <c:v>6.5171260000000002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A5-436F-AF54-A1AD0E2A1530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information_summary'!$CC$166:$CL$166</c:f>
              <c:numCache>
                <c:formatCode>0.00E+00</c:formatCode>
                <c:ptCount val="10"/>
                <c:pt idx="0">
                  <c:v>13.03717</c:v>
                </c:pt>
                <c:pt idx="1">
                  <c:v>11.74187</c:v>
                </c:pt>
                <c:pt idx="2">
                  <c:v>8.6174839999999993</c:v>
                </c:pt>
                <c:pt idx="3">
                  <c:v>6.271935</c:v>
                </c:pt>
                <c:pt idx="4">
                  <c:v>7.5835150000000002</c:v>
                </c:pt>
                <c:pt idx="5">
                  <c:v>7.0643880000000001</c:v>
                </c:pt>
                <c:pt idx="6">
                  <c:v>6.8055729999999999</c:v>
                </c:pt>
                <c:pt idx="7">
                  <c:v>4.451149</c:v>
                </c:pt>
                <c:pt idx="8">
                  <c:v>5.7611340000000002</c:v>
                </c:pt>
                <c:pt idx="9">
                  <c:v>4.1900190000000004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A5-436F-AF54-A1AD0E2A1530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information_summary'!$CC$167:$CL$167</c:f>
              <c:numCache>
                <c:formatCode>0.00E+00</c:formatCode>
                <c:ptCount val="10"/>
                <c:pt idx="0">
                  <c:v>6.6474260000000003</c:v>
                </c:pt>
                <c:pt idx="1">
                  <c:v>4.4348869999999998</c:v>
                </c:pt>
                <c:pt idx="2">
                  <c:v>4.5873239999999997</c:v>
                </c:pt>
                <c:pt idx="3">
                  <c:v>4.1483949999999998</c:v>
                </c:pt>
                <c:pt idx="4">
                  <c:v>5.0435400000000001</c:v>
                </c:pt>
                <c:pt idx="5">
                  <c:v>3.4160849999999998</c:v>
                </c:pt>
                <c:pt idx="6">
                  <c:v>2.9740039999999999</c:v>
                </c:pt>
                <c:pt idx="7">
                  <c:v>3.5726399999999998</c:v>
                </c:pt>
                <c:pt idx="8">
                  <c:v>4.321148</c:v>
                </c:pt>
                <c:pt idx="9">
                  <c:v>2.236809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A5-436F-AF54-A1AD0E2A1530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information_summary'!$CC$168:$CL$168</c:f>
              <c:numCache>
                <c:formatCode>0.00E+00</c:formatCode>
                <c:ptCount val="10"/>
                <c:pt idx="0">
                  <c:v>2.207894</c:v>
                </c:pt>
                <c:pt idx="1">
                  <c:v>1.6064959999999999</c:v>
                </c:pt>
                <c:pt idx="2">
                  <c:v>1.876231</c:v>
                </c:pt>
                <c:pt idx="3">
                  <c:v>1.9457629999999999</c:v>
                </c:pt>
                <c:pt idx="4">
                  <c:v>1.0080070000000001</c:v>
                </c:pt>
                <c:pt idx="5">
                  <c:v>1.2116960000000001</c:v>
                </c:pt>
                <c:pt idx="6">
                  <c:v>1.415994</c:v>
                </c:pt>
                <c:pt idx="7">
                  <c:v>1.4182300000000001</c:v>
                </c:pt>
                <c:pt idx="8">
                  <c:v>2.0293549999999998</c:v>
                </c:pt>
                <c:pt idx="9">
                  <c:v>0.94850840000000003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A5-436F-AF54-A1AD0E2A1530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information_summary'!$CC$169:$CL$169</c:f>
              <c:numCache>
                <c:formatCode>0.00E+00</c:formatCode>
                <c:ptCount val="10"/>
                <c:pt idx="0">
                  <c:v>2.6157309999999998</c:v>
                </c:pt>
                <c:pt idx="1">
                  <c:v>2.1371829999999998</c:v>
                </c:pt>
                <c:pt idx="2">
                  <c:v>1.9534469999999999</c:v>
                </c:pt>
                <c:pt idx="3">
                  <c:v>1.662258</c:v>
                </c:pt>
                <c:pt idx="4">
                  <c:v>1.2631239999999999</c:v>
                </c:pt>
                <c:pt idx="5">
                  <c:v>1.0775680000000001</c:v>
                </c:pt>
                <c:pt idx="6">
                  <c:v>0.9990424</c:v>
                </c:pt>
                <c:pt idx="7">
                  <c:v>1.055677</c:v>
                </c:pt>
                <c:pt idx="8">
                  <c:v>0.97647340000000005</c:v>
                </c:pt>
                <c:pt idx="9">
                  <c:v>0.81532950000000004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A5-436F-AF54-A1AD0E2A1530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information_summary'!$CC$170:$CL$170</c:f>
              <c:numCache>
                <c:formatCode>0.00E+00</c:formatCode>
                <c:ptCount val="10"/>
                <c:pt idx="0">
                  <c:v>0.8148012</c:v>
                </c:pt>
                <c:pt idx="1">
                  <c:v>0.56924030000000003</c:v>
                </c:pt>
                <c:pt idx="2">
                  <c:v>0.34250380000000002</c:v>
                </c:pt>
                <c:pt idx="3">
                  <c:v>0.32602100000000001</c:v>
                </c:pt>
                <c:pt idx="4">
                  <c:v>0.19190080000000001</c:v>
                </c:pt>
                <c:pt idx="5">
                  <c:v>7.355064E-2</c:v>
                </c:pt>
                <c:pt idx="6">
                  <c:v>0.1027478</c:v>
                </c:pt>
                <c:pt idx="7">
                  <c:v>4.3925869999999999E-2</c:v>
                </c:pt>
                <c:pt idx="8">
                  <c:v>4.388802E-2</c:v>
                </c:pt>
                <c:pt idx="9">
                  <c:v>1.4614749999999999E-2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A5-436F-AF54-A1AD0E2A1530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information_summary'!$CC$171:$CL$171</c:f>
              <c:numCache>
                <c:formatCode>0.00E+00</c:formatCode>
                <c:ptCount val="10"/>
                <c:pt idx="0">
                  <c:v>0.1125632</c:v>
                </c:pt>
                <c:pt idx="1">
                  <c:v>3.9726190000000002E-2</c:v>
                </c:pt>
                <c:pt idx="2">
                  <c:v>1.572871E-2</c:v>
                </c:pt>
                <c:pt idx="3">
                  <c:v>1.5590049999999999E-2</c:v>
                </c:pt>
                <c:pt idx="4">
                  <c:v>1.5474699999999999E-2</c:v>
                </c:pt>
                <c:pt idx="5">
                  <c:v>0</c:v>
                </c:pt>
                <c:pt idx="6">
                  <c:v>0</c:v>
                </c:pt>
                <c:pt idx="7">
                  <c:v>7.6098290000000002E-3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A5-436F-AF54-A1AD0E2A1530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information_summary'!$CC$172:$CL$172</c:f>
              <c:numCache>
                <c:formatCode>0.00E+00</c:formatCode>
                <c:ptCount val="10"/>
                <c:pt idx="0">
                  <c:v>6.0196659999999999E-3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A5-436F-AF54-A1AD0E2A1530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information_summary'!$CC$173:$CL$173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A5-436F-AF54-A1AD0E2A1530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information_summary'!$CC$174:$CL$174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A5-436F-AF54-A1AD0E2A1530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information_summary'!$CC$175:$CL$175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0A5-436F-AF54-A1AD0E2A1530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information_summary'!$CC$176:$CL$176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5-436F-AF54-A1AD0E2A1530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information_summary'!$CC$161:$CL$161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information_summary'!$CC$177:$CL$177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0A5-436F-AF54-A1AD0E2A1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704832"/>
        <c:axId val="209395712"/>
      </c:barChart>
      <c:catAx>
        <c:axId val="20970483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Horizontal distance </a:t>
                </a:r>
                <a:r>
                  <a:rPr lang="en-US" b="0" i="1"/>
                  <a:t>x</a:t>
                </a:r>
                <a:r>
                  <a:rPr lang="en-US" b="0"/>
                  <a:t> [m]</a:t>
                </a:r>
                <a:endParaRPr lang="zh-CN" b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395712"/>
        <c:crosses val="autoZero"/>
        <c:auto val="1"/>
        <c:lblAlgn val="ctr"/>
        <c:lblOffset val="100"/>
        <c:noMultiLvlLbl val="0"/>
      </c:catAx>
      <c:valAx>
        <c:axId val="209395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70483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information_summary'!$CC$181:$CL$181</c:f>
              <c:numCache>
                <c:formatCode>0.00E+00</c:formatCode>
                <c:ptCount val="10"/>
                <c:pt idx="0">
                  <c:v>2.7046420000000001E-10</c:v>
                </c:pt>
                <c:pt idx="1">
                  <c:v>1.2655079999999999E-10</c:v>
                </c:pt>
                <c:pt idx="2">
                  <c:v>1.267406E-10</c:v>
                </c:pt>
                <c:pt idx="3">
                  <c:v>7.5345920000000001E-11</c:v>
                </c:pt>
                <c:pt idx="4">
                  <c:v>5.1802190000000002E-11</c:v>
                </c:pt>
                <c:pt idx="5">
                  <c:v>2.5303469999999999E-11</c:v>
                </c:pt>
                <c:pt idx="6">
                  <c:v>1.988628E-11</c:v>
                </c:pt>
                <c:pt idx="7">
                  <c:v>1.863198E-11</c:v>
                </c:pt>
                <c:pt idx="8">
                  <c:v>9.3405180000000003E-12</c:v>
                </c:pt>
                <c:pt idx="9">
                  <c:v>3.4401690000000001E-12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6-47D5-8769-A2EF14EA942F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information_summary'!$CC$182:$CL$182</c:f>
              <c:numCache>
                <c:formatCode>0.00E+00</c:formatCode>
                <c:ptCount val="10"/>
                <c:pt idx="0">
                  <c:v>1.825118E-8</c:v>
                </c:pt>
                <c:pt idx="1">
                  <c:v>1.306155E-8</c:v>
                </c:pt>
                <c:pt idx="2">
                  <c:v>9.6447950000000005E-9</c:v>
                </c:pt>
                <c:pt idx="3">
                  <c:v>6.1197140000000002E-9</c:v>
                </c:pt>
                <c:pt idx="4">
                  <c:v>2.99928E-9</c:v>
                </c:pt>
                <c:pt idx="5">
                  <c:v>1.8891430000000001E-9</c:v>
                </c:pt>
                <c:pt idx="6">
                  <c:v>9.2553309999999996E-10</c:v>
                </c:pt>
                <c:pt idx="7">
                  <c:v>8.9426069999999999E-10</c:v>
                </c:pt>
                <c:pt idx="8">
                  <c:v>2.5617739999999999E-10</c:v>
                </c:pt>
                <c:pt idx="9">
                  <c:v>4.4031029999999999E-10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6-47D5-8769-A2EF14EA942F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information_summary'!$CC$183:$CL$183</c:f>
              <c:numCache>
                <c:formatCode>0.00E+00</c:formatCode>
                <c:ptCount val="10"/>
                <c:pt idx="0">
                  <c:v>2.8681470000000001E-7</c:v>
                </c:pt>
                <c:pt idx="1">
                  <c:v>2.6317920000000001E-7</c:v>
                </c:pt>
                <c:pt idx="2">
                  <c:v>2.155865E-7</c:v>
                </c:pt>
                <c:pt idx="3">
                  <c:v>1.201145E-7</c:v>
                </c:pt>
                <c:pt idx="4">
                  <c:v>6.0591679999999995E-8</c:v>
                </c:pt>
                <c:pt idx="5">
                  <c:v>4.5321909999999998E-8</c:v>
                </c:pt>
                <c:pt idx="6">
                  <c:v>2.2204840000000001E-8</c:v>
                </c:pt>
                <c:pt idx="7">
                  <c:v>9.5356170000000005E-9</c:v>
                </c:pt>
                <c:pt idx="8">
                  <c:v>1.434152E-8</c:v>
                </c:pt>
                <c:pt idx="9">
                  <c:v>7.0429559999999998E-9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A6-47D5-8769-A2EF14EA942F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information_summary'!$CC$184:$CL$184</c:f>
              <c:numCache>
                <c:formatCode>0.00E+00</c:formatCode>
                <c:ptCount val="10"/>
                <c:pt idx="0">
                  <c:v>1.9385819999999999E-6</c:v>
                </c:pt>
                <c:pt idx="1">
                  <c:v>1.213404E-6</c:v>
                </c:pt>
                <c:pt idx="2">
                  <c:v>6.4424740000000001E-7</c:v>
                </c:pt>
                <c:pt idx="3">
                  <c:v>5.9786699999999996E-7</c:v>
                </c:pt>
                <c:pt idx="4">
                  <c:v>3.14371E-7</c:v>
                </c:pt>
                <c:pt idx="5">
                  <c:v>1.151822E-7</c:v>
                </c:pt>
                <c:pt idx="6">
                  <c:v>9.8762539999999995E-8</c:v>
                </c:pt>
                <c:pt idx="7">
                  <c:v>4.7127870000000002E-8</c:v>
                </c:pt>
                <c:pt idx="8">
                  <c:v>4.0505229999999998E-8</c:v>
                </c:pt>
                <c:pt idx="9">
                  <c:v>3.4812239999999998E-8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A6-47D5-8769-A2EF14EA942F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information_summary'!$CC$185:$CL$185</c:f>
              <c:numCache>
                <c:formatCode>0.00E+00</c:formatCode>
                <c:ptCount val="10"/>
                <c:pt idx="0">
                  <c:v>4.0582369999999999E-6</c:v>
                </c:pt>
                <c:pt idx="1">
                  <c:v>3.0996520000000001E-6</c:v>
                </c:pt>
                <c:pt idx="2">
                  <c:v>2.3909170000000001E-6</c:v>
                </c:pt>
                <c:pt idx="3">
                  <c:v>1.6591050000000001E-6</c:v>
                </c:pt>
                <c:pt idx="4">
                  <c:v>6.8908299999999995E-7</c:v>
                </c:pt>
                <c:pt idx="5">
                  <c:v>4.71335E-7</c:v>
                </c:pt>
                <c:pt idx="6">
                  <c:v>2.7787759999999997E-7</c:v>
                </c:pt>
                <c:pt idx="7">
                  <c:v>3.0379969999999998E-7</c:v>
                </c:pt>
                <c:pt idx="8">
                  <c:v>1.8652190000000002E-8</c:v>
                </c:pt>
                <c:pt idx="9">
                  <c:v>8.0159579999999996E-8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A6-47D5-8769-A2EF14EA942F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information_summary'!$CC$186:$CL$186</c:f>
              <c:numCache>
                <c:formatCode>0.00E+00</c:formatCode>
                <c:ptCount val="10"/>
                <c:pt idx="0">
                  <c:v>2.0654750000000001E-5</c:v>
                </c:pt>
                <c:pt idx="1">
                  <c:v>9.4130219999999997E-6</c:v>
                </c:pt>
                <c:pt idx="2">
                  <c:v>4.4521430000000002E-6</c:v>
                </c:pt>
                <c:pt idx="3">
                  <c:v>1.9300429999999999E-6</c:v>
                </c:pt>
                <c:pt idx="4">
                  <c:v>1.433642E-6</c:v>
                </c:pt>
                <c:pt idx="5">
                  <c:v>1.0043920000000001E-6</c:v>
                </c:pt>
                <c:pt idx="6">
                  <c:v>5.168496E-7</c:v>
                </c:pt>
                <c:pt idx="7">
                  <c:v>3.256251E-7</c:v>
                </c:pt>
                <c:pt idx="8">
                  <c:v>1.5268510000000001E-7</c:v>
                </c:pt>
                <c:pt idx="9">
                  <c:v>1.3124970000000001E-7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A6-47D5-8769-A2EF14EA942F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information_summary'!$CC$187:$CL$187</c:f>
              <c:numCache>
                <c:formatCode>0.00E+00</c:formatCode>
                <c:ptCount val="10"/>
                <c:pt idx="0">
                  <c:v>1.813808E-5</c:v>
                </c:pt>
                <c:pt idx="1">
                  <c:v>1.0704459999999999E-5</c:v>
                </c:pt>
                <c:pt idx="2">
                  <c:v>8.0928589999999996E-6</c:v>
                </c:pt>
                <c:pt idx="3">
                  <c:v>4.3446650000000002E-6</c:v>
                </c:pt>
                <c:pt idx="4">
                  <c:v>1.667052E-6</c:v>
                </c:pt>
                <c:pt idx="5">
                  <c:v>1.654171E-6</c:v>
                </c:pt>
                <c:pt idx="6">
                  <c:v>7.9195830000000003E-7</c:v>
                </c:pt>
                <c:pt idx="7">
                  <c:v>5.7924250000000001E-7</c:v>
                </c:pt>
                <c:pt idx="8">
                  <c:v>2.172932E-7</c:v>
                </c:pt>
                <c:pt idx="9">
                  <c:v>3.2025550000000002E-7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A6-47D5-8769-A2EF14EA942F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information_summary'!$CC$188:$CL$188</c:f>
              <c:numCache>
                <c:formatCode>0.00E+00</c:formatCode>
                <c:ptCount val="10"/>
                <c:pt idx="0">
                  <c:v>1.9996900000000002E-5</c:v>
                </c:pt>
                <c:pt idx="1">
                  <c:v>8.5431960000000005E-6</c:v>
                </c:pt>
                <c:pt idx="2">
                  <c:v>6.7174390000000003E-6</c:v>
                </c:pt>
                <c:pt idx="3">
                  <c:v>4.0306409999999996E-6</c:v>
                </c:pt>
                <c:pt idx="4">
                  <c:v>3.2619949999999999E-6</c:v>
                </c:pt>
                <c:pt idx="5">
                  <c:v>1.367574E-6</c:v>
                </c:pt>
                <c:pt idx="6">
                  <c:v>8.4222939999999999E-7</c:v>
                </c:pt>
                <c:pt idx="7">
                  <c:v>8.400765E-7</c:v>
                </c:pt>
                <c:pt idx="8">
                  <c:v>1.5930330000000001E-7</c:v>
                </c:pt>
                <c:pt idx="9">
                  <c:v>1.2239549999999999E-7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1A6-47D5-8769-A2EF14EA942F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information_summary'!$CC$189:$CL$189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A6-47D5-8769-A2EF14EA942F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information_summary'!$CC$190:$CL$190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1A6-47D5-8769-A2EF14EA942F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information_summary'!$CC$191:$CL$191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1A6-47D5-8769-A2EF14EA942F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information_summary'!$CC$192:$CL$192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A6-47D5-8769-A2EF14EA942F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information_summary'!$CC$193:$CL$193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1A6-47D5-8769-A2EF14EA942F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information_summary'!$CC$194:$CL$194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1A6-47D5-8769-A2EF14EA942F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information_summary'!$CC$195:$CL$195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A6-47D5-8769-A2EF14EA942F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information_summary'!$CC$180:$CL$180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information_summary'!$CC$196:$CL$196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1A6-47D5-8769-A2EF14EA9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87200"/>
        <c:axId val="209601664"/>
      </c:barChart>
      <c:catAx>
        <c:axId val="20958720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Horizontal distance </a:t>
                </a:r>
                <a:r>
                  <a:rPr lang="en-US" b="0" i="1"/>
                  <a:t>x</a:t>
                </a:r>
                <a:r>
                  <a:rPr lang="en-US" b="0"/>
                  <a:t> [m]</a:t>
                </a:r>
                <a:endParaRPr lang="zh-CN" b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601664"/>
        <c:crosses val="autoZero"/>
        <c:auto val="1"/>
        <c:lblAlgn val="ctr"/>
        <c:lblOffset val="100"/>
        <c:noMultiLvlLbl val="0"/>
      </c:catAx>
      <c:valAx>
        <c:axId val="209601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958720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information_summary'!$CC$200:$CL$200</c:f>
              <c:numCache>
                <c:formatCode>0.00E+00</c:formatCode>
                <c:ptCount val="10"/>
                <c:pt idx="0">
                  <c:v>6.3008810000000004E-8</c:v>
                </c:pt>
                <c:pt idx="1">
                  <c:v>3.6715359999999997E-8</c:v>
                </c:pt>
                <c:pt idx="2">
                  <c:v>2.836497E-8</c:v>
                </c:pt>
                <c:pt idx="3">
                  <c:v>2.1944739999999999E-8</c:v>
                </c:pt>
                <c:pt idx="4">
                  <c:v>1.638127E-8</c:v>
                </c:pt>
                <c:pt idx="5">
                  <c:v>1.5830399999999999E-8</c:v>
                </c:pt>
                <c:pt idx="6">
                  <c:v>1.019455E-8</c:v>
                </c:pt>
                <c:pt idx="7">
                  <c:v>1.0224149999999999E-8</c:v>
                </c:pt>
                <c:pt idx="8">
                  <c:v>7.1324970000000002E-9</c:v>
                </c:pt>
                <c:pt idx="9">
                  <c:v>7.6576030000000007E-9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9-49D8-A8D6-2E152692378A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information_summary'!$CC$201:$CL$201</c:f>
              <c:numCache>
                <c:formatCode>0.00E+00</c:formatCode>
                <c:ptCount val="10"/>
                <c:pt idx="0">
                  <c:v>3.431935E-6</c:v>
                </c:pt>
                <c:pt idx="1">
                  <c:v>2.5173710000000001E-6</c:v>
                </c:pt>
                <c:pt idx="2">
                  <c:v>1.715495E-6</c:v>
                </c:pt>
                <c:pt idx="3">
                  <c:v>1.075581E-6</c:v>
                </c:pt>
                <c:pt idx="4">
                  <c:v>6.7327929999999995E-7</c:v>
                </c:pt>
                <c:pt idx="5">
                  <c:v>8.2295889999999999E-7</c:v>
                </c:pt>
                <c:pt idx="6">
                  <c:v>6.376358E-7</c:v>
                </c:pt>
                <c:pt idx="7">
                  <c:v>2.8422129999999999E-7</c:v>
                </c:pt>
                <c:pt idx="8">
                  <c:v>3.2776779999999999E-7</c:v>
                </c:pt>
                <c:pt idx="9">
                  <c:v>2.2991009999999999E-7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9-49D8-A8D6-2E152692378A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information_summary'!$CC$202:$CL$202</c:f>
              <c:numCache>
                <c:formatCode>0.00E+00</c:formatCode>
                <c:ptCount val="10"/>
                <c:pt idx="0">
                  <c:v>7.5905339999999996E-5</c:v>
                </c:pt>
                <c:pt idx="1">
                  <c:v>5.8971690000000003E-5</c:v>
                </c:pt>
                <c:pt idx="2">
                  <c:v>3.793643E-5</c:v>
                </c:pt>
                <c:pt idx="3">
                  <c:v>3.447649E-5</c:v>
                </c:pt>
                <c:pt idx="4">
                  <c:v>2.0789169999999999E-5</c:v>
                </c:pt>
                <c:pt idx="5">
                  <c:v>1.8265589999999999E-5</c:v>
                </c:pt>
                <c:pt idx="6">
                  <c:v>1.2580769999999999E-5</c:v>
                </c:pt>
                <c:pt idx="7">
                  <c:v>1.17504E-5</c:v>
                </c:pt>
                <c:pt idx="8">
                  <c:v>1.341462E-5</c:v>
                </c:pt>
                <c:pt idx="9">
                  <c:v>1.123447E-5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9-49D8-A8D6-2E152692378A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information_summary'!$CC$203:$CL$203</c:f>
              <c:numCache>
                <c:formatCode>0.00E+00</c:formatCode>
                <c:ptCount val="10"/>
                <c:pt idx="0">
                  <c:v>1.370397E-3</c:v>
                </c:pt>
                <c:pt idx="1">
                  <c:v>6.0900790000000004E-4</c:v>
                </c:pt>
                <c:pt idx="2">
                  <c:v>2.0114530000000001E-4</c:v>
                </c:pt>
                <c:pt idx="3">
                  <c:v>1.2001419999999999E-4</c:v>
                </c:pt>
                <c:pt idx="4">
                  <c:v>1.036878E-4</c:v>
                </c:pt>
                <c:pt idx="5">
                  <c:v>1.075421E-4</c:v>
                </c:pt>
                <c:pt idx="6">
                  <c:v>6.0158809999999998E-5</c:v>
                </c:pt>
                <c:pt idx="7">
                  <c:v>5.5877449999999998E-5</c:v>
                </c:pt>
                <c:pt idx="8">
                  <c:v>4.6118419999999997E-5</c:v>
                </c:pt>
                <c:pt idx="9">
                  <c:v>2.7130039999999999E-5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49-49D8-A8D6-2E152692378A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information_summary'!$CC$204:$CL$204</c:f>
              <c:numCache>
                <c:formatCode>0.00E+00</c:formatCode>
                <c:ptCount val="10"/>
                <c:pt idx="0">
                  <c:v>1.003334E-2</c:v>
                </c:pt>
                <c:pt idx="1">
                  <c:v>4.1762580000000004E-3</c:v>
                </c:pt>
                <c:pt idx="2">
                  <c:v>2.3155879999999999E-3</c:v>
                </c:pt>
                <c:pt idx="3">
                  <c:v>1.1796370000000001E-3</c:v>
                </c:pt>
                <c:pt idx="4">
                  <c:v>6.9796180000000004E-4</c:v>
                </c:pt>
                <c:pt idx="5">
                  <c:v>3.8602580000000002E-4</c:v>
                </c:pt>
                <c:pt idx="6">
                  <c:v>1.462685E-4</c:v>
                </c:pt>
                <c:pt idx="7">
                  <c:v>1.3562439999999999E-4</c:v>
                </c:pt>
                <c:pt idx="8">
                  <c:v>9.1737550000000004E-5</c:v>
                </c:pt>
                <c:pt idx="9">
                  <c:v>7.1121070000000004E-5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9-49D8-A8D6-2E152692378A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information_summary'!$CC$205:$CL$205</c:f>
              <c:numCache>
                <c:formatCode>0.00E+00</c:formatCode>
                <c:ptCount val="10"/>
                <c:pt idx="0">
                  <c:v>2.4449490000000001E-2</c:v>
                </c:pt>
                <c:pt idx="1">
                  <c:v>1.335949E-2</c:v>
                </c:pt>
                <c:pt idx="2">
                  <c:v>7.4503979999999996E-3</c:v>
                </c:pt>
                <c:pt idx="3">
                  <c:v>4.3476529999999999E-3</c:v>
                </c:pt>
                <c:pt idx="4">
                  <c:v>3.1555450000000001E-3</c:v>
                </c:pt>
                <c:pt idx="5">
                  <c:v>1.9328489999999999E-3</c:v>
                </c:pt>
                <c:pt idx="6">
                  <c:v>7.3187619999999997E-4</c:v>
                </c:pt>
                <c:pt idx="7">
                  <c:v>6.6444300000000002E-4</c:v>
                </c:pt>
                <c:pt idx="8">
                  <c:v>3.8257139999999998E-4</c:v>
                </c:pt>
                <c:pt idx="9">
                  <c:v>2.3567630000000001E-4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49-49D8-A8D6-2E152692378A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information_summary'!$CC$206:$CL$206</c:f>
              <c:numCache>
                <c:formatCode>0.00E+00</c:formatCode>
                <c:ptCount val="10"/>
                <c:pt idx="0">
                  <c:v>2.30923E-2</c:v>
                </c:pt>
                <c:pt idx="1">
                  <c:v>1.204363E-2</c:v>
                </c:pt>
                <c:pt idx="2">
                  <c:v>1.145549E-2</c:v>
                </c:pt>
                <c:pt idx="3">
                  <c:v>6.519258E-3</c:v>
                </c:pt>
                <c:pt idx="4">
                  <c:v>5.2066999999999999E-3</c:v>
                </c:pt>
                <c:pt idx="5">
                  <c:v>2.1686240000000001E-3</c:v>
                </c:pt>
                <c:pt idx="6">
                  <c:v>1.9169860000000001E-3</c:v>
                </c:pt>
                <c:pt idx="7">
                  <c:v>1.5775839999999999E-3</c:v>
                </c:pt>
                <c:pt idx="8">
                  <c:v>1.262677E-3</c:v>
                </c:pt>
                <c:pt idx="9">
                  <c:v>5.3175749999999995E-4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49-49D8-A8D6-2E152692378A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information_summary'!$CC$207:$CL$207</c:f>
              <c:numCache>
                <c:formatCode>0.00E+00</c:formatCode>
                <c:ptCount val="10"/>
                <c:pt idx="0">
                  <c:v>8.5154649999999998E-2</c:v>
                </c:pt>
                <c:pt idx="1">
                  <c:v>4.4840810000000002E-2</c:v>
                </c:pt>
                <c:pt idx="2">
                  <c:v>3.2156810000000001E-2</c:v>
                </c:pt>
                <c:pt idx="3">
                  <c:v>2.0468050000000002E-2</c:v>
                </c:pt>
                <c:pt idx="4">
                  <c:v>1.072888E-2</c:v>
                </c:pt>
                <c:pt idx="5">
                  <c:v>5.0835849999999998E-3</c:v>
                </c:pt>
                <c:pt idx="6">
                  <c:v>4.8282519999999999E-3</c:v>
                </c:pt>
                <c:pt idx="7">
                  <c:v>3.0224570000000001E-3</c:v>
                </c:pt>
                <c:pt idx="8">
                  <c:v>1.946283E-3</c:v>
                </c:pt>
                <c:pt idx="9">
                  <c:v>1.494202E-3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49-49D8-A8D6-2E152692378A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information_summary'!$CC$208:$CL$208</c:f>
              <c:numCache>
                <c:formatCode>0.00E+00</c:formatCode>
                <c:ptCount val="10"/>
                <c:pt idx="0">
                  <c:v>9.7905790000000006E-2</c:v>
                </c:pt>
                <c:pt idx="1">
                  <c:v>7.0512969999999994E-2</c:v>
                </c:pt>
                <c:pt idx="2">
                  <c:v>2.5940390000000001E-2</c:v>
                </c:pt>
                <c:pt idx="3">
                  <c:v>1.379054E-2</c:v>
                </c:pt>
                <c:pt idx="4">
                  <c:v>1.768256E-2</c:v>
                </c:pt>
                <c:pt idx="5">
                  <c:v>7.2950599999999999E-3</c:v>
                </c:pt>
                <c:pt idx="6">
                  <c:v>4.32235E-3</c:v>
                </c:pt>
                <c:pt idx="7">
                  <c:v>2.917846E-3</c:v>
                </c:pt>
                <c:pt idx="8">
                  <c:v>2.5953930000000001E-3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49-49D8-A8D6-2E152692378A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information_summary'!$CC$209:$CL$209</c:f>
              <c:numCache>
                <c:formatCode>0.00E+00</c:formatCode>
                <c:ptCount val="10"/>
                <c:pt idx="0">
                  <c:v>2.5243109999999999E-2</c:v>
                </c:pt>
                <c:pt idx="1">
                  <c:v>8.3168900000000004E-3</c:v>
                </c:pt>
                <c:pt idx="2">
                  <c:v>1.8899120000000001E-3</c:v>
                </c:pt>
                <c:pt idx="3">
                  <c:v>1.7231869999999999E-3</c:v>
                </c:pt>
                <c:pt idx="4">
                  <c:v>1.572096E-3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549-49D8-A8D6-2E152692378A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information_summary'!$CC$210:$CL$210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549-49D8-A8D6-2E152692378A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information_summary'!$CC$211:$CL$211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549-49D8-A8D6-2E152692378A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information_summary'!$CC$212:$CL$212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49-49D8-A8D6-2E152692378A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information_summary'!$CC$213:$CL$213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549-49D8-A8D6-2E152692378A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information_summary'!$CC$214:$CL$214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549-49D8-A8D6-2E152692378A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information_summary'!$CC$199:$CL$199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cat>
          <c:val>
            <c:numRef>
              <c:f>'Droplet information_summary'!$CC$215:$CL$215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549-49D8-A8D6-2E1526923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35072"/>
        <c:axId val="210036992"/>
      </c:barChart>
      <c:catAx>
        <c:axId val="21003507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Horizontal distance </a:t>
                </a:r>
                <a:r>
                  <a:rPr lang="en-US" b="0" i="1"/>
                  <a:t>x</a:t>
                </a:r>
                <a:r>
                  <a:rPr lang="en-US" b="0"/>
                  <a:t> [m]</a:t>
                </a:r>
                <a:endParaRPr lang="zh-CN" b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10036992"/>
        <c:crosses val="autoZero"/>
        <c:auto val="1"/>
        <c:lblAlgn val="ctr"/>
        <c:lblOffset val="100"/>
        <c:noMultiLvlLbl val="0"/>
      </c:catAx>
      <c:valAx>
        <c:axId val="210036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1003507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19189268008165E-2"/>
          <c:y val="4.7533725711369199E-2"/>
          <c:w val="0.87629060950714499"/>
          <c:h val="0.81668151459097393"/>
        </c:manualLayout>
      </c:layout>
      <c:scatterChart>
        <c:scatterStyle val="smoothMarker"/>
        <c:varyColors val="0"/>
        <c:ser>
          <c:idx val="0"/>
          <c:order val="0"/>
          <c:tx>
            <c:v>3 μm</c:v>
          </c:tx>
          <c:spPr>
            <a:ln w="222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'Droplet information_summary'!$D$85:$X$85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'Droplet information_summary'!$D$86:$X$86</c:f>
              <c:numCache>
                <c:formatCode>General</c:formatCode>
                <c:ptCount val="21"/>
                <c:pt idx="0">
                  <c:v>1</c:v>
                </c:pt>
                <c:pt idx="1">
                  <c:v>0.89933333333333332</c:v>
                </c:pt>
                <c:pt idx="2">
                  <c:v>0.35033333333333333</c:v>
                </c:pt>
                <c:pt idx="3">
                  <c:v>0.32500000000000001</c:v>
                </c:pt>
                <c:pt idx="4">
                  <c:v>0.32500000000000001</c:v>
                </c:pt>
                <c:pt idx="5">
                  <c:v>0.32500000000000001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  <c:pt idx="20">
                  <c:v>0.32500000000000001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7E-4D83-A9FB-F3825222BA10}"/>
            </c:ext>
          </c:extLst>
        </c:ser>
        <c:ser>
          <c:idx val="1"/>
          <c:order val="1"/>
          <c:tx>
            <c:v>20 μm</c:v>
          </c:tx>
          <c:spPr>
            <a:ln w="22225">
              <a:solidFill>
                <a:srgbClr val="FF0000"/>
              </a:solidFill>
            </a:ln>
          </c:spPr>
          <c:marker>
            <c:symbol val="square"/>
            <c:size val="6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'Droplet information_summary'!$D$85:$X$85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'Droplet information_summary'!$D$89:$X$89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0.97499999999999998</c:v>
                </c:pt>
                <c:pt idx="3">
                  <c:v>0.90749999999999997</c:v>
                </c:pt>
                <c:pt idx="4">
                  <c:v>0.80099999999999993</c:v>
                </c:pt>
                <c:pt idx="5">
                  <c:v>0.68500000000000005</c:v>
                </c:pt>
                <c:pt idx="6">
                  <c:v>0.56200000000000006</c:v>
                </c:pt>
                <c:pt idx="7">
                  <c:v>0.44650000000000001</c:v>
                </c:pt>
                <c:pt idx="8">
                  <c:v>0.36299999999999999</c:v>
                </c:pt>
                <c:pt idx="9">
                  <c:v>0.32800000000000001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  <c:pt idx="20">
                  <c:v>0.32500000000000001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7E-4D83-A9FB-F3825222BA10}"/>
            </c:ext>
          </c:extLst>
        </c:ser>
        <c:ser>
          <c:idx val="2"/>
          <c:order val="2"/>
          <c:tx>
            <c:v>45 μm</c:v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'Droplet information_summary'!$D$85:$X$85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'Droplet information_summary'!$D$92:$X$92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0.99244444444444435</c:v>
                </c:pt>
                <c:pt idx="3">
                  <c:v>0.97066666666666668</c:v>
                </c:pt>
                <c:pt idx="4">
                  <c:v>0.92333333333333323</c:v>
                </c:pt>
                <c:pt idx="5">
                  <c:v>0.85377777777777786</c:v>
                </c:pt>
                <c:pt idx="6">
                  <c:v>0.77466666666666661</c:v>
                </c:pt>
                <c:pt idx="7">
                  <c:v>0.69977777777777783</c:v>
                </c:pt>
                <c:pt idx="8">
                  <c:v>0.63222222222222213</c:v>
                </c:pt>
                <c:pt idx="9">
                  <c:v>0.57311111111111113</c:v>
                </c:pt>
                <c:pt idx="10">
                  <c:v>0.51711111111111108</c:v>
                </c:pt>
                <c:pt idx="11">
                  <c:v>0.46977777777777779</c:v>
                </c:pt>
                <c:pt idx="12">
                  <c:v>0.43377777777777776</c:v>
                </c:pt>
                <c:pt idx="13">
                  <c:v>0.40155555555555555</c:v>
                </c:pt>
                <c:pt idx="14">
                  <c:v>0.37400000000000005</c:v>
                </c:pt>
                <c:pt idx="15">
                  <c:v>0.35288888888888886</c:v>
                </c:pt>
                <c:pt idx="16">
                  <c:v>0.33777777777777779</c:v>
                </c:pt>
                <c:pt idx="17">
                  <c:v>0.32888888888888884</c:v>
                </c:pt>
                <c:pt idx="18">
                  <c:v>0.32533333333333336</c:v>
                </c:pt>
                <c:pt idx="19">
                  <c:v>0.32511111111111113</c:v>
                </c:pt>
                <c:pt idx="20">
                  <c:v>0.32511111111111113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7E-4D83-A9FB-F3825222BA10}"/>
            </c:ext>
          </c:extLst>
        </c:ser>
        <c:ser>
          <c:idx val="3"/>
          <c:order val="3"/>
          <c:tx>
            <c:v>112.5 μm</c:v>
          </c:tx>
          <c:spPr>
            <a:ln w="22225">
              <a:solidFill>
                <a:srgbClr val="FF0000"/>
              </a:solidFill>
            </a:ln>
          </c:spPr>
          <c:marker>
            <c:symbol val="circle"/>
            <c:size val="6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'Droplet information_summary'!$D$85:$J$85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</c:numCache>
            </c:numRef>
          </c:xVal>
          <c:yVal>
            <c:numRef>
              <c:f>'Droplet information_summary'!$D$95:$J$95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0.99733333333333318</c:v>
                </c:pt>
                <c:pt idx="3">
                  <c:v>0.99377777777777776</c:v>
                </c:pt>
                <c:pt idx="4">
                  <c:v>0.99111111111111116</c:v>
                </c:pt>
                <c:pt idx="5">
                  <c:v>0.98755555555555563</c:v>
                </c:pt>
                <c:pt idx="6">
                  <c:v>0.98399999999999999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7E-4D83-A9FB-F3825222BA10}"/>
            </c:ext>
          </c:extLst>
        </c:ser>
        <c:ser>
          <c:idx val="4"/>
          <c:order val="4"/>
          <c:tx>
            <c:v>225 μm</c:v>
          </c:tx>
          <c:spPr>
            <a:ln w="22225">
              <a:solidFill>
                <a:schemeClr val="tx1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'Droplet information_summary'!$D$85:$J$85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</c:numCache>
            </c:numRef>
          </c:xVal>
          <c:yVal>
            <c:numRef>
              <c:f>'Droplet information_summary'!$D$98:$J$98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0.9986666666666667</c:v>
                </c:pt>
                <c:pt idx="3">
                  <c:v>0.99688888888888894</c:v>
                </c:pt>
                <c:pt idx="4">
                  <c:v>0.9946666666666667</c:v>
                </c:pt>
                <c:pt idx="5">
                  <c:v>0.9920000000000001</c:v>
                </c:pt>
                <c:pt idx="6">
                  <c:v>0.98933333333333329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7E-4D83-A9FB-F3825222BA10}"/>
            </c:ext>
          </c:extLst>
        </c:ser>
        <c:ser>
          <c:idx val="5"/>
          <c:order val="5"/>
          <c:tx>
            <c:v>1500 μm</c:v>
          </c:tx>
          <c:spPr>
            <a:ln w="22225">
              <a:solidFill>
                <a:srgbClr val="FF0000"/>
              </a:solidFill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'Droplet information_summary'!$D$85:$W$85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</c:numCache>
            </c:numRef>
          </c:xVal>
          <c:yVal>
            <c:numRef>
              <c:f>'Droplet information_summary'!$D$101:$W$101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7E-4D83-A9FB-F3825222B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54848"/>
        <c:axId val="209857152"/>
      </c:scatterChart>
      <c:valAx>
        <c:axId val="209854848"/>
        <c:scaling>
          <c:orientation val="minMax"/>
          <c:max val="2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Horizontal distance x [m]</a:t>
                </a:r>
                <a:endParaRPr lang="zh-CN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9857152"/>
        <c:crosses val="autoZero"/>
        <c:crossBetween val="midCat"/>
      </c:valAx>
      <c:valAx>
        <c:axId val="209857152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/>
                  <a:t>Dimensionless droplet diameter </a:t>
                </a:r>
                <a:r>
                  <a:rPr lang="zh-CN"/>
                  <a:t> </a:t>
                </a:r>
                <a:r>
                  <a:rPr lang="en-US"/>
                  <a:t>[-]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0"/>
              <c:y val="0.1091412788287149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9854848"/>
        <c:crosses val="autoZero"/>
        <c:crossBetween val="midCat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0296400185079249"/>
          <c:y val="0.71728352319022959"/>
          <c:w val="0.81676933822409759"/>
          <c:h val="0.1562583330327401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800"/>
              <a:t>Counting "1"-"100" once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Talking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information_summary'!$B$23:$B$38</c:f>
              <c:numCache>
                <c:formatCode>General</c:formatCode>
                <c:ptCount val="1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  <c:pt idx="4">
                  <c:v>28</c:v>
                </c:pt>
                <c:pt idx="5">
                  <c:v>36</c:v>
                </c:pt>
                <c:pt idx="6">
                  <c:v>45</c:v>
                </c:pt>
                <c:pt idx="7">
                  <c:v>62.5</c:v>
                </c:pt>
                <c:pt idx="8">
                  <c:v>87.5</c:v>
                </c:pt>
                <c:pt idx="9">
                  <c:v>112.5</c:v>
                </c:pt>
                <c:pt idx="10">
                  <c:v>137.5</c:v>
                </c:pt>
                <c:pt idx="11">
                  <c:v>175</c:v>
                </c:pt>
                <c:pt idx="12">
                  <c:v>225</c:v>
                </c:pt>
                <c:pt idx="13">
                  <c:v>375</c:v>
                </c:pt>
                <c:pt idx="14">
                  <c:v>750</c:v>
                </c:pt>
                <c:pt idx="15">
                  <c:v>1500</c:v>
                </c:pt>
              </c:numCache>
            </c:numRef>
          </c:cat>
          <c:val>
            <c:numRef>
              <c:f>'Droplet information_summary'!$C$23:$C$38</c:f>
              <c:numCache>
                <c:formatCode>General</c:formatCode>
                <c:ptCount val="16"/>
                <c:pt idx="0">
                  <c:v>13</c:v>
                </c:pt>
                <c:pt idx="1">
                  <c:v>52</c:v>
                </c:pt>
                <c:pt idx="2">
                  <c:v>78</c:v>
                </c:pt>
                <c:pt idx="3">
                  <c:v>40</c:v>
                </c:pt>
                <c:pt idx="4">
                  <c:v>24</c:v>
                </c:pt>
                <c:pt idx="5">
                  <c:v>12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9-4F44-A38C-003C6425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865728"/>
        <c:axId val="205867648"/>
      </c:barChart>
      <c:catAx>
        <c:axId val="205865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/>
                  <a:t>dp [</a:t>
                </a:r>
                <a:r>
                  <a:rPr lang="el-GR" sz="1200"/>
                  <a:t>μ</a:t>
                </a:r>
                <a:r>
                  <a:rPr lang="en-US" sz="1200"/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05867648"/>
        <c:crosses val="autoZero"/>
        <c:auto val="1"/>
        <c:lblAlgn val="ctr"/>
        <c:lblOffset val="100"/>
        <c:noMultiLvlLbl val="0"/>
      </c:catAx>
      <c:valAx>
        <c:axId val="20586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/>
                  <a:t>n0 [-]</a:t>
                </a:r>
                <a:endParaRPr lang="zh-CN" sz="12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05865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800"/>
              <a:t>Coughing once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Coughing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information_summary'!$B$23:$B$38</c:f>
              <c:numCache>
                <c:formatCode>General</c:formatCode>
                <c:ptCount val="1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  <c:pt idx="4">
                  <c:v>28</c:v>
                </c:pt>
                <c:pt idx="5">
                  <c:v>36</c:v>
                </c:pt>
                <c:pt idx="6">
                  <c:v>45</c:v>
                </c:pt>
                <c:pt idx="7">
                  <c:v>62.5</c:v>
                </c:pt>
                <c:pt idx="8">
                  <c:v>87.5</c:v>
                </c:pt>
                <c:pt idx="9">
                  <c:v>112.5</c:v>
                </c:pt>
                <c:pt idx="10">
                  <c:v>137.5</c:v>
                </c:pt>
                <c:pt idx="11">
                  <c:v>175</c:v>
                </c:pt>
                <c:pt idx="12">
                  <c:v>225</c:v>
                </c:pt>
                <c:pt idx="13">
                  <c:v>375</c:v>
                </c:pt>
                <c:pt idx="14">
                  <c:v>750</c:v>
                </c:pt>
                <c:pt idx="15">
                  <c:v>1500</c:v>
                </c:pt>
              </c:numCache>
            </c:numRef>
          </c:cat>
          <c:val>
            <c:numRef>
              <c:f>'Droplet information_summary'!$D$23:$D$38</c:f>
              <c:numCache>
                <c:formatCode>General</c:formatCode>
                <c:ptCount val="16"/>
                <c:pt idx="0">
                  <c:v>290</c:v>
                </c:pt>
                <c:pt idx="1">
                  <c:v>970</c:v>
                </c:pt>
                <c:pt idx="2" formatCode="#,##0">
                  <c:v>1600</c:v>
                </c:pt>
                <c:pt idx="3">
                  <c:v>870</c:v>
                </c:pt>
                <c:pt idx="4">
                  <c:v>420</c:v>
                </c:pt>
                <c:pt idx="5">
                  <c:v>240</c:v>
                </c:pt>
                <c:pt idx="6">
                  <c:v>110</c:v>
                </c:pt>
                <c:pt idx="7">
                  <c:v>140</c:v>
                </c:pt>
                <c:pt idx="8">
                  <c:v>85</c:v>
                </c:pt>
                <c:pt idx="9">
                  <c:v>48</c:v>
                </c:pt>
                <c:pt idx="10">
                  <c:v>38</c:v>
                </c:pt>
                <c:pt idx="11">
                  <c:v>35</c:v>
                </c:pt>
                <c:pt idx="12">
                  <c:v>29</c:v>
                </c:pt>
                <c:pt idx="13">
                  <c:v>34</c:v>
                </c:pt>
                <c:pt idx="14">
                  <c:v>12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4B-4B46-AC43-5CB45451F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888896"/>
        <c:axId val="45364736"/>
      </c:barChart>
      <c:catAx>
        <c:axId val="205888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/>
                  <a:t>dp [</a:t>
                </a:r>
                <a:r>
                  <a:rPr lang="el-GR" sz="1200"/>
                  <a:t>μ</a:t>
                </a:r>
                <a:r>
                  <a:rPr lang="en-US" sz="1200"/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364736"/>
        <c:crosses val="autoZero"/>
        <c:auto val="1"/>
        <c:lblAlgn val="ctr"/>
        <c:lblOffset val="100"/>
        <c:noMultiLvlLbl val="0"/>
      </c:catAx>
      <c:valAx>
        <c:axId val="4536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/>
                  <a:t>n0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05888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Inhalation zone diameter </a:t>
            </a:r>
            <a:endParaRPr lang="zh-CN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Talking (RH=0)</c:v>
          </c:tx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'Droplet information_summary'!#REF!</c:f>
            </c:numRef>
          </c:xVal>
          <c:yVal>
            <c:numRef>
              <c:f>'Droplet information_summary'!#REF!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C3-4CD1-BC7B-8455CB1A899A}"/>
            </c:ext>
          </c:extLst>
        </c:ser>
        <c:ser>
          <c:idx val="1"/>
          <c:order val="1"/>
          <c:tx>
            <c:v>Coughing (RH=0)</c:v>
          </c:tx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'Droplet information_summary'!#REF!</c:f>
            </c:numRef>
          </c:xVal>
          <c:yVal>
            <c:numRef>
              <c:f>'Droplet information_summary'!#REF!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C3-4CD1-BC7B-8455CB1A899A}"/>
            </c:ext>
          </c:extLst>
        </c:ser>
        <c:ser>
          <c:idx val="2"/>
          <c:order val="2"/>
          <c:tx>
            <c:v>Talking (RH=0.5)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'Droplet information_summary'!$B$43:$B$62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information_summary'!$C$43:$C$62</c:f>
              <c:numCache>
                <c:formatCode>0.0000</c:formatCode>
                <c:ptCount val="20"/>
                <c:pt idx="0">
                  <c:v>1.898023</c:v>
                </c:pt>
                <c:pt idx="1">
                  <c:v>2.2259029999999997</c:v>
                </c:pt>
                <c:pt idx="2">
                  <c:v>2.5480719999999999</c:v>
                </c:pt>
                <c:pt idx="3">
                  <c:v>2.8046630000000001</c:v>
                </c:pt>
                <c:pt idx="4">
                  <c:v>3.0215639999999997</c:v>
                </c:pt>
                <c:pt idx="5">
                  <c:v>3.2117119999999999</c:v>
                </c:pt>
                <c:pt idx="6">
                  <c:v>3.3823020000000001</c:v>
                </c:pt>
                <c:pt idx="7">
                  <c:v>3.538284</c:v>
                </c:pt>
                <c:pt idx="8">
                  <c:v>3.6829899999999998</c:v>
                </c:pt>
                <c:pt idx="9">
                  <c:v>3.8190360000000001</c:v>
                </c:pt>
                <c:pt idx="10">
                  <c:v>3.948359</c:v>
                </c:pt>
                <c:pt idx="11">
                  <c:v>4.0727799999999998</c:v>
                </c:pt>
                <c:pt idx="12">
                  <c:v>4.1936239999999998</c:v>
                </c:pt>
                <c:pt idx="13">
                  <c:v>4.3121539999999996</c:v>
                </c:pt>
                <c:pt idx="14">
                  <c:v>4.429494</c:v>
                </c:pt>
                <c:pt idx="15">
                  <c:v>4.5468359999999999</c:v>
                </c:pt>
                <c:pt idx="16">
                  <c:v>4.6649729999999998</c:v>
                </c:pt>
                <c:pt idx="17">
                  <c:v>4.7847929999999996</c:v>
                </c:pt>
                <c:pt idx="18">
                  <c:v>4.9071660000000001</c:v>
                </c:pt>
                <c:pt idx="19">
                  <c:v>5.0326870000000001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37-4790-B987-93A031813AA2}"/>
            </c:ext>
          </c:extLst>
        </c:ser>
        <c:ser>
          <c:idx val="3"/>
          <c:order val="3"/>
          <c:tx>
            <c:v>Coughing (RH=0.5)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'Droplet information_summary'!$B$43:$B$62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information_summary'!$D$43:$D$62</c:f>
              <c:numCache>
                <c:formatCode>0.0000</c:formatCode>
                <c:ptCount val="20"/>
                <c:pt idx="0">
                  <c:v>1.3160150000000002</c:v>
                </c:pt>
                <c:pt idx="1">
                  <c:v>1.5433479999999999</c:v>
                </c:pt>
                <c:pt idx="2">
                  <c:v>1.7666919999999999</c:v>
                </c:pt>
                <c:pt idx="3">
                  <c:v>1.9444980000000001</c:v>
                </c:pt>
                <c:pt idx="4">
                  <c:v>2.0946500000000001</c:v>
                </c:pt>
                <c:pt idx="5">
                  <c:v>2.2259029999999997</c:v>
                </c:pt>
                <c:pt idx="6">
                  <c:v>2.3432770000000001</c:v>
                </c:pt>
                <c:pt idx="7">
                  <c:v>2.449948</c:v>
                </c:pt>
                <c:pt idx="8">
                  <c:v>2.5480719999999999</c:v>
                </c:pt>
                <c:pt idx="9">
                  <c:v>2.6391840000000002</c:v>
                </c:pt>
                <c:pt idx="10">
                  <c:v>2.724424</c:v>
                </c:pt>
                <c:pt idx="11">
                  <c:v>2.8046630000000001</c:v>
                </c:pt>
                <c:pt idx="12">
                  <c:v>2.8806579999999999</c:v>
                </c:pt>
                <c:pt idx="13">
                  <c:v>2.9528059999999998</c:v>
                </c:pt>
                <c:pt idx="14">
                  <c:v>3.0216320000000003</c:v>
                </c:pt>
                <c:pt idx="15">
                  <c:v>3.0875690000000002</c:v>
                </c:pt>
                <c:pt idx="16">
                  <c:v>3.1507990000000001</c:v>
                </c:pt>
                <c:pt idx="17">
                  <c:v>3.2117119999999999</c:v>
                </c:pt>
                <c:pt idx="18">
                  <c:v>3.270473</c:v>
                </c:pt>
                <c:pt idx="19">
                  <c:v>3.3272780000000002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37-4790-B987-93A031813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09664"/>
        <c:axId val="197816320"/>
      </c:scatterChart>
      <c:valAx>
        <c:axId val="197809664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x [m]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97816320"/>
        <c:crosses val="autoZero"/>
        <c:crossBetween val="midCat"/>
      </c:valAx>
      <c:valAx>
        <c:axId val="19781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 [cm]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9780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information_summary'!$BS$143:$CB$143</c:f>
              <c:numCache>
                <c:formatCode>0.00E+00</c:formatCode>
                <c:ptCount val="10"/>
                <c:pt idx="0">
                  <c:v>8.4012499999999992</c:v>
                </c:pt>
                <c:pt idx="1">
                  <c:v>5.0537020000000004</c:v>
                </c:pt>
                <c:pt idx="2">
                  <c:v>3.0712000000000002</c:v>
                </c:pt>
                <c:pt idx="3">
                  <c:v>2.283077</c:v>
                </c:pt>
                <c:pt idx="4">
                  <c:v>1.7305839999999999</c:v>
                </c:pt>
                <c:pt idx="5">
                  <c:v>1.259342</c:v>
                </c:pt>
                <c:pt idx="6">
                  <c:v>0.96684820000000005</c:v>
                </c:pt>
                <c:pt idx="7">
                  <c:v>0.77997740000000004</c:v>
                </c:pt>
                <c:pt idx="8">
                  <c:v>0.57685770000000003</c:v>
                </c:pt>
                <c:pt idx="9">
                  <c:v>0.5524829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E-4F83-81C1-79007215E780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information_summary'!$BS$144:$CB$144</c:f>
              <c:numCache>
                <c:formatCode>0.00E+00</c:formatCode>
                <c:ptCount val="10"/>
                <c:pt idx="0">
                  <c:v>33.15</c:v>
                </c:pt>
                <c:pt idx="1">
                  <c:v>19.431609999999999</c:v>
                </c:pt>
                <c:pt idx="2">
                  <c:v>12.803660000000001</c:v>
                </c:pt>
                <c:pt idx="3">
                  <c:v>8.6117790000000003</c:v>
                </c:pt>
                <c:pt idx="4">
                  <c:v>6.4668809999999999</c:v>
                </c:pt>
                <c:pt idx="5">
                  <c:v>5.231954</c:v>
                </c:pt>
                <c:pt idx="6">
                  <c:v>3.6395970000000002</c:v>
                </c:pt>
                <c:pt idx="7">
                  <c:v>3.444601</c:v>
                </c:pt>
                <c:pt idx="8">
                  <c:v>2.2747269999999999</c:v>
                </c:pt>
                <c:pt idx="9">
                  <c:v>2.047247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E-4F83-81C1-79007215E780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information_summary'!$BS$145:$CB$145</c:f>
              <c:numCache>
                <c:formatCode>0.00E+00</c:formatCode>
                <c:ptCount val="10"/>
                <c:pt idx="0">
                  <c:v>50.066249999999997</c:v>
                </c:pt>
                <c:pt idx="1">
                  <c:v>28.926369999999999</c:v>
                </c:pt>
                <c:pt idx="2">
                  <c:v>19.277660000000001</c:v>
                </c:pt>
                <c:pt idx="3">
                  <c:v>13.636290000000001</c:v>
                </c:pt>
                <c:pt idx="4">
                  <c:v>10.767480000000001</c:v>
                </c:pt>
                <c:pt idx="5">
                  <c:v>7.0170279999999998</c:v>
                </c:pt>
                <c:pt idx="6">
                  <c:v>5.50631</c:v>
                </c:pt>
                <c:pt idx="7">
                  <c:v>4.6291039999999999</c:v>
                </c:pt>
                <c:pt idx="8">
                  <c:v>3.9468540000000001</c:v>
                </c:pt>
                <c:pt idx="9">
                  <c:v>3.2646359999999999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7E-4F83-81C1-79007215E780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information_summary'!$BS$146:$CB$146</c:f>
              <c:numCache>
                <c:formatCode>0.00E+00</c:formatCode>
                <c:ptCount val="10"/>
                <c:pt idx="0">
                  <c:v>25.05</c:v>
                </c:pt>
                <c:pt idx="1">
                  <c:v>15.15094</c:v>
                </c:pt>
                <c:pt idx="2">
                  <c:v>9.4469530000000006</c:v>
                </c:pt>
                <c:pt idx="3">
                  <c:v>6.836589</c:v>
                </c:pt>
                <c:pt idx="4">
                  <c:v>5.6732930000000001</c:v>
                </c:pt>
                <c:pt idx="5">
                  <c:v>4.6339769999999998</c:v>
                </c:pt>
                <c:pt idx="6">
                  <c:v>3.3173020000000002</c:v>
                </c:pt>
                <c:pt idx="7">
                  <c:v>2.3961519999999998</c:v>
                </c:pt>
                <c:pt idx="8">
                  <c:v>1.9723200000000001</c:v>
                </c:pt>
                <c:pt idx="9">
                  <c:v>1.4729779999999999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7E-4F83-81C1-79007215E780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information_summary'!$BS$147:$CB$147</c:f>
              <c:numCache>
                <c:formatCode>0.00E+00</c:formatCode>
                <c:ptCount val="10"/>
                <c:pt idx="0">
                  <c:v>15.555</c:v>
                </c:pt>
                <c:pt idx="1">
                  <c:v>9.6581050000000008</c:v>
                </c:pt>
                <c:pt idx="2">
                  <c:v>6.1363149999999997</c:v>
                </c:pt>
                <c:pt idx="3">
                  <c:v>3.8033100000000002</c:v>
                </c:pt>
                <c:pt idx="4">
                  <c:v>3.3025890000000002</c:v>
                </c:pt>
                <c:pt idx="5">
                  <c:v>2.4182049999999999</c:v>
                </c:pt>
                <c:pt idx="6">
                  <c:v>1.9623740000000001</c:v>
                </c:pt>
                <c:pt idx="7">
                  <c:v>1.8026409999999999</c:v>
                </c:pt>
                <c:pt idx="8">
                  <c:v>1.3580950000000001</c:v>
                </c:pt>
                <c:pt idx="9">
                  <c:v>1.2252989999999999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7E-4F83-81C1-79007215E780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information_summary'!$BS$148:$CB$148</c:f>
              <c:numCache>
                <c:formatCode>0.00E+00</c:formatCode>
                <c:ptCount val="10"/>
                <c:pt idx="0">
                  <c:v>7.8224999999999998</c:v>
                </c:pt>
                <c:pt idx="1">
                  <c:v>5.2029259999999997</c:v>
                </c:pt>
                <c:pt idx="2">
                  <c:v>3.1243129999999999</c:v>
                </c:pt>
                <c:pt idx="3">
                  <c:v>1.897365</c:v>
                </c:pt>
                <c:pt idx="4">
                  <c:v>1.392215</c:v>
                </c:pt>
                <c:pt idx="5">
                  <c:v>1.079151</c:v>
                </c:pt>
                <c:pt idx="6">
                  <c:v>0.86130799999999996</c:v>
                </c:pt>
                <c:pt idx="7">
                  <c:v>0.88610829999999996</c:v>
                </c:pt>
                <c:pt idx="8">
                  <c:v>0.77762779999999998</c:v>
                </c:pt>
                <c:pt idx="9">
                  <c:v>0.76461809999999997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7E-4F83-81C1-79007215E780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information_summary'!$BS$149:$CB$149</c:f>
              <c:numCache>
                <c:formatCode>0.00E+00</c:formatCode>
                <c:ptCount val="10"/>
                <c:pt idx="0">
                  <c:v>4.0162500000000003</c:v>
                </c:pt>
                <c:pt idx="1">
                  <c:v>2.5798209999999999</c:v>
                </c:pt>
                <c:pt idx="2">
                  <c:v>1.661937</c:v>
                </c:pt>
                <c:pt idx="3">
                  <c:v>1.0418909999999999</c:v>
                </c:pt>
                <c:pt idx="4">
                  <c:v>0.65147370000000004</c:v>
                </c:pt>
                <c:pt idx="5">
                  <c:v>0.44666929999999999</c:v>
                </c:pt>
                <c:pt idx="6">
                  <c:v>0.3646259</c:v>
                </c:pt>
                <c:pt idx="7">
                  <c:v>0.28919519999999999</c:v>
                </c:pt>
                <c:pt idx="8">
                  <c:v>0.2167356</c:v>
                </c:pt>
                <c:pt idx="9">
                  <c:v>0.2285034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7E-4F83-81C1-79007215E780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information_summary'!$BS$150:$CB$150</c:f>
              <c:numCache>
                <c:formatCode>0.00E+00</c:formatCode>
                <c:ptCount val="10"/>
                <c:pt idx="0">
                  <c:v>5.0960000000000001</c:v>
                </c:pt>
                <c:pt idx="1">
                  <c:v>3.3359450000000002</c:v>
                </c:pt>
                <c:pt idx="2">
                  <c:v>1.78434</c:v>
                </c:pt>
                <c:pt idx="3">
                  <c:v>0.98784950000000005</c:v>
                </c:pt>
                <c:pt idx="4">
                  <c:v>0.53889620000000005</c:v>
                </c:pt>
                <c:pt idx="5">
                  <c:v>0.32294729999999999</c:v>
                </c:pt>
                <c:pt idx="6">
                  <c:v>0.21201739999999999</c:v>
                </c:pt>
                <c:pt idx="7">
                  <c:v>0.12332070000000001</c:v>
                </c:pt>
                <c:pt idx="8">
                  <c:v>8.2328150000000003E-2</c:v>
                </c:pt>
                <c:pt idx="9">
                  <c:v>2.8988199999999999E-2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7E-4F83-81C1-79007215E780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information_summary'!$BS$151:$CB$151</c:f>
              <c:numCache>
                <c:formatCode>0.00E+00</c:formatCode>
                <c:ptCount val="10"/>
                <c:pt idx="0">
                  <c:v>3.677</c:v>
                </c:pt>
                <c:pt idx="1">
                  <c:v>2.3073030000000001</c:v>
                </c:pt>
                <c:pt idx="2">
                  <c:v>0.98066960000000003</c:v>
                </c:pt>
                <c:pt idx="3">
                  <c:v>0.28488960000000002</c:v>
                </c:pt>
                <c:pt idx="4">
                  <c:v>6.7080639999999997E-2</c:v>
                </c:pt>
                <c:pt idx="5">
                  <c:v>1.188501E-2</c:v>
                </c:pt>
                <c:pt idx="6">
                  <c:v>2.5243290000000001E-3</c:v>
                </c:pt>
                <c:pt idx="7">
                  <c:v>8.3601499999999996E-4</c:v>
                </c:pt>
                <c:pt idx="8">
                  <c:v>1.6658039999999999E-3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7E-4F83-81C1-79007215E780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information_summary'!$BS$152:$CB$152</c:f>
              <c:numCache>
                <c:formatCode>0.00E+00</c:formatCode>
                <c:ptCount val="10"/>
                <c:pt idx="0">
                  <c:v>2.9087999999999998</c:v>
                </c:pt>
                <c:pt idx="1">
                  <c:v>1.633243</c:v>
                </c:pt>
                <c:pt idx="2">
                  <c:v>0.49178860000000002</c:v>
                </c:pt>
                <c:pt idx="3">
                  <c:v>6.5933939999999996E-2</c:v>
                </c:pt>
                <c:pt idx="4">
                  <c:v>1.2798740000000001E-3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7E-4F83-81C1-79007215E780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information_summary'!$BS$153:$CB$153</c:f>
              <c:numCache>
                <c:formatCode>0.00E+00</c:formatCode>
                <c:ptCount val="10"/>
                <c:pt idx="0">
                  <c:v>2.2296</c:v>
                </c:pt>
                <c:pt idx="1">
                  <c:v>1.131421</c:v>
                </c:pt>
                <c:pt idx="2">
                  <c:v>0.19946259999999999</c:v>
                </c:pt>
                <c:pt idx="3">
                  <c:v>7.4549999999999998E-3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7E-4F83-81C1-79007215E780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information_summary'!$BS$154:$CB$154</c:f>
              <c:numCache>
                <c:formatCode>0.00E+00</c:formatCode>
                <c:ptCount val="10"/>
                <c:pt idx="0">
                  <c:v>1.4832000000000001</c:v>
                </c:pt>
                <c:pt idx="1">
                  <c:v>0.68501860000000003</c:v>
                </c:pt>
                <c:pt idx="2">
                  <c:v>5.07699E-2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7E-4F83-81C1-79007215E780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information_summary'!$BS$155:$CB$155</c:f>
              <c:numCache>
                <c:formatCode>0.00E+00</c:formatCode>
                <c:ptCount val="10"/>
                <c:pt idx="0">
                  <c:v>0.74219999999999997</c:v>
                </c:pt>
                <c:pt idx="1">
                  <c:v>0.30791449999999998</c:v>
                </c:pt>
                <c:pt idx="2">
                  <c:v>3.6703069999999998E-3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7E-4F83-81C1-79007215E780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information_summary'!$BS$156:$CB$156</c:f>
              <c:numCache>
                <c:formatCode>0.00E+00</c:formatCode>
                <c:ptCount val="10"/>
                <c:pt idx="0">
                  <c:v>2.2397999999999998</c:v>
                </c:pt>
                <c:pt idx="1">
                  <c:v>0.80939510000000003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7E-4F83-81C1-79007215E780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information_summary'!$BS$157:$CB$157</c:f>
              <c:numCache>
                <c:formatCode>0.00E+00</c:formatCode>
                <c:ptCount val="10"/>
                <c:pt idx="0">
                  <c:v>0.75319999999999998</c:v>
                </c:pt>
                <c:pt idx="1">
                  <c:v>0.24570719999999999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E-4F83-81C1-79007215E780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information_summary'!$BS$142:$CB$142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information_summary'!$BS$158:$CB$158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B7E-4F83-81C1-79007215E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896576"/>
        <c:axId val="207898112"/>
      </c:barChart>
      <c:catAx>
        <c:axId val="20789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7898112"/>
        <c:crosses val="autoZero"/>
        <c:auto val="1"/>
        <c:lblAlgn val="ctr"/>
        <c:lblOffset val="100"/>
        <c:noMultiLvlLbl val="0"/>
      </c:catAx>
      <c:valAx>
        <c:axId val="207898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789657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information_summary'!$E$86:$X$86</c:f>
              <c:numCache>
                <c:formatCode>General</c:formatCode>
                <c:ptCount val="20"/>
                <c:pt idx="0">
                  <c:v>0.89933333333333332</c:v>
                </c:pt>
                <c:pt idx="1">
                  <c:v>0.35033333333333333</c:v>
                </c:pt>
                <c:pt idx="2">
                  <c:v>0.32500000000000001</c:v>
                </c:pt>
                <c:pt idx="3">
                  <c:v>0.32500000000000001</c:v>
                </c:pt>
                <c:pt idx="4">
                  <c:v>0.32500000000000001</c:v>
                </c:pt>
                <c:pt idx="5">
                  <c:v>0.32500000000000001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03-4368-9343-5E30234FD99B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information_summary'!$E$87:$X$87</c:f>
              <c:numCache>
                <c:formatCode>General</c:formatCode>
                <c:ptCount val="20"/>
                <c:pt idx="0">
                  <c:v>0.98999999999999988</c:v>
                </c:pt>
                <c:pt idx="1">
                  <c:v>0.74966666666666659</c:v>
                </c:pt>
                <c:pt idx="2">
                  <c:v>0.41183333333333333</c:v>
                </c:pt>
                <c:pt idx="3">
                  <c:v>0.32500000000000001</c:v>
                </c:pt>
                <c:pt idx="4">
                  <c:v>0.32500000000000001</c:v>
                </c:pt>
                <c:pt idx="5">
                  <c:v>0.32500000000000001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03-4368-9343-5E30234FD99B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information_summary'!$E$88:$X$88</c:f>
              <c:numCache>
                <c:formatCode>General</c:formatCode>
                <c:ptCount val="20"/>
                <c:pt idx="0">
                  <c:v>0.99916666666666665</c:v>
                </c:pt>
                <c:pt idx="1">
                  <c:v>0.9325</c:v>
                </c:pt>
                <c:pt idx="2">
                  <c:v>0.75749999999999995</c:v>
                </c:pt>
                <c:pt idx="3">
                  <c:v>0.56333333333333335</c:v>
                </c:pt>
                <c:pt idx="4">
                  <c:v>0.40083333333333332</c:v>
                </c:pt>
                <c:pt idx="5">
                  <c:v>0.32750000000000001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03-4368-9343-5E30234FD99B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information_summary'!$E$89:$X$89</c:f>
              <c:numCache>
                <c:formatCode>General</c:formatCode>
                <c:ptCount val="20"/>
                <c:pt idx="0">
                  <c:v>1</c:v>
                </c:pt>
                <c:pt idx="1">
                  <c:v>0.97499999999999998</c:v>
                </c:pt>
                <c:pt idx="2">
                  <c:v>0.90749999999999997</c:v>
                </c:pt>
                <c:pt idx="3">
                  <c:v>0.80099999999999993</c:v>
                </c:pt>
                <c:pt idx="4">
                  <c:v>0.68500000000000005</c:v>
                </c:pt>
                <c:pt idx="5">
                  <c:v>0.56200000000000006</c:v>
                </c:pt>
                <c:pt idx="6">
                  <c:v>0.44650000000000001</c:v>
                </c:pt>
                <c:pt idx="7">
                  <c:v>0.36299999999999999</c:v>
                </c:pt>
                <c:pt idx="8">
                  <c:v>0.32800000000000001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03-4368-9343-5E30234FD99B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information_summary'!$E$90:$X$90</c:f>
              <c:numCache>
                <c:formatCode>General</c:formatCode>
                <c:ptCount val="20"/>
                <c:pt idx="0">
                  <c:v>1.0000000000000002</c:v>
                </c:pt>
                <c:pt idx="1">
                  <c:v>0.98642857142857143</c:v>
                </c:pt>
                <c:pt idx="2">
                  <c:v>0.95285714285714285</c:v>
                </c:pt>
                <c:pt idx="3">
                  <c:v>0.89357142857142846</c:v>
                </c:pt>
                <c:pt idx="4">
                  <c:v>0.81071428571428572</c:v>
                </c:pt>
                <c:pt idx="5">
                  <c:v>0.72035714285714281</c:v>
                </c:pt>
                <c:pt idx="6">
                  <c:v>0.62857142857142845</c:v>
                </c:pt>
                <c:pt idx="7">
                  <c:v>0.53642857142857137</c:v>
                </c:pt>
                <c:pt idx="8">
                  <c:v>0.45357142857142857</c:v>
                </c:pt>
                <c:pt idx="9">
                  <c:v>0.38821428571428573</c:v>
                </c:pt>
                <c:pt idx="10">
                  <c:v>0.34428571428571431</c:v>
                </c:pt>
                <c:pt idx="11">
                  <c:v>0.32714285714285712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03-4368-9343-5E30234FD99B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information_summary'!$E$91:$X$91</c:f>
              <c:numCache>
                <c:formatCode>General</c:formatCode>
                <c:ptCount val="20"/>
                <c:pt idx="0">
                  <c:v>1</c:v>
                </c:pt>
                <c:pt idx="1">
                  <c:v>0.9902777777777777</c:v>
                </c:pt>
                <c:pt idx="2">
                  <c:v>0.96833333333333327</c:v>
                </c:pt>
                <c:pt idx="3">
                  <c:v>0.92444444444444451</c:v>
                </c:pt>
                <c:pt idx="4">
                  <c:v>0.85749999999999993</c:v>
                </c:pt>
                <c:pt idx="5">
                  <c:v>0.78555555555555556</c:v>
                </c:pt>
                <c:pt idx="6">
                  <c:v>0.70916666666666672</c:v>
                </c:pt>
                <c:pt idx="7">
                  <c:v>0.63222222222222213</c:v>
                </c:pt>
                <c:pt idx="8">
                  <c:v>0.55833333333333335</c:v>
                </c:pt>
                <c:pt idx="9">
                  <c:v>0.49555555555555553</c:v>
                </c:pt>
                <c:pt idx="10">
                  <c:v>0.44027777777777777</c:v>
                </c:pt>
                <c:pt idx="11">
                  <c:v>0.39277777777777778</c:v>
                </c:pt>
                <c:pt idx="12">
                  <c:v>0.35694444444444445</c:v>
                </c:pt>
                <c:pt idx="13">
                  <c:v>0.33500000000000002</c:v>
                </c:pt>
                <c:pt idx="14">
                  <c:v>0.3263888888888889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103-4368-9343-5E30234FD99B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information_summary'!$E$92:$X$92</c:f>
              <c:numCache>
                <c:formatCode>General</c:formatCode>
                <c:ptCount val="20"/>
                <c:pt idx="0">
                  <c:v>1</c:v>
                </c:pt>
                <c:pt idx="1">
                  <c:v>0.99244444444444435</c:v>
                </c:pt>
                <c:pt idx="2">
                  <c:v>0.97066666666666668</c:v>
                </c:pt>
                <c:pt idx="3">
                  <c:v>0.92333333333333323</c:v>
                </c:pt>
                <c:pt idx="4">
                  <c:v>0.85377777777777786</c:v>
                </c:pt>
                <c:pt idx="5">
                  <c:v>0.77466666666666661</c:v>
                </c:pt>
                <c:pt idx="6">
                  <c:v>0.69977777777777783</c:v>
                </c:pt>
                <c:pt idx="7">
                  <c:v>0.63222222222222213</c:v>
                </c:pt>
                <c:pt idx="8">
                  <c:v>0.57311111111111113</c:v>
                </c:pt>
                <c:pt idx="9">
                  <c:v>0.51711111111111108</c:v>
                </c:pt>
                <c:pt idx="10">
                  <c:v>0.46977777777777779</c:v>
                </c:pt>
                <c:pt idx="11">
                  <c:v>0.43377777777777776</c:v>
                </c:pt>
                <c:pt idx="12">
                  <c:v>0.40155555555555555</c:v>
                </c:pt>
                <c:pt idx="13">
                  <c:v>0.37400000000000005</c:v>
                </c:pt>
                <c:pt idx="14">
                  <c:v>0.35288888888888886</c:v>
                </c:pt>
                <c:pt idx="15">
                  <c:v>0.33777777777777779</c:v>
                </c:pt>
                <c:pt idx="16">
                  <c:v>0.32888888888888884</c:v>
                </c:pt>
                <c:pt idx="17">
                  <c:v>0.32533333333333336</c:v>
                </c:pt>
                <c:pt idx="18">
                  <c:v>0.32511111111111113</c:v>
                </c:pt>
                <c:pt idx="19">
                  <c:v>0.32511111111111113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103-4368-9343-5E30234FD99B}"/>
            </c:ext>
          </c:extLst>
        </c:ser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information_summary'!$E$85:$X$85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information_summary'!$E$93:$X$93</c:f>
              <c:numCache>
                <c:formatCode>General</c:formatCode>
                <c:ptCount val="20"/>
                <c:pt idx="0">
                  <c:v>1</c:v>
                </c:pt>
                <c:pt idx="1">
                  <c:v>0.99008000000000007</c:v>
                </c:pt>
                <c:pt idx="2">
                  <c:v>0.97232000000000007</c:v>
                </c:pt>
                <c:pt idx="3">
                  <c:v>0.95695999999999992</c:v>
                </c:pt>
                <c:pt idx="4">
                  <c:v>0.93600000000000005</c:v>
                </c:pt>
                <c:pt idx="5">
                  <c:v>0.90864</c:v>
                </c:pt>
                <c:pt idx="6">
                  <c:v>0.87327999999999995</c:v>
                </c:pt>
                <c:pt idx="7">
                  <c:v>0.82720000000000005</c:v>
                </c:pt>
                <c:pt idx="8">
                  <c:v>0.77184000000000008</c:v>
                </c:pt>
                <c:pt idx="9">
                  <c:v>0.70992</c:v>
                </c:pt>
                <c:pt idx="10">
                  <c:v>0.64063999999999999</c:v>
                </c:pt>
                <c:pt idx="11">
                  <c:v>0.57472000000000001</c:v>
                </c:pt>
                <c:pt idx="12">
                  <c:v>0.51519999999999999</c:v>
                </c:pt>
                <c:pt idx="13">
                  <c:v>0.46032000000000001</c:v>
                </c:pt>
                <c:pt idx="14">
                  <c:v>0.41984000000000005</c:v>
                </c:pt>
                <c:pt idx="15">
                  <c:v>0.38832</c:v>
                </c:pt>
                <c:pt idx="16">
                  <c:v>0.36671999999999999</c:v>
                </c:pt>
                <c:pt idx="17">
                  <c:v>0.35408000000000001</c:v>
                </c:pt>
                <c:pt idx="18">
                  <c:v>0.34304000000000001</c:v>
                </c:pt>
                <c:pt idx="19">
                  <c:v>0.33344000000000001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103-4368-9343-5E30234FD99B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information_summary'!$E$85:$O$85</c:f>
              <c:numCache>
                <c:formatCode>General</c:formatCode>
                <c:ptCount val="1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xVal>
          <c:yVal>
            <c:numRef>
              <c:f>'Droplet information_summary'!$E$94:$O$94</c:f>
              <c:numCache>
                <c:formatCode>General</c:formatCode>
                <c:ptCount val="11"/>
                <c:pt idx="0">
                  <c:v>1</c:v>
                </c:pt>
                <c:pt idx="1">
                  <c:v>0.99611428571428584</c:v>
                </c:pt>
                <c:pt idx="2">
                  <c:v>0.99268571428571428</c:v>
                </c:pt>
                <c:pt idx="3">
                  <c:v>0.98868571428571417</c:v>
                </c:pt>
                <c:pt idx="4">
                  <c:v>0.98354285714285716</c:v>
                </c:pt>
                <c:pt idx="5">
                  <c:v>0.97725714285714271</c:v>
                </c:pt>
                <c:pt idx="6">
                  <c:v>0.9694857142857144</c:v>
                </c:pt>
                <c:pt idx="7">
                  <c:v>0.96205714285714272</c:v>
                </c:pt>
                <c:pt idx="8">
                  <c:v>0.95154285714285725</c:v>
                </c:pt>
                <c:pt idx="9">
                  <c:v>0.94537142857142853</c:v>
                </c:pt>
                <c:pt idx="10">
                  <c:v>0.91954285714285711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103-4368-9343-5E30234FD99B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information_summary'!$E$85:$J$85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xVal>
          <c:yVal>
            <c:numRef>
              <c:f>'Droplet information_summary'!$E$95:$J$95</c:f>
              <c:numCache>
                <c:formatCode>General</c:formatCode>
                <c:ptCount val="6"/>
                <c:pt idx="0">
                  <c:v>1</c:v>
                </c:pt>
                <c:pt idx="1">
                  <c:v>0.99733333333333318</c:v>
                </c:pt>
                <c:pt idx="2">
                  <c:v>0.99377777777777776</c:v>
                </c:pt>
                <c:pt idx="3">
                  <c:v>0.99111111111111116</c:v>
                </c:pt>
                <c:pt idx="4">
                  <c:v>0.98755555555555563</c:v>
                </c:pt>
                <c:pt idx="5">
                  <c:v>0.98399999999999999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103-4368-9343-5E30234FD99B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information_summary'!$E$85:$J$85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xVal>
          <c:yVal>
            <c:numRef>
              <c:f>'Droplet information_summary'!$E$96:$J$96</c:f>
              <c:numCache>
                <c:formatCode>General</c:formatCode>
                <c:ptCount val="6"/>
                <c:pt idx="0">
                  <c:v>1</c:v>
                </c:pt>
                <c:pt idx="1">
                  <c:v>0.99781818181818172</c:v>
                </c:pt>
                <c:pt idx="2">
                  <c:v>0.99490909090909097</c:v>
                </c:pt>
                <c:pt idx="3">
                  <c:v>0.99199999999999999</c:v>
                </c:pt>
                <c:pt idx="4">
                  <c:v>0.98909090909090913</c:v>
                </c:pt>
                <c:pt idx="5">
                  <c:v>0.98763636363636376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103-4368-9343-5E30234FD99B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information_summary'!$E$85:$J$85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xVal>
          <c:yVal>
            <c:numRef>
              <c:f>'Droplet information_summary'!$E$97:$J$97</c:f>
              <c:numCache>
                <c:formatCode>General</c:formatCode>
                <c:ptCount val="6"/>
                <c:pt idx="0">
                  <c:v>1</c:v>
                </c:pt>
                <c:pt idx="1">
                  <c:v>0.99828571428571422</c:v>
                </c:pt>
                <c:pt idx="2">
                  <c:v>0.99600000000000011</c:v>
                </c:pt>
                <c:pt idx="3">
                  <c:v>0.99314285714285722</c:v>
                </c:pt>
                <c:pt idx="4">
                  <c:v>0.99028571428571432</c:v>
                </c:pt>
                <c:pt idx="5">
                  <c:v>0.9891428571428571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103-4368-9343-5E30234FD99B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information_summary'!$E$85:$J$85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xVal>
          <c:yVal>
            <c:numRef>
              <c:f>'Droplet information_summary'!$E$98:$J$98</c:f>
              <c:numCache>
                <c:formatCode>General</c:formatCode>
                <c:ptCount val="6"/>
                <c:pt idx="0">
                  <c:v>1</c:v>
                </c:pt>
                <c:pt idx="1">
                  <c:v>0.9986666666666667</c:v>
                </c:pt>
                <c:pt idx="2">
                  <c:v>0.99688888888888894</c:v>
                </c:pt>
                <c:pt idx="3">
                  <c:v>0.9946666666666667</c:v>
                </c:pt>
                <c:pt idx="4">
                  <c:v>0.9920000000000001</c:v>
                </c:pt>
                <c:pt idx="5">
                  <c:v>0.98933333333333329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103-4368-9343-5E30234FD99B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information_summary'!$E$85:$L$85</c:f>
              <c:numCache>
                <c:formatCode>General</c:formatCode>
                <c:ptCount val="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</c:numCache>
            </c:numRef>
          </c:xVal>
          <c:yVal>
            <c:numRef>
              <c:f>'Droplet information_summary'!$E$99:$L$99</c:f>
              <c:numCache>
                <c:formatCode>General</c:formatCode>
                <c:ptCount val="8"/>
                <c:pt idx="0">
                  <c:v>1</c:v>
                </c:pt>
                <c:pt idx="1">
                  <c:v>0.99946666666666673</c:v>
                </c:pt>
                <c:pt idx="2">
                  <c:v>0.99840000000000007</c:v>
                </c:pt>
                <c:pt idx="3">
                  <c:v>0.99733333333333329</c:v>
                </c:pt>
                <c:pt idx="4">
                  <c:v>0.996</c:v>
                </c:pt>
                <c:pt idx="5">
                  <c:v>0.99440000000000006</c:v>
                </c:pt>
                <c:pt idx="6">
                  <c:v>0.99226666666666663</c:v>
                </c:pt>
                <c:pt idx="7">
                  <c:v>0.98959999999999992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103-4368-9343-5E30234FD99B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information_summary'!$E$85:$R$85</c:f>
              <c:numCache>
                <c:formatCode>General</c:formatCode>
                <c:ptCount val="1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</c:numCache>
            </c:numRef>
          </c:xVal>
          <c:yVal>
            <c:numRef>
              <c:f>'Droplet information_summary'!$E$100:$R$100</c:f>
              <c:numCache>
                <c:formatCode>General</c:formatCode>
                <c:ptCount val="14"/>
                <c:pt idx="0">
                  <c:v>1</c:v>
                </c:pt>
                <c:pt idx="1">
                  <c:v>0.99986666666666668</c:v>
                </c:pt>
                <c:pt idx="2">
                  <c:v>0.99946666666666673</c:v>
                </c:pt>
                <c:pt idx="3">
                  <c:v>0.99906666666666666</c:v>
                </c:pt>
                <c:pt idx="4">
                  <c:v>0.99853333333333327</c:v>
                </c:pt>
                <c:pt idx="5">
                  <c:v>0.998</c:v>
                </c:pt>
                <c:pt idx="6">
                  <c:v>0.99746666666666672</c:v>
                </c:pt>
                <c:pt idx="7">
                  <c:v>0.99693333333333345</c:v>
                </c:pt>
                <c:pt idx="8">
                  <c:v>0.99639999999999995</c:v>
                </c:pt>
                <c:pt idx="9">
                  <c:v>0.99573333333333347</c:v>
                </c:pt>
                <c:pt idx="10">
                  <c:v>0.99506666666666665</c:v>
                </c:pt>
                <c:pt idx="11">
                  <c:v>0.99426666666666674</c:v>
                </c:pt>
                <c:pt idx="12">
                  <c:v>0.99333333333333329</c:v>
                </c:pt>
                <c:pt idx="13">
                  <c:v>0.99253333333333327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103-4368-9343-5E30234FD99B}"/>
            </c:ext>
          </c:extLst>
        </c:ser>
        <c:ser>
          <c:idx val="15"/>
          <c:order val="15"/>
          <c:tx>
            <c:v>1500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information_summary'!$E$85:$W$85</c:f>
              <c:numCache>
                <c:formatCode>General</c:formatCode>
                <c:ptCount val="1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</c:numCache>
            </c:numRef>
          </c:xVal>
          <c:yVal>
            <c:numRef>
              <c:f>'Droplet information_summary'!$E$101:$W$101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103-4368-9343-5E30234F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31136"/>
        <c:axId val="208333056"/>
      </c:scatterChart>
      <c:valAx>
        <c:axId val="20833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333056"/>
        <c:crosses val="autoZero"/>
        <c:crossBetween val="midCat"/>
      </c:valAx>
      <c:valAx>
        <c:axId val="208333056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33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information_summary'!$E$124:$X$124</c:f>
              <c:numCache>
                <c:formatCode>General</c:formatCode>
                <c:ptCount val="20"/>
                <c:pt idx="0">
                  <c:v>0.96799999999999997</c:v>
                </c:pt>
                <c:pt idx="1">
                  <c:v>0.6323333333333333</c:v>
                </c:pt>
                <c:pt idx="2">
                  <c:v>0.33100000000000002</c:v>
                </c:pt>
                <c:pt idx="3">
                  <c:v>0.32500000000000001</c:v>
                </c:pt>
                <c:pt idx="4">
                  <c:v>0.32500000000000001</c:v>
                </c:pt>
                <c:pt idx="5">
                  <c:v>0.32500000000000001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81-42AC-85CD-16EC84F3804B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information_summary'!$E$125:$X$125</c:f>
              <c:numCache>
                <c:formatCode>General</c:formatCode>
                <c:ptCount val="20"/>
                <c:pt idx="0">
                  <c:v>0.99666666666666659</c:v>
                </c:pt>
                <c:pt idx="1">
                  <c:v>0.90116666666666667</c:v>
                </c:pt>
                <c:pt idx="2">
                  <c:v>0.70033333333333336</c:v>
                </c:pt>
                <c:pt idx="3">
                  <c:v>0.47850000000000009</c:v>
                </c:pt>
                <c:pt idx="4">
                  <c:v>0.33716666666666667</c:v>
                </c:pt>
                <c:pt idx="5">
                  <c:v>0.32516666666666666</c:v>
                </c:pt>
                <c:pt idx="6">
                  <c:v>0.32516666666666666</c:v>
                </c:pt>
                <c:pt idx="7">
                  <c:v>0.32516666666666666</c:v>
                </c:pt>
                <c:pt idx="8">
                  <c:v>0.32516666666666666</c:v>
                </c:pt>
                <c:pt idx="9">
                  <c:v>0.32516666666666666</c:v>
                </c:pt>
                <c:pt idx="10">
                  <c:v>0.32516666666666666</c:v>
                </c:pt>
                <c:pt idx="11">
                  <c:v>0.32516666666666666</c:v>
                </c:pt>
                <c:pt idx="12">
                  <c:v>0.32516666666666666</c:v>
                </c:pt>
                <c:pt idx="13">
                  <c:v>0.32516666666666666</c:v>
                </c:pt>
                <c:pt idx="14">
                  <c:v>0.32516666666666666</c:v>
                </c:pt>
                <c:pt idx="15">
                  <c:v>0.32516666666666666</c:v>
                </c:pt>
                <c:pt idx="16">
                  <c:v>0.32516666666666666</c:v>
                </c:pt>
                <c:pt idx="17">
                  <c:v>0.32516666666666666</c:v>
                </c:pt>
                <c:pt idx="18">
                  <c:v>0.32516666666666666</c:v>
                </c:pt>
                <c:pt idx="19">
                  <c:v>0.32516666666666666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81-42AC-85CD-16EC84F3804B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information_summary'!$E$126:$X$126</c:f>
              <c:numCache>
                <c:formatCode>General</c:formatCode>
                <c:ptCount val="20"/>
                <c:pt idx="0">
                  <c:v>1</c:v>
                </c:pt>
                <c:pt idx="1">
                  <c:v>0.97500000000000009</c:v>
                </c:pt>
                <c:pt idx="2">
                  <c:v>0.91083333333333327</c:v>
                </c:pt>
                <c:pt idx="3">
                  <c:v>0.81333333333333335</c:v>
                </c:pt>
                <c:pt idx="4">
                  <c:v>0.69666666666666666</c:v>
                </c:pt>
                <c:pt idx="5">
                  <c:v>0.57750000000000001</c:v>
                </c:pt>
                <c:pt idx="6">
                  <c:v>0.46916666666666668</c:v>
                </c:pt>
                <c:pt idx="7">
                  <c:v>0.38000000000000006</c:v>
                </c:pt>
                <c:pt idx="8">
                  <c:v>0.33166666666666672</c:v>
                </c:pt>
                <c:pt idx="9">
                  <c:v>0.32500000000000001</c:v>
                </c:pt>
                <c:pt idx="10">
                  <c:v>0.32500000000000001</c:v>
                </c:pt>
                <c:pt idx="11">
                  <c:v>0.32500000000000001</c:v>
                </c:pt>
                <c:pt idx="12">
                  <c:v>0.32500000000000001</c:v>
                </c:pt>
                <c:pt idx="13">
                  <c:v>0.32500000000000001</c:v>
                </c:pt>
                <c:pt idx="14">
                  <c:v>0.32500000000000001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81-42AC-85CD-16EC84F3804B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information_summary'!$E$127:$X$127</c:f>
              <c:numCache>
                <c:formatCode>General</c:formatCode>
                <c:ptCount val="20"/>
                <c:pt idx="0">
                  <c:v>1</c:v>
                </c:pt>
                <c:pt idx="1">
                  <c:v>0.99</c:v>
                </c:pt>
                <c:pt idx="2">
                  <c:v>0.96899999999999997</c:v>
                </c:pt>
                <c:pt idx="3">
                  <c:v>0.93350000000000011</c:v>
                </c:pt>
                <c:pt idx="4">
                  <c:v>0.88200000000000001</c:v>
                </c:pt>
                <c:pt idx="5">
                  <c:v>0.81649999999999989</c:v>
                </c:pt>
                <c:pt idx="6">
                  <c:v>0.7430000000000001</c:v>
                </c:pt>
                <c:pt idx="7">
                  <c:v>0.66949999999999998</c:v>
                </c:pt>
                <c:pt idx="8">
                  <c:v>0.59299999999999997</c:v>
                </c:pt>
                <c:pt idx="9">
                  <c:v>0.52</c:v>
                </c:pt>
                <c:pt idx="10">
                  <c:v>0.45499999999999996</c:v>
                </c:pt>
                <c:pt idx="11">
                  <c:v>0.39800000000000002</c:v>
                </c:pt>
                <c:pt idx="12">
                  <c:v>0.35499999999999998</c:v>
                </c:pt>
                <c:pt idx="13">
                  <c:v>0.33150000000000002</c:v>
                </c:pt>
                <c:pt idx="14">
                  <c:v>0.32550000000000001</c:v>
                </c:pt>
                <c:pt idx="15">
                  <c:v>0.32500000000000001</c:v>
                </c:pt>
                <c:pt idx="16">
                  <c:v>0.32500000000000001</c:v>
                </c:pt>
                <c:pt idx="17">
                  <c:v>0.32500000000000001</c:v>
                </c:pt>
                <c:pt idx="18">
                  <c:v>0.32500000000000001</c:v>
                </c:pt>
                <c:pt idx="19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81-42AC-85CD-16EC84F3804B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information_summary'!$E$128:$X$128</c:f>
              <c:numCache>
                <c:formatCode>General</c:formatCode>
                <c:ptCount val="20"/>
                <c:pt idx="0">
                  <c:v>1.0000000000000002</c:v>
                </c:pt>
                <c:pt idx="1">
                  <c:v>0.99357142857142855</c:v>
                </c:pt>
                <c:pt idx="2">
                  <c:v>0.9832142857142856</c:v>
                </c:pt>
                <c:pt idx="3">
                  <c:v>0.96571428571428564</c:v>
                </c:pt>
                <c:pt idx="4">
                  <c:v>0.94000000000000006</c:v>
                </c:pt>
                <c:pt idx="5">
                  <c:v>0.90678571428571431</c:v>
                </c:pt>
                <c:pt idx="6">
                  <c:v>0.86499999999999999</c:v>
                </c:pt>
                <c:pt idx="7">
                  <c:v>0.81464285714285711</c:v>
                </c:pt>
                <c:pt idx="8">
                  <c:v>0.76035714285714284</c:v>
                </c:pt>
                <c:pt idx="9">
                  <c:v>0.70357142857142851</c:v>
                </c:pt>
                <c:pt idx="10">
                  <c:v>0.64749999999999996</c:v>
                </c:pt>
                <c:pt idx="11">
                  <c:v>0.59214285714285719</c:v>
                </c:pt>
                <c:pt idx="12">
                  <c:v>0.53714285714285714</c:v>
                </c:pt>
                <c:pt idx="13">
                  <c:v>0.48607142857142854</c:v>
                </c:pt>
                <c:pt idx="14">
                  <c:v>0.44071428571428573</c:v>
                </c:pt>
                <c:pt idx="15">
                  <c:v>0.40107142857142858</c:v>
                </c:pt>
                <c:pt idx="16">
                  <c:v>0.36928571428571427</c:v>
                </c:pt>
                <c:pt idx="17">
                  <c:v>0.34464285714285714</c:v>
                </c:pt>
                <c:pt idx="18">
                  <c:v>0.33107142857142857</c:v>
                </c:pt>
                <c:pt idx="19">
                  <c:v>0.32607142857142862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81-42AC-85CD-16EC84F3804B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information_summary'!$E$129:$X$129</c:f>
              <c:numCache>
                <c:formatCode>General</c:formatCode>
                <c:ptCount val="20"/>
                <c:pt idx="0">
                  <c:v>1</c:v>
                </c:pt>
                <c:pt idx="1">
                  <c:v>0.995</c:v>
                </c:pt>
                <c:pt idx="2">
                  <c:v>0.98888888888888893</c:v>
                </c:pt>
                <c:pt idx="3">
                  <c:v>0.97916666666666663</c:v>
                </c:pt>
                <c:pt idx="4">
                  <c:v>0.96444444444444444</c:v>
                </c:pt>
                <c:pt idx="5">
                  <c:v>0.94555555555555548</c:v>
                </c:pt>
                <c:pt idx="6">
                  <c:v>0.92055555555555557</c:v>
                </c:pt>
                <c:pt idx="7">
                  <c:v>0.88777777777777778</c:v>
                </c:pt>
                <c:pt idx="8">
                  <c:v>0.84972222222222227</c:v>
                </c:pt>
                <c:pt idx="9">
                  <c:v>0.80944444444444441</c:v>
                </c:pt>
                <c:pt idx="10">
                  <c:v>0.76611111111111108</c:v>
                </c:pt>
                <c:pt idx="11">
                  <c:v>0.72277777777777774</c:v>
                </c:pt>
                <c:pt idx="12">
                  <c:v>0.67833333333333334</c:v>
                </c:pt>
                <c:pt idx="13">
                  <c:v>0.63250000000000006</c:v>
                </c:pt>
                <c:pt idx="14">
                  <c:v>0.58833333333333337</c:v>
                </c:pt>
                <c:pt idx="15">
                  <c:v>0.54472222222222222</c:v>
                </c:pt>
                <c:pt idx="16">
                  <c:v>0.50361111111111112</c:v>
                </c:pt>
                <c:pt idx="17">
                  <c:v>0.46527777777777779</c:v>
                </c:pt>
                <c:pt idx="18">
                  <c:v>0.42944444444444441</c:v>
                </c:pt>
                <c:pt idx="19">
                  <c:v>0.39944444444444449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81-42AC-85CD-16EC84F3804B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information_summary'!$E$130:$X$130</c:f>
              <c:numCache>
                <c:formatCode>General</c:formatCode>
                <c:ptCount val="20"/>
                <c:pt idx="0">
                  <c:v>1</c:v>
                </c:pt>
                <c:pt idx="1">
                  <c:v>0.99577777777777787</c:v>
                </c:pt>
                <c:pt idx="2">
                  <c:v>0.99155555555555552</c:v>
                </c:pt>
                <c:pt idx="3">
                  <c:v>0.98533333333333339</c:v>
                </c:pt>
                <c:pt idx="4">
                  <c:v>0.97644444444444445</c:v>
                </c:pt>
                <c:pt idx="5">
                  <c:v>0.96400000000000008</c:v>
                </c:pt>
                <c:pt idx="6">
                  <c:v>0.94622222222222219</c:v>
                </c:pt>
                <c:pt idx="7">
                  <c:v>0.92244444444444451</c:v>
                </c:pt>
                <c:pt idx="8">
                  <c:v>0.89377777777777778</c:v>
                </c:pt>
                <c:pt idx="9">
                  <c:v>0.86133333333333328</c:v>
                </c:pt>
                <c:pt idx="10">
                  <c:v>0.82511111111111113</c:v>
                </c:pt>
                <c:pt idx="11">
                  <c:v>0.79044444444444451</c:v>
                </c:pt>
                <c:pt idx="12">
                  <c:v>0.75288888888888883</c:v>
                </c:pt>
                <c:pt idx="13">
                  <c:v>0.7162222222222222</c:v>
                </c:pt>
                <c:pt idx="14">
                  <c:v>0.67866666666666664</c:v>
                </c:pt>
                <c:pt idx="15">
                  <c:v>0.64088888888888884</c:v>
                </c:pt>
                <c:pt idx="16">
                  <c:v>0.60555555555555562</c:v>
                </c:pt>
                <c:pt idx="17">
                  <c:v>0.57244444444444442</c:v>
                </c:pt>
                <c:pt idx="18">
                  <c:v>0.53888888888888886</c:v>
                </c:pt>
                <c:pt idx="19">
                  <c:v>0.50666666666666671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81-42AC-85CD-16EC84F3804B}"/>
            </c:ext>
          </c:extLst>
        </c:ser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information_summary'!$E$131:$X$131</c:f>
              <c:numCache>
                <c:formatCode>General</c:formatCode>
                <c:ptCount val="20"/>
                <c:pt idx="0">
                  <c:v>1</c:v>
                </c:pt>
                <c:pt idx="1">
                  <c:v>0.99696000000000007</c:v>
                </c:pt>
                <c:pt idx="2">
                  <c:v>0.99407999999999996</c:v>
                </c:pt>
                <c:pt idx="3">
                  <c:v>0.99071999999999993</c:v>
                </c:pt>
                <c:pt idx="4">
                  <c:v>0.98431999999999997</c:v>
                </c:pt>
                <c:pt idx="5">
                  <c:v>0.96911999999999998</c:v>
                </c:pt>
                <c:pt idx="6">
                  <c:v>0.94464000000000015</c:v>
                </c:pt>
                <c:pt idx="7">
                  <c:v>0.91104000000000007</c:v>
                </c:pt>
                <c:pt idx="8">
                  <c:v>0.87568000000000001</c:v>
                </c:pt>
                <c:pt idx="9">
                  <c:v>0.83904000000000001</c:v>
                </c:pt>
                <c:pt idx="10">
                  <c:v>0.80288000000000004</c:v>
                </c:pt>
                <c:pt idx="11">
                  <c:v>0.76719999999999988</c:v>
                </c:pt>
                <c:pt idx="12">
                  <c:v>0.73103999999999991</c:v>
                </c:pt>
                <c:pt idx="13">
                  <c:v>0.6976</c:v>
                </c:pt>
                <c:pt idx="14">
                  <c:v>0.66336000000000006</c:v>
                </c:pt>
                <c:pt idx="15">
                  <c:v>0.63167999999999991</c:v>
                </c:pt>
                <c:pt idx="16">
                  <c:v>0.60255999999999998</c:v>
                </c:pt>
                <c:pt idx="17">
                  <c:v>0.57295999999999991</c:v>
                </c:pt>
                <c:pt idx="18">
                  <c:v>0.54816000000000009</c:v>
                </c:pt>
                <c:pt idx="19">
                  <c:v>0.52480000000000004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81-42AC-85CD-16EC84F3804B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information_summary'!$E$132:$X$132</c:f>
              <c:numCache>
                <c:formatCode>General</c:formatCode>
                <c:ptCount val="20"/>
                <c:pt idx="0">
                  <c:v>1</c:v>
                </c:pt>
                <c:pt idx="1">
                  <c:v>0.99794285714285702</c:v>
                </c:pt>
                <c:pt idx="2">
                  <c:v>0.99565714285714291</c:v>
                </c:pt>
                <c:pt idx="3">
                  <c:v>0.99348571428571419</c:v>
                </c:pt>
                <c:pt idx="4">
                  <c:v>0.9913142857142857</c:v>
                </c:pt>
                <c:pt idx="5">
                  <c:v>0.9887999999999999</c:v>
                </c:pt>
                <c:pt idx="6">
                  <c:v>0.98605714285714285</c:v>
                </c:pt>
                <c:pt idx="7">
                  <c:v>0.98262857142857152</c:v>
                </c:pt>
                <c:pt idx="8">
                  <c:v>0.9786285714285714</c:v>
                </c:pt>
                <c:pt idx="9">
                  <c:v>0.97440000000000004</c:v>
                </c:pt>
                <c:pt idx="10">
                  <c:v>0.9694857142857144</c:v>
                </c:pt>
                <c:pt idx="11">
                  <c:v>0.9641142857142857</c:v>
                </c:pt>
                <c:pt idx="12">
                  <c:v>0.95805714285714283</c:v>
                </c:pt>
                <c:pt idx="13">
                  <c:v>0.95165714285714276</c:v>
                </c:pt>
                <c:pt idx="14">
                  <c:v>0.94457142857142862</c:v>
                </c:pt>
                <c:pt idx="15">
                  <c:v>0.93862857142857159</c:v>
                </c:pt>
                <c:pt idx="16">
                  <c:v>0.92982857142857145</c:v>
                </c:pt>
                <c:pt idx="17">
                  <c:v>0.92411428571428567</c:v>
                </c:pt>
                <c:pt idx="18">
                  <c:v>0.91405714285714279</c:v>
                </c:pt>
                <c:pt idx="19">
                  <c:v>0.90594285714285705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F81-42AC-85CD-16EC84F3804B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information_summary'!$E$133:$X$133</c:f>
              <c:numCache>
                <c:formatCode>General</c:formatCode>
                <c:ptCount val="20"/>
                <c:pt idx="0">
                  <c:v>1</c:v>
                </c:pt>
                <c:pt idx="1">
                  <c:v>0.99822222222222223</c:v>
                </c:pt>
                <c:pt idx="2">
                  <c:v>0.99644444444444447</c:v>
                </c:pt>
                <c:pt idx="3">
                  <c:v>0.9946666666666667</c:v>
                </c:pt>
                <c:pt idx="4">
                  <c:v>0.99288888888888882</c:v>
                </c:pt>
                <c:pt idx="5">
                  <c:v>0.9920000000000001</c:v>
                </c:pt>
                <c:pt idx="6">
                  <c:v>0.99022222222222223</c:v>
                </c:pt>
                <c:pt idx="7">
                  <c:v>0.98755555555555563</c:v>
                </c:pt>
                <c:pt idx="8">
                  <c:v>0.98577777777777786</c:v>
                </c:pt>
                <c:pt idx="9">
                  <c:v>0.98311111111111116</c:v>
                </c:pt>
                <c:pt idx="10">
                  <c:v>0.97955555555555562</c:v>
                </c:pt>
                <c:pt idx="11">
                  <c:v>0.97599999999999998</c:v>
                </c:pt>
                <c:pt idx="12">
                  <c:v>0.97244444444444433</c:v>
                </c:pt>
                <c:pt idx="13">
                  <c:v>0.96888888888888891</c:v>
                </c:pt>
                <c:pt idx="14">
                  <c:v>0.96444444444444444</c:v>
                </c:pt>
                <c:pt idx="15">
                  <c:v>0.95911111111111103</c:v>
                </c:pt>
                <c:pt idx="16">
                  <c:v>0.95377777777777784</c:v>
                </c:pt>
                <c:pt idx="17">
                  <c:v>0.95022222222222219</c:v>
                </c:pt>
                <c:pt idx="18">
                  <c:v>0.94577777777777772</c:v>
                </c:pt>
                <c:pt idx="19">
                  <c:v>0.93511111111111112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F81-42AC-85CD-16EC84F3804B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information_summary'!$E$123:$U$123</c:f>
              <c:numCache>
                <c:formatCode>General</c:formatCode>
                <c:ptCount val="1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</c:numCache>
            </c:numRef>
          </c:xVal>
          <c:yVal>
            <c:numRef>
              <c:f>'Droplet information_summary'!$E$134:$U$134</c:f>
              <c:numCache>
                <c:formatCode>General</c:formatCode>
                <c:ptCount val="17"/>
                <c:pt idx="0">
                  <c:v>1</c:v>
                </c:pt>
                <c:pt idx="1">
                  <c:v>0.99927272727272731</c:v>
                </c:pt>
                <c:pt idx="2">
                  <c:v>0.99709090909090903</c:v>
                </c:pt>
                <c:pt idx="3">
                  <c:v>0.99563636363636365</c:v>
                </c:pt>
                <c:pt idx="4">
                  <c:v>0.99418181818181806</c:v>
                </c:pt>
                <c:pt idx="5">
                  <c:v>0.99345454545454537</c:v>
                </c:pt>
                <c:pt idx="6">
                  <c:v>0.99199999999999999</c:v>
                </c:pt>
                <c:pt idx="7">
                  <c:v>0.99054545454545451</c:v>
                </c:pt>
                <c:pt idx="8">
                  <c:v>0.98836363636363644</c:v>
                </c:pt>
                <c:pt idx="9">
                  <c:v>0.98690909090909085</c:v>
                </c:pt>
                <c:pt idx="10">
                  <c:v>0.98472727272727278</c:v>
                </c:pt>
                <c:pt idx="11">
                  <c:v>0.9825454545454545</c:v>
                </c:pt>
                <c:pt idx="12">
                  <c:v>0.97963636363636353</c:v>
                </c:pt>
                <c:pt idx="13">
                  <c:v>0.97745454545454546</c:v>
                </c:pt>
                <c:pt idx="14">
                  <c:v>0.97454545454545449</c:v>
                </c:pt>
                <c:pt idx="15">
                  <c:v>0.97236363636363654</c:v>
                </c:pt>
                <c:pt idx="16">
                  <c:v>0.96872727272727288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F81-42AC-85CD-16EC84F3804B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'Droplet information_summary'!$E$123:$S$123</c:f>
              <c:numCache>
                <c:formatCode>General</c:formatCode>
                <c:ptCount val="1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</c:numCache>
            </c:numRef>
          </c:xVal>
          <c:yVal>
            <c:numRef>
              <c:f>'Droplet information_summary'!$E$135:$S$135</c:f>
              <c:numCache>
                <c:formatCode>General</c:formatCode>
                <c:ptCount val="15"/>
                <c:pt idx="0">
                  <c:v>1</c:v>
                </c:pt>
                <c:pt idx="1">
                  <c:v>0.99942857142857144</c:v>
                </c:pt>
                <c:pt idx="2">
                  <c:v>0.99828571428571422</c:v>
                </c:pt>
                <c:pt idx="3">
                  <c:v>0.99714285714285711</c:v>
                </c:pt>
                <c:pt idx="4">
                  <c:v>0.99600000000000011</c:v>
                </c:pt>
                <c:pt idx="5">
                  <c:v>0.99485714285714277</c:v>
                </c:pt>
                <c:pt idx="6">
                  <c:v>0.99371428571428577</c:v>
                </c:pt>
                <c:pt idx="7">
                  <c:v>0.99257142857142855</c:v>
                </c:pt>
                <c:pt idx="8">
                  <c:v>0.99142857142857144</c:v>
                </c:pt>
                <c:pt idx="9">
                  <c:v>0.98971428571428566</c:v>
                </c:pt>
                <c:pt idx="10">
                  <c:v>0.98799999999999999</c:v>
                </c:pt>
                <c:pt idx="11">
                  <c:v>0.98628571428571421</c:v>
                </c:pt>
                <c:pt idx="12">
                  <c:v>0.98514285714285721</c:v>
                </c:pt>
                <c:pt idx="13">
                  <c:v>0.98399999999999999</c:v>
                </c:pt>
                <c:pt idx="14">
                  <c:v>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F81-42AC-85CD-16EC84F3804B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information_summary'!$E$123:$R$123</c:f>
              <c:numCache>
                <c:formatCode>General</c:formatCode>
                <c:ptCount val="1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</c:numCache>
            </c:numRef>
          </c:xVal>
          <c:yVal>
            <c:numRef>
              <c:f>'Droplet information_summary'!$E$136:$R$136</c:f>
              <c:numCache>
                <c:formatCode>General</c:formatCode>
                <c:ptCount val="14"/>
                <c:pt idx="0">
                  <c:v>1</c:v>
                </c:pt>
                <c:pt idx="1">
                  <c:v>0.99955555555555542</c:v>
                </c:pt>
                <c:pt idx="2">
                  <c:v>0.9986666666666667</c:v>
                </c:pt>
                <c:pt idx="3">
                  <c:v>0.99777777777777776</c:v>
                </c:pt>
                <c:pt idx="4">
                  <c:v>0.99688888888888894</c:v>
                </c:pt>
                <c:pt idx="5">
                  <c:v>0.996</c:v>
                </c:pt>
                <c:pt idx="6">
                  <c:v>0.99511111111111106</c:v>
                </c:pt>
                <c:pt idx="7">
                  <c:v>0.99422222222222234</c:v>
                </c:pt>
                <c:pt idx="8">
                  <c:v>0.99333333333333329</c:v>
                </c:pt>
                <c:pt idx="9">
                  <c:v>0.9920000000000001</c:v>
                </c:pt>
                <c:pt idx="10">
                  <c:v>0.99111111111111116</c:v>
                </c:pt>
                <c:pt idx="11">
                  <c:v>0.98933333333333329</c:v>
                </c:pt>
                <c:pt idx="12">
                  <c:v>0.9880000000000001</c:v>
                </c:pt>
                <c:pt idx="13">
                  <c:v>0.98666666666666669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F81-42AC-85CD-16EC84F3804B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information_summary'!$E$123:$V$123</c:f>
              <c:numCache>
                <c:formatCode>General</c:formatCode>
                <c:ptCount val="1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</c:numCache>
            </c:numRef>
          </c:xVal>
          <c:yVal>
            <c:numRef>
              <c:f>'Droplet information_summary'!$E$137:$V$137</c:f>
              <c:numCache>
                <c:formatCode>General</c:formatCode>
                <c:ptCount val="18"/>
                <c:pt idx="0">
                  <c:v>1</c:v>
                </c:pt>
                <c:pt idx="1">
                  <c:v>0.99973333333333347</c:v>
                </c:pt>
                <c:pt idx="2">
                  <c:v>0.99946666666666673</c:v>
                </c:pt>
                <c:pt idx="3">
                  <c:v>0.99893333333333323</c:v>
                </c:pt>
                <c:pt idx="4">
                  <c:v>0.99840000000000007</c:v>
                </c:pt>
                <c:pt idx="5">
                  <c:v>0.99786666666666668</c:v>
                </c:pt>
                <c:pt idx="6">
                  <c:v>0.99733333333333329</c:v>
                </c:pt>
                <c:pt idx="7">
                  <c:v>0.99680000000000002</c:v>
                </c:pt>
                <c:pt idx="8">
                  <c:v>0.99626666666666652</c:v>
                </c:pt>
                <c:pt idx="9">
                  <c:v>0.99573333333333347</c:v>
                </c:pt>
                <c:pt idx="10">
                  <c:v>0.99519999999999997</c:v>
                </c:pt>
                <c:pt idx="11">
                  <c:v>0.9946666666666667</c:v>
                </c:pt>
                <c:pt idx="12">
                  <c:v>0.99413333333333331</c:v>
                </c:pt>
                <c:pt idx="13">
                  <c:v>0.99333333333333329</c:v>
                </c:pt>
                <c:pt idx="14">
                  <c:v>0.99253333333333327</c:v>
                </c:pt>
                <c:pt idx="15">
                  <c:v>0.99146666666666672</c:v>
                </c:pt>
                <c:pt idx="16">
                  <c:v>0.98986666666666667</c:v>
                </c:pt>
                <c:pt idx="17">
                  <c:v>0.98826666666666663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F81-42AC-85CD-16EC84F3804B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information_summary'!$E$138:$X$138</c:f>
              <c:numCache>
                <c:formatCode>General</c:formatCode>
                <c:ptCount val="20"/>
                <c:pt idx="0">
                  <c:v>1</c:v>
                </c:pt>
                <c:pt idx="1">
                  <c:v>0.99986666666666668</c:v>
                </c:pt>
                <c:pt idx="2">
                  <c:v>0.99986666666666668</c:v>
                </c:pt>
                <c:pt idx="3">
                  <c:v>0.99960000000000004</c:v>
                </c:pt>
                <c:pt idx="4">
                  <c:v>0.99946666666666673</c:v>
                </c:pt>
                <c:pt idx="5">
                  <c:v>0.99919999999999998</c:v>
                </c:pt>
                <c:pt idx="6">
                  <c:v>0.99906666666666666</c:v>
                </c:pt>
                <c:pt idx="7">
                  <c:v>0.99880000000000002</c:v>
                </c:pt>
                <c:pt idx="8">
                  <c:v>0.99853333333333327</c:v>
                </c:pt>
                <c:pt idx="9">
                  <c:v>0.99840000000000007</c:v>
                </c:pt>
                <c:pt idx="10">
                  <c:v>0.99813333333333332</c:v>
                </c:pt>
                <c:pt idx="11">
                  <c:v>0.99786666666666668</c:v>
                </c:pt>
                <c:pt idx="12">
                  <c:v>0.99759999999999993</c:v>
                </c:pt>
                <c:pt idx="13">
                  <c:v>0.99746666666666672</c:v>
                </c:pt>
                <c:pt idx="14">
                  <c:v>0.99719999999999998</c:v>
                </c:pt>
                <c:pt idx="15">
                  <c:v>0.99693333333333345</c:v>
                </c:pt>
                <c:pt idx="16">
                  <c:v>0.9966666666666667</c:v>
                </c:pt>
                <c:pt idx="17">
                  <c:v>0.99639999999999995</c:v>
                </c:pt>
                <c:pt idx="18">
                  <c:v>0.99613333333333332</c:v>
                </c:pt>
                <c:pt idx="19">
                  <c:v>0.99586666666666668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F81-42AC-85CD-16EC84F3804B}"/>
            </c:ext>
          </c:extLst>
        </c:ser>
        <c:ser>
          <c:idx val="15"/>
          <c:order val="15"/>
          <c:tx>
            <c:v>1500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'Droplet information_summary'!$E$123:$X$123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xVal>
          <c:yVal>
            <c:numRef>
              <c:f>'Droplet information_summary'!$E$139:$X$139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F81-42AC-85CD-16EC84F38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18144"/>
        <c:axId val="208120064"/>
      </c:scatterChart>
      <c:valAx>
        <c:axId val="208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120064"/>
        <c:crosses val="autoZero"/>
        <c:crossBetween val="midCat"/>
      </c:valAx>
      <c:valAx>
        <c:axId val="20812006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118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information_summary'!$BS$162:$CB$162</c:f>
              <c:numCache>
                <c:formatCode>0.00E+00</c:formatCode>
                <c:ptCount val="10"/>
                <c:pt idx="0">
                  <c:v>104.7625</c:v>
                </c:pt>
                <c:pt idx="1">
                  <c:v>61.987499999999997</c:v>
                </c:pt>
                <c:pt idx="2">
                  <c:v>34.981250000000003</c:v>
                </c:pt>
                <c:pt idx="3">
                  <c:v>24.65</c:v>
                </c:pt>
                <c:pt idx="4">
                  <c:v>18.668679999999998</c:v>
                </c:pt>
                <c:pt idx="5">
                  <c:v>16.131119999999999</c:v>
                </c:pt>
                <c:pt idx="6">
                  <c:v>13.593590000000001</c:v>
                </c:pt>
                <c:pt idx="7">
                  <c:v>11.96233</c:v>
                </c:pt>
                <c:pt idx="8">
                  <c:v>8.3373640000000009</c:v>
                </c:pt>
                <c:pt idx="9">
                  <c:v>5.7998950000000002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5-436F-AF54-A1AD0E2A1530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information_summary'!$BS$163:$CB$163</c:f>
              <c:numCache>
                <c:formatCode>0.00E+00</c:formatCode>
                <c:ptCount val="10"/>
                <c:pt idx="0">
                  <c:v>343.13749999999999</c:v>
                </c:pt>
                <c:pt idx="1">
                  <c:v>224.3125</c:v>
                </c:pt>
                <c:pt idx="2">
                  <c:v>120.03749999999999</c:v>
                </c:pt>
                <c:pt idx="3">
                  <c:v>84.268749999999997</c:v>
                </c:pt>
                <c:pt idx="4">
                  <c:v>58.199060000000003</c:v>
                </c:pt>
                <c:pt idx="5">
                  <c:v>46.679720000000003</c:v>
                </c:pt>
                <c:pt idx="6">
                  <c:v>38.191980000000001</c:v>
                </c:pt>
                <c:pt idx="7">
                  <c:v>40.616439999999997</c:v>
                </c:pt>
                <c:pt idx="8">
                  <c:v>31.522939999999998</c:v>
                </c:pt>
                <c:pt idx="9">
                  <c:v>29.09789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5-436F-AF54-A1AD0E2A1530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information_summary'!$BS$164:$CB$164</c:f>
              <c:numCache>
                <c:formatCode>0.00E+00</c:formatCode>
                <c:ptCount val="10"/>
                <c:pt idx="0">
                  <c:v>557</c:v>
                </c:pt>
                <c:pt idx="1">
                  <c:v>349</c:v>
                </c:pt>
                <c:pt idx="2">
                  <c:v>203</c:v>
                </c:pt>
                <c:pt idx="3">
                  <c:v>160</c:v>
                </c:pt>
                <c:pt idx="4">
                  <c:v>123.9658</c:v>
                </c:pt>
                <c:pt idx="5">
                  <c:v>74.968969999999999</c:v>
                </c:pt>
                <c:pt idx="6">
                  <c:v>72.971890000000002</c:v>
                </c:pt>
                <c:pt idx="7">
                  <c:v>54.98292</c:v>
                </c:pt>
                <c:pt idx="8">
                  <c:v>49.98639</c:v>
                </c:pt>
                <c:pt idx="9">
                  <c:v>37.988979999999998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A5-436F-AF54-A1AD0E2A1530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information_summary'!$BS$165:$CB$165</c:f>
              <c:numCache>
                <c:formatCode>0.00E+00</c:formatCode>
                <c:ptCount val="10"/>
                <c:pt idx="0">
                  <c:v>314.8313</c:v>
                </c:pt>
                <c:pt idx="1">
                  <c:v>218.0437</c:v>
                </c:pt>
                <c:pt idx="2">
                  <c:v>129.9563</c:v>
                </c:pt>
                <c:pt idx="3">
                  <c:v>97.875</c:v>
                </c:pt>
                <c:pt idx="4">
                  <c:v>62.455300000000001</c:v>
                </c:pt>
                <c:pt idx="5">
                  <c:v>53.16628</c:v>
                </c:pt>
                <c:pt idx="6">
                  <c:v>39.045859999999998</c:v>
                </c:pt>
                <c:pt idx="7">
                  <c:v>29.28445</c:v>
                </c:pt>
                <c:pt idx="8">
                  <c:v>28.20702</c:v>
                </c:pt>
                <c:pt idx="9">
                  <c:v>24.418510000000001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A5-436F-AF54-A1AD0E2A1530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information_summary'!$BS$166:$CB$166</c:f>
              <c:numCache>
                <c:formatCode>0.00E+00</c:formatCode>
                <c:ptCount val="10"/>
                <c:pt idx="0">
                  <c:v>157.76249999999999</c:v>
                </c:pt>
                <c:pt idx="1">
                  <c:v>119.175</c:v>
                </c:pt>
                <c:pt idx="2">
                  <c:v>69.037499999999994</c:v>
                </c:pt>
                <c:pt idx="3">
                  <c:v>46.987499999999997</c:v>
                </c:pt>
                <c:pt idx="4">
                  <c:v>29.321829999999999</c:v>
                </c:pt>
                <c:pt idx="5">
                  <c:v>24.802620000000001</c:v>
                </c:pt>
                <c:pt idx="6">
                  <c:v>19.289929999999998</c:v>
                </c:pt>
                <c:pt idx="7">
                  <c:v>13.285769999999999</c:v>
                </c:pt>
                <c:pt idx="8">
                  <c:v>14.587669999999999</c:v>
                </c:pt>
                <c:pt idx="9">
                  <c:v>10.4236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A5-436F-AF54-A1AD0E2A1530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information_summary'!$BS$167:$CB$167</c:f>
              <c:numCache>
                <c:formatCode>0.00E+00</c:formatCode>
                <c:ptCount val="10"/>
                <c:pt idx="0">
                  <c:v>97.2</c:v>
                </c:pt>
                <c:pt idx="1">
                  <c:v>75.150000000000006</c:v>
                </c:pt>
                <c:pt idx="2">
                  <c:v>47.25</c:v>
                </c:pt>
                <c:pt idx="3">
                  <c:v>28.35</c:v>
                </c:pt>
                <c:pt idx="4">
                  <c:v>20.75563</c:v>
                </c:pt>
                <c:pt idx="5">
                  <c:v>12.777329999999999</c:v>
                </c:pt>
                <c:pt idx="6">
                  <c:v>11.6991</c:v>
                </c:pt>
                <c:pt idx="7">
                  <c:v>8.7208089999999991</c:v>
                </c:pt>
                <c:pt idx="8">
                  <c:v>5.6119469999999998</c:v>
                </c:pt>
                <c:pt idx="9">
                  <c:v>6.3493630000000003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A5-436F-AF54-A1AD0E2A1530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information_summary'!$BS$168:$CB$168</c:f>
              <c:numCache>
                <c:formatCode>0.00E+00</c:formatCode>
                <c:ptCount val="10"/>
                <c:pt idx="0">
                  <c:v>45.306249999999999</c:v>
                </c:pt>
                <c:pt idx="1">
                  <c:v>36.85</c:v>
                </c:pt>
                <c:pt idx="2">
                  <c:v>23.237500000000001</c:v>
                </c:pt>
                <c:pt idx="3">
                  <c:v>13.475</c:v>
                </c:pt>
                <c:pt idx="4">
                  <c:v>10.37651</c:v>
                </c:pt>
                <c:pt idx="5">
                  <c:v>6.5011210000000004</c:v>
                </c:pt>
                <c:pt idx="6">
                  <c:v>4.6469810000000003</c:v>
                </c:pt>
                <c:pt idx="7">
                  <c:v>3.4895339999999999</c:v>
                </c:pt>
                <c:pt idx="8">
                  <c:v>2.9465180000000002</c:v>
                </c:pt>
                <c:pt idx="9">
                  <c:v>2.4754550000000002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A5-436F-AF54-A1AD0E2A1530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information_summary'!$BS$169:$CB$169</c:f>
              <c:numCache>
                <c:formatCode>0.00E+00</c:formatCode>
                <c:ptCount val="10"/>
                <c:pt idx="0">
                  <c:v>58.436</c:v>
                </c:pt>
                <c:pt idx="1">
                  <c:v>54.46</c:v>
                </c:pt>
                <c:pt idx="2">
                  <c:v>34.44</c:v>
                </c:pt>
                <c:pt idx="3">
                  <c:v>21.923999999999999</c:v>
                </c:pt>
                <c:pt idx="4">
                  <c:v>15.06457</c:v>
                </c:pt>
                <c:pt idx="5">
                  <c:v>11.303940000000001</c:v>
                </c:pt>
                <c:pt idx="6">
                  <c:v>7.6873189999999996</c:v>
                </c:pt>
                <c:pt idx="7">
                  <c:v>5.148542</c:v>
                </c:pt>
                <c:pt idx="8">
                  <c:v>4.142849</c:v>
                </c:pt>
                <c:pt idx="9">
                  <c:v>2.8827850000000002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A5-436F-AF54-A1AD0E2A1530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information_summary'!$BS$170:$CB$170</c:f>
              <c:numCache>
                <c:formatCode>0.00E+00</c:formatCode>
                <c:ptCount val="10"/>
                <c:pt idx="0">
                  <c:v>36.465000000000003</c:v>
                </c:pt>
                <c:pt idx="1">
                  <c:v>39.915999999999997</c:v>
                </c:pt>
                <c:pt idx="2">
                  <c:v>25.126000000000001</c:v>
                </c:pt>
                <c:pt idx="3">
                  <c:v>15.487</c:v>
                </c:pt>
                <c:pt idx="4">
                  <c:v>10.870419999999999</c:v>
                </c:pt>
                <c:pt idx="5">
                  <c:v>7.0695050000000004</c:v>
                </c:pt>
                <c:pt idx="6">
                  <c:v>4.3416699999999997</c:v>
                </c:pt>
                <c:pt idx="7">
                  <c:v>3.1022240000000001</c:v>
                </c:pt>
                <c:pt idx="8">
                  <c:v>1.9386460000000001</c:v>
                </c:pt>
                <c:pt idx="9">
                  <c:v>1.3243130000000001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A5-436F-AF54-A1AD0E2A1530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information_summary'!$BS$171:$CB$171</c:f>
              <c:numCache>
                <c:formatCode>0.00E+00</c:formatCode>
                <c:ptCount val="10"/>
                <c:pt idx="0">
                  <c:v>19.929600000000001</c:v>
                </c:pt>
                <c:pt idx="1">
                  <c:v>22.972799999999999</c:v>
                </c:pt>
                <c:pt idx="2">
                  <c:v>17.510400000000001</c:v>
                </c:pt>
                <c:pt idx="3">
                  <c:v>12.134399999999999</c:v>
                </c:pt>
                <c:pt idx="4">
                  <c:v>7.901554</c:v>
                </c:pt>
                <c:pt idx="5">
                  <c:v>5.0943909999999999</c:v>
                </c:pt>
                <c:pt idx="6">
                  <c:v>2.860627</c:v>
                </c:pt>
                <c:pt idx="7">
                  <c:v>1.3620049999999999</c:v>
                </c:pt>
                <c:pt idx="8">
                  <c:v>0.72128440000000005</c:v>
                </c:pt>
                <c:pt idx="9">
                  <c:v>0.27720610000000001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A5-436F-AF54-A1AD0E2A1530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information_summary'!$BS$172:$CB$172</c:f>
              <c:numCache>
                <c:formatCode>0.00E+00</c:formatCode>
                <c:ptCount val="10"/>
                <c:pt idx="0">
                  <c:v>16.233599999999999</c:v>
                </c:pt>
                <c:pt idx="1">
                  <c:v>19.714400000000001</c:v>
                </c:pt>
                <c:pt idx="2">
                  <c:v>16.545200000000001</c:v>
                </c:pt>
                <c:pt idx="3">
                  <c:v>11.8028</c:v>
                </c:pt>
                <c:pt idx="4">
                  <c:v>7.5129029999999997</c:v>
                </c:pt>
                <c:pt idx="5">
                  <c:v>4.5759309999999997</c:v>
                </c:pt>
                <c:pt idx="6">
                  <c:v>2.2450459999999999</c:v>
                </c:pt>
                <c:pt idx="7">
                  <c:v>0.77391589999999999</c:v>
                </c:pt>
                <c:pt idx="8">
                  <c:v>0.2197596</c:v>
                </c:pt>
                <c:pt idx="9">
                  <c:v>5.5236180000000003E-2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A5-436F-AF54-A1AD0E2A1530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information_summary'!$BS$173:$CB$173</c:f>
              <c:numCache>
                <c:formatCode>0.00E+00</c:formatCode>
                <c:ptCount val="10"/>
                <c:pt idx="0">
                  <c:v>15.358000000000001</c:v>
                </c:pt>
                <c:pt idx="1">
                  <c:v>18.795000000000002</c:v>
                </c:pt>
                <c:pt idx="2">
                  <c:v>17.934000000000001</c:v>
                </c:pt>
                <c:pt idx="3">
                  <c:v>14.105</c:v>
                </c:pt>
                <c:pt idx="4">
                  <c:v>9.34084</c:v>
                </c:pt>
                <c:pt idx="5">
                  <c:v>5.5698040000000004</c:v>
                </c:pt>
                <c:pt idx="6">
                  <c:v>2.734677</c:v>
                </c:pt>
                <c:pt idx="7">
                  <c:v>0.98446060000000002</c:v>
                </c:pt>
                <c:pt idx="8">
                  <c:v>0.1691607</c:v>
                </c:pt>
                <c:pt idx="9">
                  <c:v>3.174772E-2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A5-436F-AF54-A1AD0E2A1530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information_summary'!$BS$174:$CB$174</c:f>
              <c:numCache>
                <c:formatCode>0.00E+00</c:formatCode>
                <c:ptCount val="10"/>
                <c:pt idx="0">
                  <c:v>12.7948</c:v>
                </c:pt>
                <c:pt idx="1">
                  <c:v>16.239999999999998</c:v>
                </c:pt>
                <c:pt idx="2">
                  <c:v>16.367599999999999</c:v>
                </c:pt>
                <c:pt idx="3">
                  <c:v>13.5604</c:v>
                </c:pt>
                <c:pt idx="4">
                  <c:v>9.3111560000000004</c:v>
                </c:pt>
                <c:pt idx="5">
                  <c:v>5.2726160000000002</c:v>
                </c:pt>
                <c:pt idx="6">
                  <c:v>2.4163860000000001</c:v>
                </c:pt>
                <c:pt idx="7">
                  <c:v>0.69161050000000002</c:v>
                </c:pt>
                <c:pt idx="8">
                  <c:v>8.5218970000000005E-2</c:v>
                </c:pt>
                <c:pt idx="9">
                  <c:v>4.0947850000000001E-3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A5-436F-AF54-A1AD0E2A1530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information_summary'!$BS$175:$CB$175</c:f>
              <c:numCache>
                <c:formatCode>0.00E+00</c:formatCode>
                <c:ptCount val="10"/>
                <c:pt idx="0">
                  <c:v>14.7492</c:v>
                </c:pt>
                <c:pt idx="1">
                  <c:v>19.529599999999999</c:v>
                </c:pt>
                <c:pt idx="2">
                  <c:v>21.154800000000002</c:v>
                </c:pt>
                <c:pt idx="3">
                  <c:v>18.761199999999999</c:v>
                </c:pt>
                <c:pt idx="4">
                  <c:v>13.003439999999999</c:v>
                </c:pt>
                <c:pt idx="5">
                  <c:v>7.2518419999999999</c:v>
                </c:pt>
                <c:pt idx="6">
                  <c:v>2.7027929999999998</c:v>
                </c:pt>
                <c:pt idx="7">
                  <c:v>0.60550959999999998</c:v>
                </c:pt>
                <c:pt idx="8">
                  <c:v>6.3689620000000002E-2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0A5-436F-AF54-A1AD0E2A1530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information_summary'!$BS$176:$CB$176</c:f>
              <c:numCache>
                <c:formatCode>0.00E+00</c:formatCode>
                <c:ptCount val="10"/>
                <c:pt idx="0">
                  <c:v>5.2560000000000002</c:v>
                </c:pt>
                <c:pt idx="1">
                  <c:v>7.08</c:v>
                </c:pt>
                <c:pt idx="2">
                  <c:v>8.1311999999999998</c:v>
                </c:pt>
                <c:pt idx="3">
                  <c:v>6.9720000000000004</c:v>
                </c:pt>
                <c:pt idx="4">
                  <c:v>4.9763739999999999</c:v>
                </c:pt>
                <c:pt idx="5">
                  <c:v>2.7393079999999999</c:v>
                </c:pt>
                <c:pt idx="6">
                  <c:v>0.92386250000000003</c:v>
                </c:pt>
                <c:pt idx="7">
                  <c:v>4.8900810000000003E-2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5-436F-AF54-A1AD0E2A1530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information_summary'!$BS$161:$CB$161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information_summary'!$BS$177:$CB$177</c:f>
              <c:numCache>
                <c:formatCode>0.00E+00</c:formatCode>
                <c:ptCount val="10"/>
                <c:pt idx="0">
                  <c:v>0.87839999999999996</c:v>
                </c:pt>
                <c:pt idx="1">
                  <c:v>1.1928000000000001</c:v>
                </c:pt>
                <c:pt idx="2">
                  <c:v>1.3732</c:v>
                </c:pt>
                <c:pt idx="3">
                  <c:v>1.1732</c:v>
                </c:pt>
                <c:pt idx="4">
                  <c:v>0.8267582</c:v>
                </c:pt>
                <c:pt idx="5">
                  <c:v>0.40331329999999999</c:v>
                </c:pt>
                <c:pt idx="6">
                  <c:v>0.14973729999999999</c:v>
                </c:pt>
                <c:pt idx="7">
                  <c:v>5.3575490000000003E-4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0A5-436F-AF54-A1AD0E2A1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356096"/>
        <c:axId val="208357632"/>
      </c:barChart>
      <c:catAx>
        <c:axId val="20835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357632"/>
        <c:crosses val="autoZero"/>
        <c:auto val="1"/>
        <c:lblAlgn val="ctr"/>
        <c:lblOffset val="100"/>
        <c:noMultiLvlLbl val="0"/>
      </c:catAx>
      <c:valAx>
        <c:axId val="208357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35609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information_summary'!$BS$181:$CB$181</c:f>
              <c:numCache>
                <c:formatCode>0.00E+00</c:formatCode>
                <c:ptCount val="10"/>
                <c:pt idx="0">
                  <c:v>3.189938E-5</c:v>
                </c:pt>
                <c:pt idx="1">
                  <c:v>1.207529E-7</c:v>
                </c:pt>
                <c:pt idx="2">
                  <c:v>2.2052790000000002E-8</c:v>
                </c:pt>
                <c:pt idx="3">
                  <c:v>7.8082699999999995E-9</c:v>
                </c:pt>
                <c:pt idx="4">
                  <c:v>4.2352170000000001E-9</c:v>
                </c:pt>
                <c:pt idx="5">
                  <c:v>2.1727949999999998E-9</c:v>
                </c:pt>
                <c:pt idx="6">
                  <c:v>1.281733E-9</c:v>
                </c:pt>
                <c:pt idx="7">
                  <c:v>7.4058900000000002E-10</c:v>
                </c:pt>
                <c:pt idx="8">
                  <c:v>5.524218E-10</c:v>
                </c:pt>
                <c:pt idx="9">
                  <c:v>4.2035910000000001E-10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6-47D5-8769-A2EF14EA942F}"/>
            </c:ext>
          </c:extLst>
        </c:ser>
        <c:ser>
          <c:idx val="1"/>
          <c:order val="1"/>
          <c:tx>
            <c:v>6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information_summary'!$BS$182:$CB$182</c:f>
              <c:numCache>
                <c:formatCode>0.00E+00</c:formatCode>
                <c:ptCount val="10"/>
                <c:pt idx="0">
                  <c:v>2.946808E-3</c:v>
                </c:pt>
                <c:pt idx="1">
                  <c:v>1.5011169999999999E-4</c:v>
                </c:pt>
                <c:pt idx="2">
                  <c:v>3.5794029999999999E-6</c:v>
                </c:pt>
                <c:pt idx="3">
                  <c:v>5.4604780000000001E-7</c:v>
                </c:pt>
                <c:pt idx="4">
                  <c:v>2.6626580000000003E-7</c:v>
                </c:pt>
                <c:pt idx="5">
                  <c:v>1.249015E-7</c:v>
                </c:pt>
                <c:pt idx="6">
                  <c:v>8.5992769999999994E-8</c:v>
                </c:pt>
                <c:pt idx="7">
                  <c:v>6.2576430000000002E-8</c:v>
                </c:pt>
                <c:pt idx="8">
                  <c:v>3.15271E-8</c:v>
                </c:pt>
                <c:pt idx="9">
                  <c:v>2.9972720000000003E-8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6-47D5-8769-A2EF14EA942F}"/>
            </c:ext>
          </c:extLst>
        </c:ser>
        <c:ser>
          <c:idx val="2"/>
          <c:order val="2"/>
          <c:tx>
            <c:v>12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information_summary'!$BS$183:$CB$183</c:f>
              <c:numCache>
                <c:formatCode>0.00E+00</c:formatCode>
                <c:ptCount val="10"/>
                <c:pt idx="0">
                  <c:v>6.8877869999999994E-2</c:v>
                </c:pt>
                <c:pt idx="1">
                  <c:v>7.9082059999999992E-3</c:v>
                </c:pt>
                <c:pt idx="2">
                  <c:v>9.7804500000000009E-4</c:v>
                </c:pt>
                <c:pt idx="3">
                  <c:v>1.1125639999999999E-4</c:v>
                </c:pt>
                <c:pt idx="4">
                  <c:v>1.5447229999999999E-5</c:v>
                </c:pt>
                <c:pt idx="5">
                  <c:v>3.5975880000000002E-6</c:v>
                </c:pt>
                <c:pt idx="6">
                  <c:v>2.2146220000000001E-6</c:v>
                </c:pt>
                <c:pt idx="7">
                  <c:v>1.5588790000000001E-6</c:v>
                </c:pt>
                <c:pt idx="8">
                  <c:v>1.042502E-6</c:v>
                </c:pt>
                <c:pt idx="9">
                  <c:v>6.7279439999999995E-7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A6-47D5-8769-A2EF14EA942F}"/>
            </c:ext>
          </c:extLst>
        </c:ser>
        <c:ser>
          <c:idx val="3"/>
          <c:order val="3"/>
          <c:tx>
            <c:v>20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information_summary'!$BS$184:$CB$184</c:f>
              <c:numCache>
                <c:formatCode>0.00E+00</c:formatCode>
                <c:ptCount val="10"/>
                <c:pt idx="0">
                  <c:v>0.2434645</c:v>
                </c:pt>
                <c:pt idx="1">
                  <c:v>3.6323689999999999E-2</c:v>
                </c:pt>
                <c:pt idx="2">
                  <c:v>7.1601429999999999E-3</c:v>
                </c:pt>
                <c:pt idx="3">
                  <c:v>1.7378140000000001E-3</c:v>
                </c:pt>
                <c:pt idx="4">
                  <c:v>4.5984800000000001E-4</c:v>
                </c:pt>
                <c:pt idx="5">
                  <c:v>1.21228E-4</c:v>
                </c:pt>
                <c:pt idx="6">
                  <c:v>3.2124210000000001E-5</c:v>
                </c:pt>
                <c:pt idx="7">
                  <c:v>8.2318990000000005E-6</c:v>
                </c:pt>
                <c:pt idx="8">
                  <c:v>4.084201E-6</c:v>
                </c:pt>
                <c:pt idx="9">
                  <c:v>2.585277E-6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A6-47D5-8769-A2EF14EA942F}"/>
            </c:ext>
          </c:extLst>
        </c:ser>
        <c:ser>
          <c:idx val="4"/>
          <c:order val="4"/>
          <c:tx>
            <c:v>28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information_summary'!$BS$185:$CB$185</c:f>
              <c:numCache>
                <c:formatCode>0.00E+00</c:formatCode>
                <c:ptCount val="10"/>
                <c:pt idx="0">
                  <c:v>0.4771647</c:v>
                </c:pt>
                <c:pt idx="1">
                  <c:v>8.5705480000000001E-2</c:v>
                </c:pt>
                <c:pt idx="2">
                  <c:v>1.925586E-2</c:v>
                </c:pt>
                <c:pt idx="3">
                  <c:v>4.7690559999999998E-3</c:v>
                </c:pt>
                <c:pt idx="4">
                  <c:v>1.8661560000000001E-3</c:v>
                </c:pt>
                <c:pt idx="5">
                  <c:v>5.5771919999999999E-4</c:v>
                </c:pt>
                <c:pt idx="6">
                  <c:v>2.3546299999999999E-4</c:v>
                </c:pt>
                <c:pt idx="7">
                  <c:v>8.3545230000000003E-5</c:v>
                </c:pt>
                <c:pt idx="8">
                  <c:v>3.8878470000000002E-5</c:v>
                </c:pt>
                <c:pt idx="9">
                  <c:v>1.071825E-5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A6-47D5-8769-A2EF14EA942F}"/>
            </c:ext>
          </c:extLst>
        </c:ser>
        <c:ser>
          <c:idx val="5"/>
          <c:order val="5"/>
          <c:tx>
            <c:v>36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information_summary'!$BS$186:$CB$186</c:f>
              <c:numCache>
                <c:formatCode>0.00E+00</c:formatCode>
                <c:ptCount val="10"/>
                <c:pt idx="0">
                  <c:v>0.54245690000000002</c:v>
                </c:pt>
                <c:pt idx="1">
                  <c:v>0.11186359999999999</c:v>
                </c:pt>
                <c:pt idx="2">
                  <c:v>2.510213E-2</c:v>
                </c:pt>
                <c:pt idx="3">
                  <c:v>7.3614780000000003E-3</c:v>
                </c:pt>
                <c:pt idx="4">
                  <c:v>2.7953420000000001E-3</c:v>
                </c:pt>
                <c:pt idx="5">
                  <c:v>9.6680159999999998E-4</c:v>
                </c:pt>
                <c:pt idx="6">
                  <c:v>4.1486019999999998E-4</c:v>
                </c:pt>
                <c:pt idx="7">
                  <c:v>1.680598E-4</c:v>
                </c:pt>
                <c:pt idx="8">
                  <c:v>8.978061E-5</c:v>
                </c:pt>
                <c:pt idx="9">
                  <c:v>3.7222409999999999E-5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A6-47D5-8769-A2EF14EA942F}"/>
            </c:ext>
          </c:extLst>
        </c:ser>
        <c:ser>
          <c:idx val="6"/>
          <c:order val="6"/>
          <c:tx>
            <c:v>45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information_summary'!$BS$187:$CB$187</c:f>
              <c:numCache>
                <c:formatCode>0.00E+00</c:formatCode>
                <c:ptCount val="10"/>
                <c:pt idx="0">
                  <c:v>0.51960919999999999</c:v>
                </c:pt>
                <c:pt idx="1">
                  <c:v>0.11555319999999999</c:v>
                </c:pt>
                <c:pt idx="2">
                  <c:v>2.8453429999999998E-2</c:v>
                </c:pt>
                <c:pt idx="3">
                  <c:v>8.6150940000000002E-3</c:v>
                </c:pt>
                <c:pt idx="4">
                  <c:v>2.4753119999999999E-3</c:v>
                </c:pt>
                <c:pt idx="5">
                  <c:v>7.6576509999999999E-4</c:v>
                </c:pt>
                <c:pt idx="6">
                  <c:v>2.9423159999999998E-4</c:v>
                </c:pt>
                <c:pt idx="7">
                  <c:v>1.289966E-4</c:v>
                </c:pt>
                <c:pt idx="8">
                  <c:v>5.9845690000000001E-5</c:v>
                </c:pt>
                <c:pt idx="9">
                  <c:v>3.5756649999999999E-5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A6-47D5-8769-A2EF14EA942F}"/>
            </c:ext>
          </c:extLst>
        </c:ser>
        <c:ser>
          <c:idx val="7"/>
          <c:order val="7"/>
          <c:tx>
            <c:v>62.5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information_summary'!$BS$188:$CB$188</c:f>
              <c:numCache>
                <c:formatCode>0.00E+00</c:formatCode>
                <c:ptCount val="10"/>
                <c:pt idx="0">
                  <c:v>1.380881</c:v>
                </c:pt>
                <c:pt idx="1">
                  <c:v>0.3732144</c:v>
                </c:pt>
                <c:pt idx="2">
                  <c:v>8.7856840000000005E-2</c:v>
                </c:pt>
                <c:pt idx="3">
                  <c:v>2.589787E-2</c:v>
                </c:pt>
                <c:pt idx="4">
                  <c:v>7.6620569999999999E-3</c:v>
                </c:pt>
                <c:pt idx="5">
                  <c:v>3.2552929999999998E-3</c:v>
                </c:pt>
                <c:pt idx="6">
                  <c:v>1.3032440000000001E-3</c:v>
                </c:pt>
                <c:pt idx="7">
                  <c:v>4.4139549999999998E-4</c:v>
                </c:pt>
                <c:pt idx="8">
                  <c:v>1.937338E-4</c:v>
                </c:pt>
                <c:pt idx="9">
                  <c:v>5.966288E-5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1A6-47D5-8769-A2EF14EA942F}"/>
            </c:ext>
          </c:extLst>
        </c:ser>
        <c:ser>
          <c:idx val="8"/>
          <c:order val="8"/>
          <c:tx>
            <c:v>87.5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information_summary'!$BS$189:$CB$189</c:f>
              <c:numCache>
                <c:formatCode>0.00E+00</c:formatCode>
                <c:ptCount val="10"/>
                <c:pt idx="0">
                  <c:v>1.7234350000000001</c:v>
                </c:pt>
                <c:pt idx="1">
                  <c:v>0.57238359999999999</c:v>
                </c:pt>
                <c:pt idx="2">
                  <c:v>0.12181640000000001</c:v>
                </c:pt>
                <c:pt idx="3">
                  <c:v>1.8214210000000002E-2</c:v>
                </c:pt>
                <c:pt idx="4">
                  <c:v>3.4100580000000001E-3</c:v>
                </c:pt>
                <c:pt idx="5">
                  <c:v>4.0600869999999999E-4</c:v>
                </c:pt>
                <c:pt idx="6">
                  <c:v>5.2235409999999999E-5</c:v>
                </c:pt>
                <c:pt idx="7">
                  <c:v>0</c:v>
                </c:pt>
                <c:pt idx="8">
                  <c:v>3.2772109999999998E-5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A6-47D5-8769-A2EF14EA942F}"/>
            </c:ext>
          </c:extLst>
        </c:ser>
        <c:ser>
          <c:idx val="9"/>
          <c:order val="9"/>
          <c:tx>
            <c:v>112.5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information_summary'!$BS$190:$CB$190</c:f>
              <c:numCache>
                <c:formatCode>0.00E+00</c:formatCode>
                <c:ptCount val="10"/>
                <c:pt idx="0">
                  <c:v>1.79871</c:v>
                </c:pt>
                <c:pt idx="1">
                  <c:v>0.62639160000000005</c:v>
                </c:pt>
                <c:pt idx="2">
                  <c:v>0.100235</c:v>
                </c:pt>
                <c:pt idx="3">
                  <c:v>7.3395659999999996E-3</c:v>
                </c:pt>
                <c:pt idx="4">
                  <c:v>1.3854359999999999E-4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1A6-47D5-8769-A2EF14EA942F}"/>
            </c:ext>
          </c:extLst>
        </c:ser>
        <c:ser>
          <c:idx val="10"/>
          <c:order val="10"/>
          <c:tx>
            <c:v>137.5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information_summary'!$BS$191:$CB$191</c:f>
              <c:numCache>
                <c:formatCode>0.00E+00</c:formatCode>
                <c:ptCount val="10"/>
                <c:pt idx="0">
                  <c:v>1.6016360000000001</c:v>
                </c:pt>
                <c:pt idx="1">
                  <c:v>0.55932000000000004</c:v>
                </c:pt>
                <c:pt idx="2">
                  <c:v>4.5412189999999998E-2</c:v>
                </c:pt>
                <c:pt idx="3">
                  <c:v>9.8590370000000002E-4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1A6-47D5-8769-A2EF14EA942F}"/>
            </c:ext>
          </c:extLst>
        </c:ser>
        <c:ser>
          <c:idx val="11"/>
          <c:order val="11"/>
          <c:tx>
            <c:v>175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information_summary'!$BS$192:$CB$192</c:f>
              <c:numCache>
                <c:formatCode>0.00E+00</c:formatCode>
                <c:ptCount val="10"/>
                <c:pt idx="0">
                  <c:v>1.2383439999999999</c:v>
                </c:pt>
                <c:pt idx="1">
                  <c:v>0.4331834</c:v>
                </c:pt>
                <c:pt idx="2">
                  <c:v>9.9969810000000003E-3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A6-47D5-8769-A2EF14EA942F}"/>
            </c:ext>
          </c:extLst>
        </c:ser>
        <c:ser>
          <c:idx val="12"/>
          <c:order val="12"/>
          <c:tx>
            <c:v>225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information_summary'!$BS$193:$CB$193</c:f>
              <c:numCache>
                <c:formatCode>0.00E+00</c:formatCode>
                <c:ptCount val="10"/>
                <c:pt idx="0">
                  <c:v>0.68091729999999995</c:v>
                </c:pt>
                <c:pt idx="1">
                  <c:v>0.2256696</c:v>
                </c:pt>
                <c:pt idx="2">
                  <c:v>1.3741339999999999E-4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1A6-47D5-8769-A2EF14EA942F}"/>
            </c:ext>
          </c:extLst>
        </c:ser>
        <c:ser>
          <c:idx val="13"/>
          <c:order val="13"/>
          <c:tx>
            <c:v>375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information_summary'!$BS$194:$CB$194</c:f>
              <c:numCache>
                <c:formatCode>0.00E+00</c:formatCode>
                <c:ptCount val="10"/>
                <c:pt idx="0">
                  <c:v>2.261879</c:v>
                </c:pt>
                <c:pt idx="1">
                  <c:v>0.69264499999999996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1A6-47D5-8769-A2EF14EA942F}"/>
            </c:ext>
          </c:extLst>
        </c:ser>
        <c:ser>
          <c:idx val="14"/>
          <c:order val="14"/>
          <c:tx>
            <c:v>750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information_summary'!$BS$195:$CB$195</c:f>
              <c:numCache>
                <c:formatCode>0.00E+00</c:formatCode>
                <c:ptCount val="10"/>
                <c:pt idx="0">
                  <c:v>0.78205999999999998</c:v>
                </c:pt>
                <c:pt idx="1">
                  <c:v>0.22795270000000001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A6-47D5-8769-A2EF14EA942F}"/>
            </c:ext>
          </c:extLst>
        </c:ser>
        <c:ser>
          <c:idx val="15"/>
          <c:order val="15"/>
          <c:tx>
            <c:v>1500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'Droplet information_summary'!$BS$180:$CB$180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'Droplet information_summary'!$BS$196:$CB$196</c:f>
              <c:numCache>
                <c:formatCode>0.00E+00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1A6-47D5-8769-A2EF14EA9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29824"/>
        <c:axId val="208431360"/>
      </c:barChart>
      <c:catAx>
        <c:axId val="20842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431360"/>
        <c:crosses val="autoZero"/>
        <c:auto val="1"/>
        <c:lblAlgn val="ctr"/>
        <c:lblOffset val="100"/>
        <c:noMultiLvlLbl val="0"/>
      </c:catAx>
      <c:valAx>
        <c:axId val="208431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Droplet number </a:t>
                </a:r>
                <a:r>
                  <a:rPr lang="en-US" b="0" i="1"/>
                  <a:t>n</a:t>
                </a:r>
                <a:r>
                  <a:rPr lang="en-US" b="0"/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20842982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4347903154855303"/>
          <c:y val="9.8807889399255375E-2"/>
          <c:w val="0.60897064471073026"/>
          <c:h val="6.1122167330895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229441</xdr:colOff>
      <xdr:row>2</xdr:row>
      <xdr:rowOff>32496</xdr:rowOff>
    </xdr:from>
    <xdr:to>
      <xdr:col>8</xdr:col>
      <xdr:colOff>62754</xdr:colOff>
      <xdr:row>18</xdr:row>
      <xdr:rowOff>26332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285749</xdr:colOff>
      <xdr:row>21</xdr:row>
      <xdr:rowOff>171449</xdr:rowOff>
    </xdr:from>
    <xdr:to>
      <xdr:col>8</xdr:col>
      <xdr:colOff>619125</xdr:colOff>
      <xdr:row>35</xdr:row>
      <xdr:rowOff>152400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638176</xdr:colOff>
      <xdr:row>21</xdr:row>
      <xdr:rowOff>152400</xdr:rowOff>
    </xdr:from>
    <xdr:to>
      <xdr:col>15</xdr:col>
      <xdr:colOff>161926</xdr:colOff>
      <xdr:row>36</xdr:row>
      <xdr:rowOff>9526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730902</xdr:colOff>
      <xdr:row>42</xdr:row>
      <xdr:rowOff>124947</xdr:rowOff>
    </xdr:from>
    <xdr:to>
      <xdr:col>13</xdr:col>
      <xdr:colOff>104775</xdr:colOff>
      <xdr:row>60</xdr:row>
      <xdr:rowOff>114301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39219</xdr:colOff>
      <xdr:row>140</xdr:row>
      <xdr:rowOff>169207</xdr:rowOff>
    </xdr:from>
    <xdr:to>
      <xdr:col>68</xdr:col>
      <xdr:colOff>0</xdr:colOff>
      <xdr:row>158</xdr:row>
      <xdr:rowOff>168088</xdr:rowOff>
    </xdr:to>
    <xdr:graphicFrame macro="">
      <xdr:nvGraphicFramePr>
        <xdr:cNvPr id="24" name="图表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380999</xdr:colOff>
      <xdr:row>82</xdr:row>
      <xdr:rowOff>176893</xdr:rowOff>
    </xdr:from>
    <xdr:to>
      <xdr:col>48</xdr:col>
      <xdr:colOff>380999</xdr:colOff>
      <xdr:row>102</xdr:row>
      <xdr:rowOff>108856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122465</xdr:colOff>
      <xdr:row>117</xdr:row>
      <xdr:rowOff>68034</xdr:rowOff>
    </xdr:from>
    <xdr:to>
      <xdr:col>39</xdr:col>
      <xdr:colOff>149680</xdr:colOff>
      <xdr:row>139</xdr:row>
      <xdr:rowOff>27212</xdr:rowOff>
    </xdr:to>
    <xdr:graphicFrame macro="">
      <xdr:nvGraphicFramePr>
        <xdr:cNvPr id="16" name="图表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108857</xdr:colOff>
      <xdr:row>160</xdr:row>
      <xdr:rowOff>136072</xdr:rowOff>
    </xdr:from>
    <xdr:to>
      <xdr:col>68</xdr:col>
      <xdr:colOff>80844</xdr:colOff>
      <xdr:row>178</xdr:row>
      <xdr:rowOff>80525</xdr:rowOff>
    </xdr:to>
    <xdr:graphicFrame macro="">
      <xdr:nvGraphicFramePr>
        <xdr:cNvPr id="26" name="图表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45</xdr:col>
      <xdr:colOff>13608</xdr:colOff>
      <xdr:row>179</xdr:row>
      <xdr:rowOff>81643</xdr:rowOff>
    </xdr:from>
    <xdr:to>
      <xdr:col>67</xdr:col>
      <xdr:colOff>665953</xdr:colOff>
      <xdr:row>197</xdr:row>
      <xdr:rowOff>80524</xdr:rowOff>
    </xdr:to>
    <xdr:graphicFrame macro="">
      <xdr:nvGraphicFramePr>
        <xdr:cNvPr id="27" name="图表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45</xdr:col>
      <xdr:colOff>0</xdr:colOff>
      <xdr:row>198</xdr:row>
      <xdr:rowOff>0</xdr:rowOff>
    </xdr:from>
    <xdr:to>
      <xdr:col>67</xdr:col>
      <xdr:colOff>652345</xdr:colOff>
      <xdr:row>215</xdr:row>
      <xdr:rowOff>121345</xdr:rowOff>
    </xdr:to>
    <xdr:graphicFrame macro="">
      <xdr:nvGraphicFramePr>
        <xdr:cNvPr id="28" name="图表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91</xdr:col>
      <xdr:colOff>0</xdr:colOff>
      <xdr:row>141</xdr:row>
      <xdr:rowOff>0</xdr:rowOff>
    </xdr:from>
    <xdr:to>
      <xdr:col>113</xdr:col>
      <xdr:colOff>287353</xdr:colOff>
      <xdr:row>158</xdr:row>
      <xdr:rowOff>175774</xdr:rowOff>
    </xdr:to>
    <xdr:graphicFrame macro="">
      <xdr:nvGraphicFramePr>
        <xdr:cNvPr id="30" name="图表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91</xdr:col>
      <xdr:colOff>0</xdr:colOff>
      <xdr:row>160</xdr:row>
      <xdr:rowOff>0</xdr:rowOff>
    </xdr:from>
    <xdr:to>
      <xdr:col>113</xdr:col>
      <xdr:colOff>298559</xdr:colOff>
      <xdr:row>177</xdr:row>
      <xdr:rowOff>121346</xdr:rowOff>
    </xdr:to>
    <xdr:graphicFrame macro="">
      <xdr:nvGraphicFramePr>
        <xdr:cNvPr id="31" name="图表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91</xdr:col>
      <xdr:colOff>0</xdr:colOff>
      <xdr:row>179</xdr:row>
      <xdr:rowOff>0</xdr:rowOff>
    </xdr:from>
    <xdr:to>
      <xdr:col>113</xdr:col>
      <xdr:colOff>298559</xdr:colOff>
      <xdr:row>196</xdr:row>
      <xdr:rowOff>175774</xdr:rowOff>
    </xdr:to>
    <xdr:graphicFrame macro="">
      <xdr:nvGraphicFramePr>
        <xdr:cNvPr id="32" name="图表 3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91</xdr:col>
      <xdr:colOff>0</xdr:colOff>
      <xdr:row>198</xdr:row>
      <xdr:rowOff>0</xdr:rowOff>
    </xdr:from>
    <xdr:to>
      <xdr:col>113</xdr:col>
      <xdr:colOff>298559</xdr:colOff>
      <xdr:row>215</xdr:row>
      <xdr:rowOff>121345</xdr:rowOff>
    </xdr:to>
    <xdr:graphicFrame macro="">
      <xdr:nvGraphicFramePr>
        <xdr:cNvPr id="33" name="图表 32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231321</xdr:colOff>
      <xdr:row>79</xdr:row>
      <xdr:rowOff>152400</xdr:rowOff>
    </xdr:from>
    <xdr:to>
      <xdr:col>34</xdr:col>
      <xdr:colOff>231321</xdr:colOff>
      <xdr:row>100</xdr:row>
      <xdr:rowOff>68037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W590"/>
  <sheetViews>
    <sheetView zoomScaleNormal="100" workbookViewId="0">
      <pane xSplit="1" topLeftCell="B1" activePane="topRight" state="frozen"/>
      <selection activeCell="A16" sqref="A16"/>
      <selection pane="topRight" activeCell="C5" sqref="C5"/>
    </sheetView>
  </sheetViews>
  <sheetFormatPr defaultColWidth="9" defaultRowHeight="15"/>
  <cols>
    <col min="1" max="1" width="11" style="2" customWidth="1"/>
    <col min="2" max="2" width="32.375" style="12" customWidth="1"/>
    <col min="3" max="3" width="13.75" style="13" customWidth="1"/>
    <col min="4" max="4" width="15.375" style="13" customWidth="1"/>
    <col min="5" max="5" width="13" style="13" bestFit="1" customWidth="1"/>
    <col min="6" max="6" width="12.75" style="13" customWidth="1"/>
    <col min="7" max="7" width="12.125" style="13" customWidth="1"/>
    <col min="8" max="8" width="11.125" style="13" customWidth="1"/>
    <col min="9" max="9" width="11.625" style="13" customWidth="1"/>
    <col min="10" max="10" width="11" style="13" customWidth="1"/>
    <col min="11" max="11" width="11.25" style="13" customWidth="1"/>
    <col min="12" max="12" width="10.625" style="13" customWidth="1"/>
    <col min="13" max="13" width="12.375" style="13" customWidth="1"/>
    <col min="14" max="14" width="10.5" style="13" customWidth="1"/>
    <col min="15" max="15" width="10.125" style="13" customWidth="1"/>
    <col min="16" max="16" width="11.25" style="13" customWidth="1"/>
    <col min="17" max="17" width="11.5" style="13" customWidth="1"/>
    <col min="18" max="18" width="11.125" style="13" customWidth="1"/>
    <col min="19" max="19" width="10.625" style="13" customWidth="1"/>
    <col min="20" max="20" width="11" style="13" customWidth="1"/>
    <col min="21" max="21" width="10.25" style="13" customWidth="1"/>
    <col min="22" max="22" width="9" style="13"/>
    <col min="23" max="16384" width="9" style="2"/>
  </cols>
  <sheetData>
    <row r="1" spans="1:22">
      <c r="A1" s="8" t="s">
        <v>46</v>
      </c>
      <c r="B1" s="10" t="s">
        <v>0</v>
      </c>
      <c r="C1" s="11">
        <v>0.1</v>
      </c>
      <c r="D1" s="11">
        <v>0.2</v>
      </c>
      <c r="E1" s="11">
        <v>0.3</v>
      </c>
      <c r="F1" s="11">
        <v>0.4</v>
      </c>
      <c r="G1" s="11">
        <v>0.5</v>
      </c>
      <c r="H1" s="11">
        <v>0.6</v>
      </c>
      <c r="I1" s="11">
        <v>0.7</v>
      </c>
      <c r="J1" s="11">
        <v>0.8</v>
      </c>
      <c r="K1" s="11">
        <v>0.9</v>
      </c>
      <c r="L1" s="11">
        <v>1</v>
      </c>
      <c r="M1" s="11">
        <v>1.1000000000000001</v>
      </c>
      <c r="N1" s="11">
        <v>1.2</v>
      </c>
      <c r="O1" s="11">
        <v>1.3</v>
      </c>
      <c r="P1" s="11">
        <v>1.4</v>
      </c>
      <c r="Q1" s="11">
        <v>1.5</v>
      </c>
      <c r="R1" s="11">
        <v>1.6</v>
      </c>
      <c r="S1" s="11">
        <v>1.7</v>
      </c>
      <c r="T1" s="11">
        <v>1.8</v>
      </c>
      <c r="U1" s="11">
        <v>1.9</v>
      </c>
      <c r="V1" s="11">
        <v>2</v>
      </c>
    </row>
    <row r="2" spans="1:22">
      <c r="A2" s="6" t="s">
        <v>14</v>
      </c>
      <c r="B2" s="12" t="s">
        <v>19</v>
      </c>
      <c r="C2" s="12">
        <v>5000</v>
      </c>
      <c r="D2" s="12">
        <v>5000</v>
      </c>
      <c r="E2" s="12">
        <v>5000</v>
      </c>
      <c r="F2" s="12">
        <v>5000</v>
      </c>
      <c r="G2" s="12">
        <v>5000</v>
      </c>
      <c r="H2" s="12">
        <v>5000</v>
      </c>
      <c r="I2" s="12">
        <v>5000</v>
      </c>
      <c r="J2" s="12">
        <v>5000</v>
      </c>
      <c r="K2" s="12">
        <v>5000</v>
      </c>
      <c r="L2" s="12">
        <v>5000</v>
      </c>
      <c r="M2" s="12">
        <v>5000</v>
      </c>
      <c r="N2" s="12">
        <v>5000</v>
      </c>
      <c r="O2" s="12">
        <v>5000</v>
      </c>
      <c r="P2" s="12">
        <v>5000</v>
      </c>
      <c r="Q2" s="12">
        <v>5000</v>
      </c>
      <c r="R2" s="12">
        <v>5000</v>
      </c>
      <c r="S2" s="12">
        <v>5000</v>
      </c>
      <c r="T2" s="12">
        <v>5000</v>
      </c>
      <c r="U2" s="12">
        <v>5000</v>
      </c>
      <c r="V2" s="12">
        <v>5000</v>
      </c>
    </row>
    <row r="3" spans="1:22">
      <c r="A3" s="6" t="s">
        <v>47</v>
      </c>
      <c r="B3" s="12" t="s">
        <v>63</v>
      </c>
      <c r="C3" s="12">
        <f>C2/5000</f>
        <v>1</v>
      </c>
      <c r="D3" s="12">
        <f t="shared" ref="D3:V3" si="0">D2/5000</f>
        <v>1</v>
      </c>
      <c r="E3" s="12">
        <f t="shared" si="0"/>
        <v>1</v>
      </c>
      <c r="F3" s="12">
        <f t="shared" si="0"/>
        <v>1</v>
      </c>
      <c r="G3" s="12">
        <f t="shared" si="0"/>
        <v>1</v>
      </c>
      <c r="H3" s="12">
        <f t="shared" si="0"/>
        <v>1</v>
      </c>
      <c r="I3" s="12">
        <f t="shared" si="0"/>
        <v>1</v>
      </c>
      <c r="J3" s="12">
        <f t="shared" si="0"/>
        <v>1</v>
      </c>
      <c r="K3" s="12">
        <f t="shared" si="0"/>
        <v>1</v>
      </c>
      <c r="L3" s="12">
        <f t="shared" si="0"/>
        <v>1</v>
      </c>
      <c r="M3" s="12">
        <f t="shared" si="0"/>
        <v>1</v>
      </c>
      <c r="N3" s="12">
        <f t="shared" si="0"/>
        <v>1</v>
      </c>
      <c r="O3" s="12">
        <f t="shared" si="0"/>
        <v>1</v>
      </c>
      <c r="P3" s="12">
        <f t="shared" si="0"/>
        <v>1</v>
      </c>
      <c r="Q3" s="12">
        <f t="shared" si="0"/>
        <v>1</v>
      </c>
      <c r="R3" s="12">
        <f t="shared" si="0"/>
        <v>1</v>
      </c>
      <c r="S3" s="12">
        <f t="shared" si="0"/>
        <v>1</v>
      </c>
      <c r="T3" s="12">
        <f t="shared" si="0"/>
        <v>1</v>
      </c>
      <c r="U3" s="12">
        <f t="shared" si="0"/>
        <v>1</v>
      </c>
      <c r="V3" s="12">
        <f t="shared" si="0"/>
        <v>1</v>
      </c>
    </row>
    <row r="4" spans="1:22">
      <c r="B4" s="12" t="s">
        <v>64</v>
      </c>
      <c r="C4" s="12">
        <v>1.5E-3</v>
      </c>
      <c r="D4" s="12">
        <v>1.5E-3</v>
      </c>
      <c r="E4" s="12">
        <v>1.5E-3</v>
      </c>
      <c r="F4" s="12">
        <v>1.5E-3</v>
      </c>
      <c r="G4" s="12">
        <v>1.5E-3</v>
      </c>
      <c r="H4" s="12">
        <v>1.5E-3</v>
      </c>
      <c r="I4" s="12">
        <v>1.5E-3</v>
      </c>
      <c r="J4" s="12">
        <v>1.5E-3</v>
      </c>
      <c r="K4" s="12">
        <v>1.5E-3</v>
      </c>
      <c r="L4" s="12">
        <v>1.5E-3</v>
      </c>
      <c r="M4" s="12">
        <v>1.5E-3</v>
      </c>
      <c r="N4" s="12">
        <v>1.5E-3</v>
      </c>
      <c r="O4" s="12">
        <v>1.5E-3</v>
      </c>
      <c r="P4" s="12">
        <v>1.5E-3</v>
      </c>
      <c r="Q4" s="12">
        <v>1.5E-3</v>
      </c>
      <c r="R4" s="12">
        <v>1.5E-3</v>
      </c>
      <c r="S4" s="12">
        <v>1.5E-3</v>
      </c>
      <c r="T4" s="12">
        <v>1.5E-3</v>
      </c>
      <c r="U4" s="12">
        <v>1.5E-3</v>
      </c>
      <c r="V4" s="12">
        <v>1.5E-3</v>
      </c>
    </row>
    <row r="5" spans="1:22">
      <c r="B5" s="12" t="s">
        <v>65</v>
      </c>
      <c r="C5" s="12">
        <f>C4*10^6</f>
        <v>1500</v>
      </c>
      <c r="D5" s="12">
        <f t="shared" ref="D5:V5" si="1">D4*10^6</f>
        <v>1500</v>
      </c>
      <c r="E5" s="12">
        <f t="shared" si="1"/>
        <v>1500</v>
      </c>
      <c r="F5" s="12">
        <f t="shared" si="1"/>
        <v>1500</v>
      </c>
      <c r="G5" s="12">
        <f t="shared" si="1"/>
        <v>1500</v>
      </c>
      <c r="H5" s="12">
        <f t="shared" si="1"/>
        <v>1500</v>
      </c>
      <c r="I5" s="12">
        <f t="shared" si="1"/>
        <v>1500</v>
      </c>
      <c r="J5" s="12">
        <f t="shared" si="1"/>
        <v>1500</v>
      </c>
      <c r="K5" s="12">
        <f t="shared" si="1"/>
        <v>1500</v>
      </c>
      <c r="L5" s="12">
        <f t="shared" si="1"/>
        <v>1500</v>
      </c>
      <c r="M5" s="12">
        <f t="shared" si="1"/>
        <v>1500</v>
      </c>
      <c r="N5" s="12">
        <f t="shared" si="1"/>
        <v>1500</v>
      </c>
      <c r="O5" s="12">
        <f t="shared" si="1"/>
        <v>1500</v>
      </c>
      <c r="P5" s="12">
        <f t="shared" si="1"/>
        <v>1500</v>
      </c>
      <c r="Q5" s="12">
        <f t="shared" si="1"/>
        <v>1500</v>
      </c>
      <c r="R5" s="12">
        <f t="shared" si="1"/>
        <v>1500</v>
      </c>
      <c r="S5" s="12">
        <f t="shared" si="1"/>
        <v>1500</v>
      </c>
      <c r="T5" s="12">
        <f t="shared" si="1"/>
        <v>1500</v>
      </c>
      <c r="U5" s="12">
        <f t="shared" si="1"/>
        <v>1500</v>
      </c>
      <c r="V5" s="12">
        <f t="shared" si="1"/>
        <v>1500</v>
      </c>
    </row>
    <row r="6" spans="1:22">
      <c r="B6" s="12" t="s">
        <v>66</v>
      </c>
      <c r="C6" s="12">
        <v>11.687099999999999</v>
      </c>
      <c r="D6" s="12">
        <v>11.638299999999999</v>
      </c>
      <c r="E6" s="12">
        <v>11.5418</v>
      </c>
      <c r="F6" s="12">
        <v>11.377599999999999</v>
      </c>
      <c r="G6" s="12">
        <v>11.225199999999999</v>
      </c>
      <c r="H6" s="12">
        <v>11.0198</v>
      </c>
      <c r="I6" s="12">
        <v>10.8476</v>
      </c>
      <c r="J6" s="12">
        <v>10.6289</v>
      </c>
      <c r="K6" s="12">
        <v>10.4247</v>
      </c>
      <c r="L6" s="12">
        <v>10.221399999999999</v>
      </c>
      <c r="M6" s="12">
        <v>10.0069</v>
      </c>
      <c r="N6" s="12">
        <v>9.7902000000000005</v>
      </c>
      <c r="O6" s="12">
        <v>9.5684000000000005</v>
      </c>
      <c r="P6" s="12">
        <v>9.3440999999999992</v>
      </c>
      <c r="Q6" s="12">
        <v>9.1308000000000007</v>
      </c>
      <c r="R6" s="12">
        <v>8.9091000000000005</v>
      </c>
      <c r="S6" s="12">
        <v>8.6931999999999992</v>
      </c>
      <c r="T6" s="12">
        <v>8.4738000000000007</v>
      </c>
      <c r="U6" s="12">
        <v>8.2568000000000001</v>
      </c>
      <c r="V6" s="12">
        <v>8.0411000000000001</v>
      </c>
    </row>
    <row r="8" spans="1:22">
      <c r="A8" s="2" t="s">
        <v>35</v>
      </c>
      <c r="B8" s="12" t="s">
        <v>67</v>
      </c>
      <c r="C8" s="13">
        <v>4834</v>
      </c>
      <c r="D8" s="13">
        <v>4494</v>
      </c>
      <c r="E8" s="13">
        <v>3956</v>
      </c>
      <c r="F8" s="13">
        <v>3067</v>
      </c>
      <c r="G8" s="13">
        <v>2111</v>
      </c>
      <c r="H8" s="13">
        <v>972</v>
      </c>
      <c r="I8" s="13">
        <v>216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</row>
    <row r="9" spans="1:22">
      <c r="B9" s="14" t="s">
        <v>76</v>
      </c>
      <c r="C9" s="13">
        <f>C8/5000</f>
        <v>0.96679999999999999</v>
      </c>
      <c r="D9" s="13">
        <f t="shared" ref="D9:V9" si="2">D8/5000</f>
        <v>0.89880000000000004</v>
      </c>
      <c r="E9" s="13">
        <f t="shared" si="2"/>
        <v>0.79120000000000001</v>
      </c>
      <c r="F9" s="13">
        <f t="shared" si="2"/>
        <v>0.61339999999999995</v>
      </c>
      <c r="G9" s="13">
        <f t="shared" si="2"/>
        <v>0.42220000000000002</v>
      </c>
      <c r="H9" s="13">
        <f t="shared" si="2"/>
        <v>0.19439999999999999</v>
      </c>
      <c r="I9" s="13">
        <f t="shared" si="2"/>
        <v>4.3200000000000002E-2</v>
      </c>
      <c r="J9" s="13">
        <f t="shared" si="2"/>
        <v>0</v>
      </c>
      <c r="K9" s="13">
        <f t="shared" si="2"/>
        <v>0</v>
      </c>
      <c r="L9" s="13">
        <f t="shared" si="2"/>
        <v>0</v>
      </c>
      <c r="M9" s="13">
        <f t="shared" si="2"/>
        <v>0</v>
      </c>
      <c r="N9" s="13">
        <f t="shared" si="2"/>
        <v>0</v>
      </c>
      <c r="O9" s="13">
        <f t="shared" si="2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</row>
    <row r="10" spans="1:22" s="9" customFormat="1">
      <c r="B10" s="16" t="s">
        <v>68</v>
      </c>
      <c r="C10" s="17">
        <v>4834</v>
      </c>
      <c r="D10" s="17">
        <v>4494</v>
      </c>
      <c r="E10" s="17">
        <v>3956</v>
      </c>
      <c r="F10" s="17">
        <v>3067</v>
      </c>
      <c r="G10" s="17">
        <v>2111</v>
      </c>
      <c r="H10" s="17">
        <v>972</v>
      </c>
      <c r="I10" s="17">
        <v>216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</row>
    <row r="11" spans="1:22" s="9" customFormat="1">
      <c r="B11" s="18" t="s">
        <v>69</v>
      </c>
      <c r="C11" s="17">
        <f>C10/C8</f>
        <v>1</v>
      </c>
      <c r="D11" s="17">
        <f t="shared" ref="D11:I11" si="3">D10/D8</f>
        <v>1</v>
      </c>
      <c r="E11" s="17">
        <f t="shared" si="3"/>
        <v>1</v>
      </c>
      <c r="F11" s="17">
        <f t="shared" si="3"/>
        <v>1</v>
      </c>
      <c r="G11" s="17">
        <f t="shared" si="3"/>
        <v>1</v>
      </c>
      <c r="H11" s="17">
        <f t="shared" si="3"/>
        <v>1</v>
      </c>
      <c r="I11" s="17">
        <f t="shared" si="3"/>
        <v>1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s="9" customFormat="1">
      <c r="B12" s="16" t="s">
        <v>70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9">
        <v>0</v>
      </c>
      <c r="V12" s="19">
        <v>0</v>
      </c>
    </row>
    <row r="13" spans="1:22" s="9" customFormat="1">
      <c r="B13" s="16" t="s">
        <v>71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9">
        <v>0</v>
      </c>
      <c r="V13" s="19">
        <v>0</v>
      </c>
    </row>
    <row r="14" spans="1:22" s="9" customFormat="1">
      <c r="B14" s="18" t="s">
        <v>72</v>
      </c>
      <c r="C14" s="17">
        <f>(C12+C13)/C8</f>
        <v>0</v>
      </c>
      <c r="D14" s="17">
        <f t="shared" ref="D14:I14" si="4">(D12+D13)/D8</f>
        <v>0</v>
      </c>
      <c r="E14" s="17">
        <f t="shared" si="4"/>
        <v>0</v>
      </c>
      <c r="F14" s="17">
        <f t="shared" si="4"/>
        <v>0</v>
      </c>
      <c r="G14" s="17">
        <f t="shared" si="4"/>
        <v>0</v>
      </c>
      <c r="H14" s="17">
        <f t="shared" si="4"/>
        <v>0</v>
      </c>
      <c r="I14" s="17">
        <f t="shared" si="4"/>
        <v>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s="9" customFormat="1">
      <c r="B15" s="16" t="s">
        <v>73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9">
        <v>0</v>
      </c>
      <c r="V15" s="19">
        <v>0</v>
      </c>
    </row>
    <row r="16" spans="1:22" s="9" customFormat="1">
      <c r="B16" s="16" t="s">
        <v>74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9">
        <v>0</v>
      </c>
      <c r="V16" s="19">
        <v>0</v>
      </c>
    </row>
    <row r="17" spans="1:22" s="9" customFormat="1">
      <c r="B17" s="18" t="s">
        <v>77</v>
      </c>
      <c r="C17" s="17">
        <f>(C15+C16)/C8</f>
        <v>0</v>
      </c>
      <c r="D17" s="17">
        <f t="shared" ref="D17:I17" si="5">(D15+D16)/D8</f>
        <v>0</v>
      </c>
      <c r="E17" s="17">
        <f t="shared" si="5"/>
        <v>0</v>
      </c>
      <c r="F17" s="17">
        <f t="shared" si="5"/>
        <v>0</v>
      </c>
      <c r="G17" s="17">
        <f t="shared" si="5"/>
        <v>0</v>
      </c>
      <c r="H17" s="17">
        <f t="shared" si="5"/>
        <v>0</v>
      </c>
      <c r="I17" s="17">
        <f t="shared" si="5"/>
        <v>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>
      <c r="B18" s="12" t="s">
        <v>78</v>
      </c>
      <c r="C18" s="13">
        <v>2196</v>
      </c>
      <c r="D18" s="13">
        <v>2982</v>
      </c>
      <c r="E18" s="13">
        <v>3433</v>
      </c>
      <c r="F18" s="13">
        <v>2933</v>
      </c>
      <c r="G18" s="13">
        <v>2265</v>
      </c>
      <c r="H18" s="13">
        <v>1246</v>
      </c>
      <c r="I18" s="13">
        <v>512</v>
      </c>
      <c r="J18" s="13">
        <v>2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</row>
    <row r="19" spans="1:22">
      <c r="B19" s="14" t="s">
        <v>75</v>
      </c>
      <c r="C19" s="12">
        <f>C18/5000</f>
        <v>0.43919999999999998</v>
      </c>
      <c r="D19" s="12">
        <f t="shared" ref="D19:V19" si="6">D18/5000</f>
        <v>0.59640000000000004</v>
      </c>
      <c r="E19" s="12">
        <f t="shared" si="6"/>
        <v>0.68659999999999999</v>
      </c>
      <c r="F19" s="12">
        <f t="shared" si="6"/>
        <v>0.58660000000000001</v>
      </c>
      <c r="G19" s="12">
        <f t="shared" si="6"/>
        <v>0.45300000000000001</v>
      </c>
      <c r="H19" s="12">
        <f t="shared" si="6"/>
        <v>0.2492</v>
      </c>
      <c r="I19" s="12">
        <f t="shared" si="6"/>
        <v>0.1024</v>
      </c>
      <c r="J19" s="12">
        <f t="shared" si="6"/>
        <v>4.0000000000000002E-4</v>
      </c>
      <c r="K19" s="12">
        <f t="shared" si="6"/>
        <v>0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0</v>
      </c>
      <c r="P19" s="12">
        <f t="shared" si="6"/>
        <v>0</v>
      </c>
      <c r="Q19" s="12">
        <f t="shared" si="6"/>
        <v>0</v>
      </c>
      <c r="R19" s="12">
        <f t="shared" si="6"/>
        <v>0</v>
      </c>
      <c r="S19" s="12">
        <f t="shared" si="6"/>
        <v>0</v>
      </c>
      <c r="T19" s="12">
        <f t="shared" si="6"/>
        <v>0</v>
      </c>
      <c r="U19" s="12">
        <f t="shared" si="6"/>
        <v>0</v>
      </c>
      <c r="V19" s="12">
        <f t="shared" si="6"/>
        <v>0</v>
      </c>
    </row>
    <row r="20" spans="1:22" s="9" customFormat="1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1:22">
      <c r="A21" s="2" t="s">
        <v>36</v>
      </c>
      <c r="B21" s="12" t="s">
        <v>79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</row>
    <row r="22" spans="1:22">
      <c r="B22" s="12" t="s">
        <v>80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</row>
    <row r="23" spans="1:22">
      <c r="B23" s="12" t="s">
        <v>81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</row>
    <row r="24" spans="1:22">
      <c r="B24" s="12" t="s">
        <v>82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</row>
    <row r="25" spans="1:22">
      <c r="B25" s="12" t="s">
        <v>83</v>
      </c>
      <c r="C25" s="13">
        <v>2638</v>
      </c>
      <c r="D25" s="13">
        <v>1512</v>
      </c>
      <c r="E25" s="13">
        <v>523</v>
      </c>
      <c r="F25" s="13">
        <v>134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</row>
    <row r="26" spans="1:22">
      <c r="B26" s="12" t="s">
        <v>84</v>
      </c>
      <c r="C26" s="13">
        <v>2638</v>
      </c>
      <c r="D26" s="13">
        <v>1512</v>
      </c>
      <c r="E26" s="13">
        <v>523</v>
      </c>
      <c r="F26" s="13">
        <v>134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</row>
    <row r="27" spans="1:22">
      <c r="B27" s="14" t="s">
        <v>85</v>
      </c>
      <c r="C27" s="13">
        <f>C26/5000</f>
        <v>0.52759999999999996</v>
      </c>
      <c r="D27" s="13">
        <f t="shared" ref="D27:V27" si="7">D26/5000</f>
        <v>0.3024</v>
      </c>
      <c r="E27" s="13">
        <f t="shared" si="7"/>
        <v>0.1046</v>
      </c>
      <c r="F27" s="13">
        <f t="shared" si="7"/>
        <v>2.6800000000000001E-2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13">
        <f t="shared" si="7"/>
        <v>0</v>
      </c>
      <c r="M27" s="13">
        <f t="shared" si="7"/>
        <v>0</v>
      </c>
      <c r="N27" s="13">
        <f t="shared" si="7"/>
        <v>0</v>
      </c>
      <c r="O27" s="13">
        <f t="shared" si="7"/>
        <v>0</v>
      </c>
      <c r="P27" s="13">
        <f t="shared" si="7"/>
        <v>0</v>
      </c>
      <c r="Q27" s="13">
        <f t="shared" si="7"/>
        <v>0</v>
      </c>
      <c r="R27" s="13">
        <f t="shared" si="7"/>
        <v>0</v>
      </c>
      <c r="S27" s="13">
        <f t="shared" si="7"/>
        <v>0</v>
      </c>
      <c r="T27" s="13">
        <f t="shared" si="7"/>
        <v>0</v>
      </c>
      <c r="U27" s="13">
        <f t="shared" si="7"/>
        <v>0</v>
      </c>
      <c r="V27" s="13">
        <f t="shared" si="7"/>
        <v>0</v>
      </c>
    </row>
    <row r="28" spans="1:22">
      <c r="B28" s="12" t="s">
        <v>87</v>
      </c>
      <c r="C28" s="13">
        <v>2196</v>
      </c>
      <c r="D28" s="13">
        <v>2982</v>
      </c>
      <c r="E28" s="13">
        <v>3433</v>
      </c>
      <c r="F28" s="13">
        <v>2933</v>
      </c>
      <c r="G28" s="13">
        <v>2265</v>
      </c>
      <c r="H28" s="13">
        <v>1246</v>
      </c>
      <c r="I28" s="13">
        <v>512</v>
      </c>
      <c r="J28" s="13">
        <v>2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</row>
    <row r="29" spans="1:22">
      <c r="B29" s="12" t="s">
        <v>88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</row>
    <row r="30" spans="1:22">
      <c r="B30" s="12" t="s">
        <v>89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</row>
    <row r="31" spans="1:22">
      <c r="B31" s="12" t="s">
        <v>90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</row>
    <row r="32" spans="1:22">
      <c r="B32" s="12" t="s">
        <v>91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</row>
    <row r="33" spans="1:22">
      <c r="B33" s="12" t="s">
        <v>92</v>
      </c>
      <c r="C33" s="13">
        <v>2196</v>
      </c>
      <c r="D33" s="13">
        <v>2982</v>
      </c>
      <c r="E33" s="13">
        <v>3433</v>
      </c>
      <c r="F33" s="13">
        <v>2933</v>
      </c>
      <c r="G33" s="13">
        <v>2111</v>
      </c>
      <c r="H33" s="13">
        <v>972</v>
      </c>
      <c r="I33" s="13">
        <v>216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</row>
    <row r="34" spans="1:22">
      <c r="B34" s="12" t="s">
        <v>93</v>
      </c>
      <c r="C34" s="13">
        <v>2196</v>
      </c>
      <c r="D34" s="13">
        <v>2982</v>
      </c>
      <c r="E34" s="13">
        <v>3433</v>
      </c>
      <c r="F34" s="13">
        <v>2933</v>
      </c>
      <c r="G34" s="13">
        <v>2111</v>
      </c>
      <c r="H34" s="13">
        <v>972</v>
      </c>
      <c r="I34" s="13">
        <v>216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</row>
    <row r="35" spans="1:22">
      <c r="B35" s="14" t="s">
        <v>86</v>
      </c>
      <c r="C35" s="13">
        <f>C34/5000</f>
        <v>0.43919999999999998</v>
      </c>
      <c r="D35" s="13">
        <f t="shared" ref="D35:V35" si="8">D34/5000</f>
        <v>0.59640000000000004</v>
      </c>
      <c r="E35" s="13">
        <f t="shared" si="8"/>
        <v>0.68659999999999999</v>
      </c>
      <c r="F35" s="13">
        <f t="shared" si="8"/>
        <v>0.58660000000000001</v>
      </c>
      <c r="G35" s="13">
        <f t="shared" si="8"/>
        <v>0.42220000000000002</v>
      </c>
      <c r="H35" s="13">
        <f t="shared" si="8"/>
        <v>0.19439999999999999</v>
      </c>
      <c r="I35" s="13">
        <f t="shared" si="8"/>
        <v>4.3200000000000002E-2</v>
      </c>
      <c r="J35" s="13">
        <f t="shared" si="8"/>
        <v>0</v>
      </c>
      <c r="K35" s="13">
        <f t="shared" si="8"/>
        <v>0</v>
      </c>
      <c r="L35" s="13">
        <f t="shared" si="8"/>
        <v>0</v>
      </c>
      <c r="M35" s="13">
        <f t="shared" si="8"/>
        <v>0</v>
      </c>
      <c r="N35" s="13">
        <f t="shared" si="8"/>
        <v>0</v>
      </c>
      <c r="O35" s="13">
        <f t="shared" si="8"/>
        <v>0</v>
      </c>
      <c r="P35" s="13">
        <f t="shared" si="8"/>
        <v>0</v>
      </c>
      <c r="Q35" s="13">
        <f t="shared" si="8"/>
        <v>0</v>
      </c>
      <c r="R35" s="13">
        <f t="shared" si="8"/>
        <v>0</v>
      </c>
      <c r="S35" s="13">
        <f t="shared" si="8"/>
        <v>0</v>
      </c>
      <c r="T35" s="13">
        <f t="shared" si="8"/>
        <v>0</v>
      </c>
      <c r="U35" s="13">
        <f t="shared" si="8"/>
        <v>0</v>
      </c>
      <c r="V35" s="13">
        <f t="shared" si="8"/>
        <v>0</v>
      </c>
    </row>
    <row r="38" spans="1:22">
      <c r="A38" s="8" t="s">
        <v>48</v>
      </c>
      <c r="B38" s="10" t="s">
        <v>0</v>
      </c>
      <c r="C38" s="11">
        <v>0.1</v>
      </c>
      <c r="D38" s="11">
        <v>0.2</v>
      </c>
      <c r="E38" s="11">
        <v>0.3</v>
      </c>
      <c r="F38" s="11">
        <v>0.4</v>
      </c>
      <c r="G38" s="11">
        <v>0.5</v>
      </c>
      <c r="H38" s="11">
        <v>0.6</v>
      </c>
      <c r="I38" s="11">
        <v>0.7</v>
      </c>
      <c r="J38" s="11">
        <v>0.8</v>
      </c>
      <c r="K38" s="11">
        <v>0.9</v>
      </c>
      <c r="L38" s="11">
        <v>1</v>
      </c>
      <c r="M38" s="11">
        <v>1.1000000000000001</v>
      </c>
      <c r="N38" s="11">
        <v>1.2</v>
      </c>
      <c r="O38" s="11">
        <v>1.3</v>
      </c>
      <c r="P38" s="11">
        <v>1.4</v>
      </c>
      <c r="Q38" s="11">
        <v>1.5</v>
      </c>
      <c r="R38" s="11">
        <v>1.6</v>
      </c>
      <c r="S38" s="11">
        <v>1.7</v>
      </c>
      <c r="T38" s="11">
        <v>1.8</v>
      </c>
      <c r="U38" s="11">
        <v>1.9</v>
      </c>
      <c r="V38" s="11">
        <v>2</v>
      </c>
    </row>
    <row r="39" spans="1:22">
      <c r="A39" s="6" t="s">
        <v>14</v>
      </c>
      <c r="B39" s="12" t="s">
        <v>19</v>
      </c>
      <c r="C39" s="16">
        <v>5000</v>
      </c>
      <c r="D39" s="16">
        <v>5000</v>
      </c>
      <c r="E39" s="16">
        <v>5000</v>
      </c>
      <c r="F39" s="16">
        <v>5000</v>
      </c>
      <c r="G39" s="16">
        <v>5000</v>
      </c>
      <c r="H39" s="16">
        <v>5000</v>
      </c>
      <c r="I39" s="16">
        <v>5000</v>
      </c>
      <c r="J39" s="16">
        <v>5000</v>
      </c>
      <c r="K39" s="16">
        <v>5000</v>
      </c>
      <c r="L39" s="16">
        <v>5000</v>
      </c>
      <c r="M39" s="16">
        <v>5000</v>
      </c>
      <c r="N39" s="16">
        <v>5000</v>
      </c>
      <c r="O39" s="16">
        <v>5000</v>
      </c>
      <c r="P39" s="16">
        <v>5000</v>
      </c>
      <c r="Q39" s="16">
        <v>5000</v>
      </c>
      <c r="R39" s="16">
        <v>5000</v>
      </c>
      <c r="S39" s="16">
        <v>5000</v>
      </c>
      <c r="T39" s="16">
        <v>5000</v>
      </c>
      <c r="U39" s="16">
        <v>5000</v>
      </c>
      <c r="V39" s="16">
        <v>5000</v>
      </c>
    </row>
    <row r="40" spans="1:22">
      <c r="A40" s="6" t="s">
        <v>47</v>
      </c>
      <c r="B40" s="12" t="s">
        <v>63</v>
      </c>
      <c r="C40" s="16">
        <f>C39/5000</f>
        <v>1</v>
      </c>
      <c r="D40" s="16">
        <f t="shared" ref="D40:V40" si="9">D39/5000</f>
        <v>1</v>
      </c>
      <c r="E40" s="16">
        <f t="shared" si="9"/>
        <v>1</v>
      </c>
      <c r="F40" s="16">
        <f t="shared" si="9"/>
        <v>1</v>
      </c>
      <c r="G40" s="16">
        <f t="shared" si="9"/>
        <v>1</v>
      </c>
      <c r="H40" s="16">
        <f t="shared" si="9"/>
        <v>1</v>
      </c>
      <c r="I40" s="16">
        <f t="shared" si="9"/>
        <v>1</v>
      </c>
      <c r="J40" s="16">
        <f t="shared" si="9"/>
        <v>1</v>
      </c>
      <c r="K40" s="16">
        <f t="shared" si="9"/>
        <v>1</v>
      </c>
      <c r="L40" s="16">
        <f t="shared" si="9"/>
        <v>1</v>
      </c>
      <c r="M40" s="16">
        <f t="shared" si="9"/>
        <v>1</v>
      </c>
      <c r="N40" s="16">
        <f t="shared" si="9"/>
        <v>1</v>
      </c>
      <c r="O40" s="16">
        <f t="shared" si="9"/>
        <v>1</v>
      </c>
      <c r="P40" s="16">
        <f t="shared" si="9"/>
        <v>1</v>
      </c>
      <c r="Q40" s="16">
        <f t="shared" si="9"/>
        <v>1</v>
      </c>
      <c r="R40" s="16">
        <f t="shared" si="9"/>
        <v>1</v>
      </c>
      <c r="S40" s="16">
        <f t="shared" si="9"/>
        <v>1</v>
      </c>
      <c r="T40" s="16">
        <f t="shared" si="9"/>
        <v>1</v>
      </c>
      <c r="U40" s="16">
        <f t="shared" si="9"/>
        <v>1</v>
      </c>
      <c r="V40" s="16">
        <f t="shared" si="9"/>
        <v>1</v>
      </c>
    </row>
    <row r="41" spans="1:22">
      <c r="B41" s="12" t="s">
        <v>64</v>
      </c>
      <c r="C41" s="16">
        <v>0.75</v>
      </c>
      <c r="D41" s="16">
        <v>0.74990000000000001</v>
      </c>
      <c r="E41" s="16">
        <v>0.74990000000000001</v>
      </c>
      <c r="F41" s="16">
        <v>0.74970000000000003</v>
      </c>
      <c r="G41" s="16">
        <v>0.74960000000000004</v>
      </c>
      <c r="H41" s="16">
        <v>0.74939999999999996</v>
      </c>
      <c r="I41" s="16">
        <v>0.74929999999999997</v>
      </c>
      <c r="J41" s="16">
        <v>0.74909999999999999</v>
      </c>
      <c r="K41" s="16">
        <v>0.74890000000000001</v>
      </c>
      <c r="L41" s="16">
        <v>0.74880000000000002</v>
      </c>
      <c r="M41" s="16">
        <v>0.74860000000000004</v>
      </c>
      <c r="N41" s="16">
        <v>0.74839999999999995</v>
      </c>
      <c r="O41" s="16">
        <v>0.74819999999999998</v>
      </c>
      <c r="P41" s="16">
        <v>0.74809999999999999</v>
      </c>
      <c r="Q41" s="16">
        <v>0.74790000000000001</v>
      </c>
      <c r="R41" s="16">
        <v>0.74770000000000003</v>
      </c>
      <c r="S41" s="16">
        <v>0.74750000000000005</v>
      </c>
      <c r="T41" s="16">
        <v>0.74729999999999996</v>
      </c>
      <c r="U41" s="16">
        <v>0.74709999999999999</v>
      </c>
      <c r="V41" s="16">
        <v>0.74690000000000001</v>
      </c>
    </row>
    <row r="42" spans="1:22">
      <c r="B42" s="12" t="s">
        <v>65</v>
      </c>
      <c r="C42" s="16">
        <f>C41*10^3</f>
        <v>750</v>
      </c>
      <c r="D42" s="16">
        <f t="shared" ref="D42:V42" si="10">D41*10^3</f>
        <v>749.9</v>
      </c>
      <c r="E42" s="16">
        <f t="shared" si="10"/>
        <v>749.9</v>
      </c>
      <c r="F42" s="16">
        <f t="shared" si="10"/>
        <v>749.7</v>
      </c>
      <c r="G42" s="16">
        <f t="shared" si="10"/>
        <v>749.6</v>
      </c>
      <c r="H42" s="16">
        <f t="shared" si="10"/>
        <v>749.4</v>
      </c>
      <c r="I42" s="16">
        <f t="shared" si="10"/>
        <v>749.3</v>
      </c>
      <c r="J42" s="16">
        <f t="shared" si="10"/>
        <v>749.1</v>
      </c>
      <c r="K42" s="16">
        <f t="shared" si="10"/>
        <v>748.9</v>
      </c>
      <c r="L42" s="16">
        <f t="shared" si="10"/>
        <v>748.80000000000007</v>
      </c>
      <c r="M42" s="16">
        <f t="shared" si="10"/>
        <v>748.6</v>
      </c>
      <c r="N42" s="16">
        <f t="shared" si="10"/>
        <v>748.4</v>
      </c>
      <c r="O42" s="16">
        <f t="shared" si="10"/>
        <v>748.19999999999993</v>
      </c>
      <c r="P42" s="16">
        <f t="shared" si="10"/>
        <v>748.1</v>
      </c>
      <c r="Q42" s="16">
        <f t="shared" si="10"/>
        <v>747.9</v>
      </c>
      <c r="R42" s="16">
        <f t="shared" si="10"/>
        <v>747.7</v>
      </c>
      <c r="S42" s="16">
        <f t="shared" si="10"/>
        <v>747.5</v>
      </c>
      <c r="T42" s="16">
        <f t="shared" si="10"/>
        <v>747.3</v>
      </c>
      <c r="U42" s="16">
        <f t="shared" si="10"/>
        <v>747.1</v>
      </c>
      <c r="V42" s="16">
        <f t="shared" si="10"/>
        <v>746.9</v>
      </c>
    </row>
    <row r="43" spans="1:22">
      <c r="B43" s="12" t="s">
        <v>66</v>
      </c>
      <c r="C43" s="16">
        <v>11.6652</v>
      </c>
      <c r="D43" s="16">
        <v>11.5383</v>
      </c>
      <c r="E43" s="16">
        <v>11.284599999999999</v>
      </c>
      <c r="F43" s="16">
        <v>10.9053</v>
      </c>
      <c r="G43" s="16">
        <v>10.4954</v>
      </c>
      <c r="H43" s="16">
        <v>10.073</v>
      </c>
      <c r="I43" s="16">
        <v>9.6143999999999998</v>
      </c>
      <c r="J43" s="16">
        <v>9.1419999999999995</v>
      </c>
      <c r="K43" s="16">
        <v>8.6852</v>
      </c>
      <c r="L43" s="16">
        <v>8.2250999999999994</v>
      </c>
      <c r="M43" s="16">
        <v>7.7672999999999996</v>
      </c>
      <c r="N43" s="16">
        <v>7.3132999999999999</v>
      </c>
      <c r="O43" s="16">
        <v>6.8676000000000004</v>
      </c>
      <c r="P43" s="16">
        <v>6.4306000000000001</v>
      </c>
      <c r="Q43" s="16">
        <v>6.0031999999999996</v>
      </c>
      <c r="R43" s="16">
        <v>5.5829000000000004</v>
      </c>
      <c r="S43" s="16">
        <v>5.1715</v>
      </c>
      <c r="T43" s="16">
        <v>4.7708000000000004</v>
      </c>
      <c r="U43" s="16">
        <v>4.3773999999999997</v>
      </c>
      <c r="V43" s="16">
        <v>3.9933000000000001</v>
      </c>
    </row>
    <row r="44" spans="1:22">
      <c r="C44" s="15"/>
    </row>
    <row r="45" spans="1:22">
      <c r="A45" s="2" t="s">
        <v>21</v>
      </c>
      <c r="B45" s="12" t="s">
        <v>67</v>
      </c>
      <c r="C45" s="13">
        <v>4826</v>
      </c>
      <c r="D45" s="13">
        <v>4452</v>
      </c>
      <c r="E45" s="13">
        <v>3890</v>
      </c>
      <c r="F45" s="13">
        <v>3025</v>
      </c>
      <c r="G45" s="13">
        <v>2128</v>
      </c>
      <c r="H45" s="13">
        <v>1106</v>
      </c>
      <c r="I45" s="13">
        <v>240</v>
      </c>
      <c r="J45" s="13">
        <v>2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</row>
    <row r="46" spans="1:22">
      <c r="B46" s="14" t="s">
        <v>76</v>
      </c>
      <c r="C46" s="13">
        <f>C45/5000</f>
        <v>0.96519999999999995</v>
      </c>
      <c r="D46" s="13">
        <f t="shared" ref="D46:V46" si="11">D45/5000</f>
        <v>0.89039999999999997</v>
      </c>
      <c r="E46" s="13">
        <f t="shared" si="11"/>
        <v>0.77800000000000002</v>
      </c>
      <c r="F46" s="13">
        <f t="shared" si="11"/>
        <v>0.60499999999999998</v>
      </c>
      <c r="G46" s="13">
        <f t="shared" si="11"/>
        <v>0.42559999999999998</v>
      </c>
      <c r="H46" s="13">
        <f t="shared" si="11"/>
        <v>0.22120000000000001</v>
      </c>
      <c r="I46" s="13">
        <f t="shared" si="11"/>
        <v>4.8000000000000001E-2</v>
      </c>
      <c r="J46" s="13">
        <f t="shared" si="11"/>
        <v>4.0000000000000002E-4</v>
      </c>
      <c r="K46" s="13">
        <f t="shared" si="11"/>
        <v>0</v>
      </c>
      <c r="L46" s="13">
        <f t="shared" si="11"/>
        <v>0</v>
      </c>
      <c r="M46" s="13">
        <f t="shared" si="11"/>
        <v>0</v>
      </c>
      <c r="N46" s="13">
        <f t="shared" si="11"/>
        <v>0</v>
      </c>
      <c r="O46" s="13">
        <f t="shared" si="11"/>
        <v>0</v>
      </c>
      <c r="P46" s="13">
        <f t="shared" si="11"/>
        <v>0</v>
      </c>
      <c r="Q46" s="13">
        <f t="shared" si="11"/>
        <v>0</v>
      </c>
      <c r="R46" s="13">
        <f t="shared" si="11"/>
        <v>0</v>
      </c>
      <c r="S46" s="13">
        <f t="shared" si="11"/>
        <v>0</v>
      </c>
      <c r="T46" s="13">
        <f t="shared" si="11"/>
        <v>0</v>
      </c>
      <c r="U46" s="13">
        <f t="shared" si="11"/>
        <v>0</v>
      </c>
      <c r="V46" s="13">
        <f t="shared" si="11"/>
        <v>0</v>
      </c>
    </row>
    <row r="47" spans="1:22">
      <c r="A47" s="9"/>
      <c r="B47" s="16" t="s">
        <v>68</v>
      </c>
      <c r="C47" s="17">
        <v>4826</v>
      </c>
      <c r="D47" s="17">
        <v>4452</v>
      </c>
      <c r="E47" s="17">
        <v>3890</v>
      </c>
      <c r="F47" s="17">
        <v>3025</v>
      </c>
      <c r="G47" s="17">
        <v>2128</v>
      </c>
      <c r="H47" s="17">
        <v>1106</v>
      </c>
      <c r="I47" s="17">
        <v>240</v>
      </c>
      <c r="J47" s="17">
        <v>2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</row>
    <row r="48" spans="1:22">
      <c r="A48" s="9"/>
      <c r="B48" s="18" t="s">
        <v>69</v>
      </c>
      <c r="C48" s="17">
        <f>C47/C45</f>
        <v>1</v>
      </c>
      <c r="D48" s="17">
        <f t="shared" ref="D48:J48" si="12">D47/D45</f>
        <v>1</v>
      </c>
      <c r="E48" s="17">
        <f t="shared" si="12"/>
        <v>1</v>
      </c>
      <c r="F48" s="17">
        <f t="shared" si="12"/>
        <v>1</v>
      </c>
      <c r="G48" s="17">
        <f t="shared" si="12"/>
        <v>1</v>
      </c>
      <c r="H48" s="17">
        <f t="shared" si="12"/>
        <v>1</v>
      </c>
      <c r="I48" s="17">
        <f t="shared" si="12"/>
        <v>1</v>
      </c>
      <c r="J48" s="17">
        <f t="shared" si="12"/>
        <v>1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>
      <c r="A49" s="9"/>
      <c r="B49" s="16" t="s">
        <v>70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</row>
    <row r="50" spans="1:22">
      <c r="A50" s="9"/>
      <c r="B50" s="16" t="s">
        <v>71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</row>
    <row r="51" spans="1:22">
      <c r="A51" s="9"/>
      <c r="B51" s="18" t="s">
        <v>72</v>
      </c>
      <c r="C51" s="17">
        <f>(C49+C50)/C45</f>
        <v>0</v>
      </c>
      <c r="D51" s="17">
        <f t="shared" ref="D51:J51" si="13">(D49+D50)/D45</f>
        <v>0</v>
      </c>
      <c r="E51" s="17">
        <f t="shared" si="13"/>
        <v>0</v>
      </c>
      <c r="F51" s="17">
        <f t="shared" si="13"/>
        <v>0</v>
      </c>
      <c r="G51" s="17">
        <f t="shared" si="13"/>
        <v>0</v>
      </c>
      <c r="H51" s="17">
        <f t="shared" si="13"/>
        <v>0</v>
      </c>
      <c r="I51" s="17">
        <f t="shared" si="13"/>
        <v>0</v>
      </c>
      <c r="J51" s="17">
        <f t="shared" si="13"/>
        <v>0</v>
      </c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>
      <c r="A52" s="9"/>
      <c r="B52" s="16" t="s">
        <v>73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</row>
    <row r="53" spans="1:22">
      <c r="A53" s="9"/>
      <c r="B53" s="16" t="s">
        <v>74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</row>
    <row r="54" spans="1:22">
      <c r="A54" s="9"/>
      <c r="B54" s="18" t="s">
        <v>77</v>
      </c>
      <c r="C54" s="17">
        <f>(C52+C53)/C45</f>
        <v>0</v>
      </c>
      <c r="D54" s="17">
        <f t="shared" ref="D54:J54" si="14">(D52+D53)/D45</f>
        <v>0</v>
      </c>
      <c r="E54" s="17">
        <f t="shared" si="14"/>
        <v>0</v>
      </c>
      <c r="F54" s="17">
        <f t="shared" si="14"/>
        <v>0</v>
      </c>
      <c r="G54" s="17">
        <f t="shared" si="14"/>
        <v>0</v>
      </c>
      <c r="H54" s="17">
        <f t="shared" si="14"/>
        <v>0</v>
      </c>
      <c r="I54" s="17">
        <f t="shared" si="14"/>
        <v>0</v>
      </c>
      <c r="J54" s="17">
        <f t="shared" si="14"/>
        <v>0</v>
      </c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>
      <c r="B55" s="12" t="s">
        <v>78</v>
      </c>
      <c r="C55" s="13">
        <v>2190</v>
      </c>
      <c r="D55" s="13">
        <v>2950</v>
      </c>
      <c r="E55" s="13">
        <v>3388</v>
      </c>
      <c r="F55" s="13">
        <v>2905</v>
      </c>
      <c r="G55" s="13">
        <v>2266</v>
      </c>
      <c r="H55" s="13">
        <v>1401</v>
      </c>
      <c r="I55" s="13">
        <v>521</v>
      </c>
      <c r="J55" s="13">
        <v>30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</row>
    <row r="56" spans="1:22">
      <c r="B56" s="14" t="s">
        <v>75</v>
      </c>
      <c r="C56" s="12">
        <f>C55/5000</f>
        <v>0.438</v>
      </c>
      <c r="D56" s="12">
        <f t="shared" ref="D56:V56" si="15">D55/5000</f>
        <v>0.59</v>
      </c>
      <c r="E56" s="12">
        <f t="shared" si="15"/>
        <v>0.67759999999999998</v>
      </c>
      <c r="F56" s="12">
        <f t="shared" si="15"/>
        <v>0.58099999999999996</v>
      </c>
      <c r="G56" s="12">
        <f t="shared" si="15"/>
        <v>0.45319999999999999</v>
      </c>
      <c r="H56" s="12">
        <f t="shared" si="15"/>
        <v>0.2802</v>
      </c>
      <c r="I56" s="12">
        <f t="shared" si="15"/>
        <v>0.1042</v>
      </c>
      <c r="J56" s="12">
        <f t="shared" si="15"/>
        <v>6.0000000000000001E-3</v>
      </c>
      <c r="K56" s="12">
        <f t="shared" si="15"/>
        <v>0</v>
      </c>
      <c r="L56" s="12">
        <f t="shared" si="15"/>
        <v>0</v>
      </c>
      <c r="M56" s="12">
        <f t="shared" si="15"/>
        <v>0</v>
      </c>
      <c r="N56" s="12">
        <f t="shared" si="15"/>
        <v>0</v>
      </c>
      <c r="O56" s="12">
        <f t="shared" si="15"/>
        <v>0</v>
      </c>
      <c r="P56" s="12">
        <f t="shared" si="15"/>
        <v>0</v>
      </c>
      <c r="Q56" s="12">
        <f t="shared" si="15"/>
        <v>0</v>
      </c>
      <c r="R56" s="12">
        <f t="shared" si="15"/>
        <v>0</v>
      </c>
      <c r="S56" s="12">
        <f t="shared" si="15"/>
        <v>0</v>
      </c>
      <c r="T56" s="12">
        <f t="shared" si="15"/>
        <v>0</v>
      </c>
      <c r="U56" s="12">
        <f t="shared" si="15"/>
        <v>0</v>
      </c>
      <c r="V56" s="12">
        <f t="shared" si="15"/>
        <v>0</v>
      </c>
    </row>
    <row r="57" spans="1:22" s="9" customFormat="1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>
      <c r="A58" s="2" t="s">
        <v>22</v>
      </c>
      <c r="B58" s="12" t="s">
        <v>79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</row>
    <row r="59" spans="1:22">
      <c r="B59" s="12" t="s">
        <v>80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</row>
    <row r="60" spans="1:22">
      <c r="B60" s="12" t="s">
        <v>81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</row>
    <row r="61" spans="1:22">
      <c r="B61" s="12" t="s">
        <v>82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</row>
    <row r="62" spans="1:22">
      <c r="B62" s="12" t="s">
        <v>83</v>
      </c>
      <c r="C62" s="13">
        <v>2636</v>
      </c>
      <c r="D62" s="13">
        <v>1502</v>
      </c>
      <c r="E62" s="13">
        <v>502</v>
      </c>
      <c r="F62" s="13">
        <v>120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</row>
    <row r="63" spans="1:22">
      <c r="B63" s="12" t="s">
        <v>84</v>
      </c>
      <c r="C63" s="13">
        <v>2636</v>
      </c>
      <c r="D63" s="13">
        <v>1502</v>
      </c>
      <c r="E63" s="13">
        <v>502</v>
      </c>
      <c r="F63" s="13">
        <v>120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</row>
    <row r="64" spans="1:22">
      <c r="B64" s="14" t="s">
        <v>85</v>
      </c>
      <c r="C64" s="13">
        <f>C63/5000</f>
        <v>0.5272</v>
      </c>
      <c r="D64" s="13">
        <f t="shared" ref="D64:V64" si="16">D63/5000</f>
        <v>0.3004</v>
      </c>
      <c r="E64" s="13">
        <f t="shared" si="16"/>
        <v>0.1004</v>
      </c>
      <c r="F64" s="13">
        <f t="shared" si="16"/>
        <v>2.4E-2</v>
      </c>
      <c r="G64" s="13">
        <f t="shared" si="16"/>
        <v>0</v>
      </c>
      <c r="H64" s="13">
        <f t="shared" si="16"/>
        <v>0</v>
      </c>
      <c r="I64" s="13">
        <f t="shared" si="16"/>
        <v>0</v>
      </c>
      <c r="J64" s="13">
        <f t="shared" si="16"/>
        <v>0</v>
      </c>
      <c r="K64" s="13">
        <f t="shared" si="16"/>
        <v>0</v>
      </c>
      <c r="L64" s="13">
        <f t="shared" si="16"/>
        <v>0</v>
      </c>
      <c r="M64" s="13">
        <f t="shared" si="16"/>
        <v>0</v>
      </c>
      <c r="N64" s="13">
        <f t="shared" si="16"/>
        <v>0</v>
      </c>
      <c r="O64" s="13">
        <f t="shared" si="16"/>
        <v>0</v>
      </c>
      <c r="P64" s="13">
        <f t="shared" si="16"/>
        <v>0</v>
      </c>
      <c r="Q64" s="13">
        <f t="shared" si="16"/>
        <v>0</v>
      </c>
      <c r="R64" s="13">
        <f t="shared" si="16"/>
        <v>0</v>
      </c>
      <c r="S64" s="13">
        <f t="shared" si="16"/>
        <v>0</v>
      </c>
      <c r="T64" s="13">
        <f t="shared" si="16"/>
        <v>0</v>
      </c>
      <c r="U64" s="13">
        <f t="shared" si="16"/>
        <v>0</v>
      </c>
      <c r="V64" s="13">
        <f t="shared" si="16"/>
        <v>0</v>
      </c>
    </row>
    <row r="65" spans="1:22">
      <c r="B65" s="12" t="s">
        <v>87</v>
      </c>
      <c r="C65" s="13">
        <v>2190</v>
      </c>
      <c r="D65" s="13">
        <v>2950</v>
      </c>
      <c r="E65" s="13">
        <v>3388</v>
      </c>
      <c r="F65" s="13">
        <v>2905</v>
      </c>
      <c r="G65" s="13">
        <v>2266</v>
      </c>
      <c r="H65" s="13">
        <v>1401</v>
      </c>
      <c r="I65" s="13">
        <v>521</v>
      </c>
      <c r="J65" s="13">
        <v>30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</row>
    <row r="66" spans="1:22">
      <c r="B66" s="12" t="s">
        <v>88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</row>
    <row r="67" spans="1:22">
      <c r="B67" s="12" t="s">
        <v>89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</row>
    <row r="68" spans="1:22">
      <c r="B68" s="12" t="s">
        <v>90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</row>
    <row r="69" spans="1:22">
      <c r="B69" s="12" t="s">
        <v>91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</row>
    <row r="70" spans="1:22">
      <c r="B70" s="12" t="s">
        <v>92</v>
      </c>
      <c r="C70" s="13">
        <v>2190</v>
      </c>
      <c r="D70" s="13">
        <v>2950</v>
      </c>
      <c r="E70" s="13">
        <v>3388</v>
      </c>
      <c r="F70" s="13">
        <v>2905</v>
      </c>
      <c r="G70" s="13">
        <v>2128</v>
      </c>
      <c r="H70" s="13">
        <v>1106</v>
      </c>
      <c r="I70" s="13">
        <v>240</v>
      </c>
      <c r="J70" s="13">
        <v>2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</row>
    <row r="71" spans="1:22">
      <c r="B71" s="12" t="s">
        <v>93</v>
      </c>
      <c r="C71" s="13">
        <v>2190</v>
      </c>
      <c r="D71" s="13">
        <v>2950</v>
      </c>
      <c r="E71" s="13">
        <v>3388</v>
      </c>
      <c r="F71" s="13">
        <v>2905</v>
      </c>
      <c r="G71" s="13">
        <v>2128</v>
      </c>
      <c r="H71" s="13">
        <v>1106</v>
      </c>
      <c r="I71" s="13">
        <v>240</v>
      </c>
      <c r="J71" s="13">
        <v>2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</row>
    <row r="72" spans="1:22">
      <c r="B72" s="14" t="s">
        <v>86</v>
      </c>
      <c r="C72" s="13">
        <f>C71/5000</f>
        <v>0.438</v>
      </c>
      <c r="D72" s="13">
        <f t="shared" ref="D72:V72" si="17">D71/5000</f>
        <v>0.59</v>
      </c>
      <c r="E72" s="13">
        <f t="shared" si="17"/>
        <v>0.67759999999999998</v>
      </c>
      <c r="F72" s="13">
        <f t="shared" si="17"/>
        <v>0.58099999999999996</v>
      </c>
      <c r="G72" s="13">
        <f t="shared" si="17"/>
        <v>0.42559999999999998</v>
      </c>
      <c r="H72" s="13">
        <f t="shared" si="17"/>
        <v>0.22120000000000001</v>
      </c>
      <c r="I72" s="13">
        <f t="shared" si="17"/>
        <v>4.8000000000000001E-2</v>
      </c>
      <c r="J72" s="13">
        <f t="shared" si="17"/>
        <v>4.0000000000000002E-4</v>
      </c>
      <c r="K72" s="13">
        <f t="shared" si="17"/>
        <v>0</v>
      </c>
      <c r="L72" s="13">
        <f t="shared" si="17"/>
        <v>0</v>
      </c>
      <c r="M72" s="13">
        <f t="shared" si="17"/>
        <v>0</v>
      </c>
      <c r="N72" s="13">
        <f t="shared" si="17"/>
        <v>0</v>
      </c>
      <c r="O72" s="13">
        <f t="shared" si="17"/>
        <v>0</v>
      </c>
      <c r="P72" s="13">
        <f t="shared" si="17"/>
        <v>0</v>
      </c>
      <c r="Q72" s="13">
        <f t="shared" si="17"/>
        <v>0</v>
      </c>
      <c r="R72" s="13">
        <f t="shared" si="17"/>
        <v>0</v>
      </c>
      <c r="S72" s="13">
        <f t="shared" si="17"/>
        <v>0</v>
      </c>
      <c r="T72" s="13">
        <f t="shared" si="17"/>
        <v>0</v>
      </c>
      <c r="U72" s="13">
        <f t="shared" si="17"/>
        <v>0</v>
      </c>
      <c r="V72" s="13">
        <f t="shared" si="17"/>
        <v>0</v>
      </c>
    </row>
    <row r="75" spans="1:22">
      <c r="A75" s="8" t="s">
        <v>49</v>
      </c>
      <c r="B75" s="10" t="s">
        <v>0</v>
      </c>
      <c r="C75" s="11">
        <v>0.1</v>
      </c>
      <c r="D75" s="11">
        <v>0.2</v>
      </c>
      <c r="E75" s="11">
        <v>0.3</v>
      </c>
      <c r="F75" s="11">
        <v>0.4</v>
      </c>
      <c r="G75" s="11">
        <v>0.5</v>
      </c>
      <c r="H75" s="11">
        <v>0.6</v>
      </c>
      <c r="I75" s="11">
        <v>0.7</v>
      </c>
      <c r="J75" s="11">
        <v>0.8</v>
      </c>
      <c r="K75" s="11">
        <v>0.9</v>
      </c>
      <c r="L75" s="11">
        <v>1</v>
      </c>
      <c r="M75" s="11">
        <v>1.1000000000000001</v>
      </c>
      <c r="N75" s="11">
        <v>1.2</v>
      </c>
      <c r="O75" s="11">
        <v>1.3</v>
      </c>
      <c r="P75" s="11">
        <v>1.4</v>
      </c>
      <c r="Q75" s="11">
        <v>1.5</v>
      </c>
      <c r="R75" s="11">
        <v>1.6</v>
      </c>
      <c r="S75" s="11">
        <v>1.7</v>
      </c>
      <c r="T75" s="11">
        <v>1.8</v>
      </c>
      <c r="U75" s="11">
        <v>1.9</v>
      </c>
      <c r="V75" s="11">
        <v>2</v>
      </c>
    </row>
    <row r="76" spans="1:22">
      <c r="A76" s="6" t="s">
        <v>14</v>
      </c>
      <c r="B76" s="12" t="s">
        <v>19</v>
      </c>
      <c r="C76" s="16">
        <v>5000</v>
      </c>
      <c r="D76" s="16">
        <v>5000</v>
      </c>
      <c r="E76" s="16">
        <v>5000</v>
      </c>
      <c r="F76" s="16">
        <v>5000</v>
      </c>
      <c r="G76" s="16">
        <v>5000</v>
      </c>
      <c r="H76" s="16">
        <v>5000</v>
      </c>
      <c r="I76" s="16">
        <v>5000</v>
      </c>
      <c r="J76" s="16">
        <v>5000</v>
      </c>
      <c r="K76" s="16">
        <v>5000</v>
      </c>
      <c r="L76" s="16">
        <v>5000</v>
      </c>
      <c r="M76" s="16">
        <v>5000</v>
      </c>
      <c r="N76" s="16">
        <v>5000</v>
      </c>
      <c r="O76" s="16">
        <v>5000</v>
      </c>
      <c r="P76" s="16">
        <v>5000</v>
      </c>
      <c r="Q76" s="16">
        <v>5000</v>
      </c>
      <c r="R76" s="16">
        <v>4911</v>
      </c>
      <c r="S76" s="16">
        <v>2784</v>
      </c>
      <c r="T76" s="16">
        <v>27</v>
      </c>
    </row>
    <row r="77" spans="1:22">
      <c r="A77" s="6" t="s">
        <v>47</v>
      </c>
      <c r="B77" s="12" t="s">
        <v>63</v>
      </c>
      <c r="C77" s="16">
        <f>C76/5000</f>
        <v>1</v>
      </c>
      <c r="D77" s="16">
        <f t="shared" ref="D77:T77" si="18">D76/5000</f>
        <v>1</v>
      </c>
      <c r="E77" s="16">
        <f t="shared" si="18"/>
        <v>1</v>
      </c>
      <c r="F77" s="16">
        <f t="shared" si="18"/>
        <v>1</v>
      </c>
      <c r="G77" s="16">
        <f t="shared" si="18"/>
        <v>1</v>
      </c>
      <c r="H77" s="16">
        <f t="shared" si="18"/>
        <v>1</v>
      </c>
      <c r="I77" s="16">
        <f t="shared" si="18"/>
        <v>1</v>
      </c>
      <c r="J77" s="16">
        <f t="shared" si="18"/>
        <v>1</v>
      </c>
      <c r="K77" s="16">
        <f t="shared" si="18"/>
        <v>1</v>
      </c>
      <c r="L77" s="16">
        <f t="shared" si="18"/>
        <v>1</v>
      </c>
      <c r="M77" s="16">
        <f t="shared" si="18"/>
        <v>1</v>
      </c>
      <c r="N77" s="16">
        <f t="shared" si="18"/>
        <v>1</v>
      </c>
      <c r="O77" s="16">
        <f t="shared" si="18"/>
        <v>1</v>
      </c>
      <c r="P77" s="16">
        <f t="shared" si="18"/>
        <v>1</v>
      </c>
      <c r="Q77" s="16">
        <f t="shared" si="18"/>
        <v>1</v>
      </c>
      <c r="R77" s="16">
        <f t="shared" si="18"/>
        <v>0.98219999999999996</v>
      </c>
      <c r="S77" s="16">
        <f t="shared" si="18"/>
        <v>0.55679999999999996</v>
      </c>
      <c r="T77" s="16">
        <f t="shared" si="18"/>
        <v>5.4000000000000003E-3</v>
      </c>
    </row>
    <row r="78" spans="1:22">
      <c r="B78" s="12" t="s">
        <v>64</v>
      </c>
      <c r="C78" s="16">
        <v>0.375</v>
      </c>
      <c r="D78" s="16">
        <v>0.37490000000000001</v>
      </c>
      <c r="E78" s="16">
        <v>0.37480000000000002</v>
      </c>
      <c r="F78" s="16">
        <v>0.37459999999999999</v>
      </c>
      <c r="G78" s="16">
        <v>0.37440000000000001</v>
      </c>
      <c r="H78" s="16">
        <v>0.37419999999999998</v>
      </c>
      <c r="I78" s="16">
        <v>0.374</v>
      </c>
      <c r="J78" s="16">
        <v>0.37380000000000002</v>
      </c>
      <c r="K78" s="16">
        <v>0.37359999999999999</v>
      </c>
      <c r="L78" s="16">
        <v>0.37340000000000001</v>
      </c>
      <c r="M78" s="16">
        <v>0.37319999999999998</v>
      </c>
      <c r="N78" s="16">
        <v>0.373</v>
      </c>
      <c r="O78" s="16">
        <v>0.37280000000000002</v>
      </c>
      <c r="P78" s="16">
        <v>0.3725</v>
      </c>
      <c r="Q78" s="16">
        <v>0.37219999999999998</v>
      </c>
      <c r="R78" s="16">
        <v>0.37180000000000002</v>
      </c>
      <c r="S78" s="16">
        <v>0.37119999999999997</v>
      </c>
      <c r="T78" s="16">
        <v>0.37059999999999998</v>
      </c>
    </row>
    <row r="79" spans="1:22">
      <c r="B79" s="12" t="s">
        <v>65</v>
      </c>
      <c r="C79" s="16">
        <f>C78*10^3</f>
        <v>375</v>
      </c>
      <c r="D79" s="16">
        <f t="shared" ref="D79:T79" si="19">D78*10^3</f>
        <v>374.90000000000003</v>
      </c>
      <c r="E79" s="16">
        <f t="shared" si="19"/>
        <v>374.8</v>
      </c>
      <c r="F79" s="16">
        <f t="shared" si="19"/>
        <v>374.59999999999997</v>
      </c>
      <c r="G79" s="16">
        <f t="shared" si="19"/>
        <v>374.40000000000003</v>
      </c>
      <c r="H79" s="16">
        <f t="shared" si="19"/>
        <v>374.2</v>
      </c>
      <c r="I79" s="16">
        <f t="shared" si="19"/>
        <v>374</v>
      </c>
      <c r="J79" s="16">
        <f t="shared" si="19"/>
        <v>373.8</v>
      </c>
      <c r="K79" s="16">
        <f t="shared" si="19"/>
        <v>373.59999999999997</v>
      </c>
      <c r="L79" s="16">
        <f t="shared" si="19"/>
        <v>373.40000000000003</v>
      </c>
      <c r="M79" s="16">
        <f t="shared" si="19"/>
        <v>373.2</v>
      </c>
      <c r="N79" s="16">
        <f t="shared" si="19"/>
        <v>373</v>
      </c>
      <c r="O79" s="16">
        <f t="shared" si="19"/>
        <v>372.8</v>
      </c>
      <c r="P79" s="16">
        <f t="shared" si="19"/>
        <v>372.5</v>
      </c>
      <c r="Q79" s="16">
        <f t="shared" si="19"/>
        <v>372.2</v>
      </c>
      <c r="R79" s="16">
        <f t="shared" si="19"/>
        <v>371.8</v>
      </c>
      <c r="S79" s="16">
        <f t="shared" si="19"/>
        <v>371.2</v>
      </c>
      <c r="T79" s="16">
        <f t="shared" si="19"/>
        <v>370.59999999999997</v>
      </c>
    </row>
    <row r="80" spans="1:22">
      <c r="B80" s="12" t="s">
        <v>66</v>
      </c>
      <c r="C80" s="16">
        <v>11.608700000000001</v>
      </c>
      <c r="D80" s="16">
        <v>11.2818</v>
      </c>
      <c r="E80" s="16">
        <v>10.565300000000001</v>
      </c>
      <c r="F80" s="16">
        <v>9.7670999999999992</v>
      </c>
      <c r="G80" s="16">
        <v>8.8318999999999992</v>
      </c>
      <c r="H80" s="16">
        <v>7.9090999999999996</v>
      </c>
      <c r="I80" s="16">
        <v>7.0159000000000002</v>
      </c>
      <c r="J80" s="16">
        <v>6.1516000000000002</v>
      </c>
      <c r="K80" s="16">
        <v>5.3292999999999999</v>
      </c>
      <c r="L80" s="16">
        <v>4.5681000000000003</v>
      </c>
      <c r="M80" s="16">
        <v>3.8488000000000002</v>
      </c>
      <c r="N80" s="16">
        <v>3.1772999999999998</v>
      </c>
      <c r="O80" s="16">
        <v>2.5394000000000001</v>
      </c>
      <c r="P80" s="16">
        <v>1.9192</v>
      </c>
      <c r="Q80" s="16">
        <v>1.3017000000000001</v>
      </c>
      <c r="R80" s="16">
        <v>0.68430000000000002</v>
      </c>
      <c r="S80" s="16">
        <v>0.22789999999999999</v>
      </c>
      <c r="T80" s="16">
        <v>6.9400000000000003E-2</v>
      </c>
    </row>
    <row r="81" spans="1:22">
      <c r="C81" s="15"/>
    </row>
    <row r="82" spans="1:22">
      <c r="A82" s="2" t="s">
        <v>21</v>
      </c>
      <c r="B82" s="12" t="s">
        <v>67</v>
      </c>
      <c r="C82" s="13">
        <v>4822</v>
      </c>
      <c r="D82" s="13">
        <v>4412</v>
      </c>
      <c r="E82" s="13">
        <v>3622</v>
      </c>
      <c r="F82" s="13">
        <v>2863</v>
      </c>
      <c r="G82" s="13">
        <v>1964</v>
      </c>
      <c r="H82" s="13">
        <v>1028</v>
      </c>
      <c r="I82" s="13">
        <v>346</v>
      </c>
      <c r="J82" s="13">
        <v>64</v>
      </c>
      <c r="K82" s="13">
        <v>5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</row>
    <row r="83" spans="1:22">
      <c r="B83" s="14" t="s">
        <v>76</v>
      </c>
      <c r="C83" s="13">
        <f>C82/5000</f>
        <v>0.96440000000000003</v>
      </c>
      <c r="D83" s="13">
        <f t="shared" ref="D83:T83" si="20">D82/5000</f>
        <v>0.88239999999999996</v>
      </c>
      <c r="E83" s="13">
        <f t="shared" si="20"/>
        <v>0.72440000000000004</v>
      </c>
      <c r="F83" s="13">
        <f t="shared" si="20"/>
        <v>0.5726</v>
      </c>
      <c r="G83" s="13">
        <f t="shared" si="20"/>
        <v>0.39279999999999998</v>
      </c>
      <c r="H83" s="13">
        <f t="shared" si="20"/>
        <v>0.2056</v>
      </c>
      <c r="I83" s="13">
        <f t="shared" si="20"/>
        <v>6.9199999999999998E-2</v>
      </c>
      <c r="J83" s="13">
        <f t="shared" si="20"/>
        <v>1.2800000000000001E-2</v>
      </c>
      <c r="K83" s="13">
        <f t="shared" si="20"/>
        <v>1E-3</v>
      </c>
      <c r="L83" s="13">
        <f t="shared" si="20"/>
        <v>0</v>
      </c>
      <c r="M83" s="13">
        <f t="shared" si="20"/>
        <v>0</v>
      </c>
      <c r="N83" s="13">
        <f t="shared" si="20"/>
        <v>0</v>
      </c>
      <c r="O83" s="13">
        <f t="shared" si="20"/>
        <v>0</v>
      </c>
      <c r="P83" s="13">
        <f t="shared" si="20"/>
        <v>0</v>
      </c>
      <c r="Q83" s="13">
        <f t="shared" si="20"/>
        <v>0</v>
      </c>
      <c r="R83" s="13">
        <f t="shared" si="20"/>
        <v>0</v>
      </c>
      <c r="S83" s="13">
        <f t="shared" si="20"/>
        <v>0</v>
      </c>
      <c r="T83" s="13">
        <f t="shared" si="20"/>
        <v>0</v>
      </c>
    </row>
    <row r="84" spans="1:22">
      <c r="A84" s="9"/>
      <c r="B84" s="16" t="s">
        <v>68</v>
      </c>
      <c r="C84" s="13">
        <v>4822</v>
      </c>
      <c r="D84" s="13">
        <v>4412</v>
      </c>
      <c r="E84" s="13">
        <v>3622</v>
      </c>
      <c r="F84" s="13">
        <v>2863</v>
      </c>
      <c r="G84" s="13">
        <v>1964</v>
      </c>
      <c r="H84" s="13">
        <v>1028</v>
      </c>
      <c r="I84" s="13">
        <v>346</v>
      </c>
      <c r="J84" s="13">
        <v>64</v>
      </c>
      <c r="K84" s="13">
        <v>5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</row>
    <row r="85" spans="1:22">
      <c r="A85" s="9"/>
      <c r="B85" s="18" t="s">
        <v>69</v>
      </c>
      <c r="C85" s="13">
        <f>C84/C82</f>
        <v>1</v>
      </c>
      <c r="D85" s="13">
        <f t="shared" ref="D85:K85" si="21">D84/D82</f>
        <v>1</v>
      </c>
      <c r="E85" s="13">
        <f t="shared" si="21"/>
        <v>1</v>
      </c>
      <c r="F85" s="13">
        <f t="shared" si="21"/>
        <v>1</v>
      </c>
      <c r="G85" s="13">
        <f t="shared" si="21"/>
        <v>1</v>
      </c>
      <c r="H85" s="13">
        <f t="shared" si="21"/>
        <v>1</v>
      </c>
      <c r="I85" s="13">
        <f t="shared" si="21"/>
        <v>1</v>
      </c>
      <c r="J85" s="13">
        <f t="shared" si="21"/>
        <v>1</v>
      </c>
      <c r="K85" s="13">
        <f t="shared" si="21"/>
        <v>1</v>
      </c>
    </row>
    <row r="86" spans="1:22">
      <c r="A86" s="9"/>
      <c r="B86" s="16" t="s">
        <v>70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</row>
    <row r="87" spans="1:22">
      <c r="A87" s="9"/>
      <c r="B87" s="16" t="s">
        <v>71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</row>
    <row r="88" spans="1:22">
      <c r="A88" s="9"/>
      <c r="B88" s="18" t="s">
        <v>72</v>
      </c>
      <c r="C88" s="13">
        <f>(C86+C87)/C82</f>
        <v>0</v>
      </c>
      <c r="D88" s="13">
        <f t="shared" ref="D88:K88" si="22">(D86+D87)/D82</f>
        <v>0</v>
      </c>
      <c r="E88" s="13">
        <f t="shared" si="22"/>
        <v>0</v>
      </c>
      <c r="F88" s="13">
        <f t="shared" si="22"/>
        <v>0</v>
      </c>
      <c r="G88" s="13">
        <f t="shared" si="22"/>
        <v>0</v>
      </c>
      <c r="H88" s="13">
        <f t="shared" si="22"/>
        <v>0</v>
      </c>
      <c r="I88" s="13">
        <f t="shared" si="22"/>
        <v>0</v>
      </c>
      <c r="J88" s="13">
        <f t="shared" si="22"/>
        <v>0</v>
      </c>
      <c r="K88" s="13">
        <f t="shared" si="22"/>
        <v>0</v>
      </c>
    </row>
    <row r="89" spans="1:22">
      <c r="A89" s="9"/>
      <c r="B89" s="16" t="s">
        <v>73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</row>
    <row r="90" spans="1:22">
      <c r="A90" s="9"/>
      <c r="B90" s="16" t="s">
        <v>74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</row>
    <row r="91" spans="1:22">
      <c r="A91" s="9"/>
      <c r="B91" s="18" t="s">
        <v>77</v>
      </c>
      <c r="C91" s="13">
        <f>(C89+C90)/C82</f>
        <v>0</v>
      </c>
      <c r="D91" s="13">
        <f t="shared" ref="D91:K91" si="23">(D89+D90)/D82</f>
        <v>0</v>
      </c>
      <c r="E91" s="13">
        <f t="shared" si="23"/>
        <v>0</v>
      </c>
      <c r="F91" s="13">
        <f t="shared" si="23"/>
        <v>0</v>
      </c>
      <c r="G91" s="13">
        <f t="shared" si="23"/>
        <v>0</v>
      </c>
      <c r="H91" s="13">
        <f t="shared" si="23"/>
        <v>0</v>
      </c>
      <c r="I91" s="13">
        <f t="shared" si="23"/>
        <v>0</v>
      </c>
      <c r="J91" s="13">
        <f t="shared" si="23"/>
        <v>0</v>
      </c>
      <c r="K91" s="13">
        <f t="shared" si="23"/>
        <v>0</v>
      </c>
    </row>
    <row r="92" spans="1:22">
      <c r="B92" s="12" t="s">
        <v>78</v>
      </c>
      <c r="C92" s="13">
        <v>2169</v>
      </c>
      <c r="D92" s="13">
        <v>2872</v>
      </c>
      <c r="E92" s="13">
        <v>3111</v>
      </c>
      <c r="F92" s="13">
        <v>2759</v>
      </c>
      <c r="G92" s="13">
        <v>2070</v>
      </c>
      <c r="H92" s="13">
        <v>1279</v>
      </c>
      <c r="I92" s="13">
        <v>519</v>
      </c>
      <c r="J92" s="13">
        <v>125</v>
      </c>
      <c r="K92" s="13">
        <v>14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</row>
    <row r="93" spans="1:22">
      <c r="B93" s="14" t="s">
        <v>75</v>
      </c>
      <c r="C93" s="12">
        <f>C92/5000</f>
        <v>0.43380000000000002</v>
      </c>
      <c r="D93" s="12">
        <f t="shared" ref="D93:T93" si="24">D92/5000</f>
        <v>0.57440000000000002</v>
      </c>
      <c r="E93" s="12">
        <f t="shared" si="24"/>
        <v>0.62219999999999998</v>
      </c>
      <c r="F93" s="12">
        <f t="shared" si="24"/>
        <v>0.55179999999999996</v>
      </c>
      <c r="G93" s="12">
        <f t="shared" si="24"/>
        <v>0.41399999999999998</v>
      </c>
      <c r="H93" s="12">
        <f t="shared" si="24"/>
        <v>0.25580000000000003</v>
      </c>
      <c r="I93" s="12">
        <f t="shared" si="24"/>
        <v>0.1038</v>
      </c>
      <c r="J93" s="12">
        <f t="shared" si="24"/>
        <v>2.5000000000000001E-2</v>
      </c>
      <c r="K93" s="12">
        <f t="shared" si="24"/>
        <v>2.8E-3</v>
      </c>
      <c r="L93" s="12">
        <f t="shared" si="24"/>
        <v>0</v>
      </c>
      <c r="M93" s="12">
        <f t="shared" si="24"/>
        <v>0</v>
      </c>
      <c r="N93" s="12">
        <f t="shared" si="24"/>
        <v>0</v>
      </c>
      <c r="O93" s="12">
        <f t="shared" si="24"/>
        <v>0</v>
      </c>
      <c r="P93" s="12">
        <f t="shared" si="24"/>
        <v>0</v>
      </c>
      <c r="Q93" s="12">
        <f t="shared" si="24"/>
        <v>0</v>
      </c>
      <c r="R93" s="12">
        <f t="shared" si="24"/>
        <v>0</v>
      </c>
      <c r="S93" s="12">
        <f t="shared" si="24"/>
        <v>0</v>
      </c>
      <c r="T93" s="12">
        <f t="shared" si="24"/>
        <v>0</v>
      </c>
      <c r="U93" s="12"/>
      <c r="V93" s="12"/>
    </row>
    <row r="94" spans="1:22" s="9" customFormat="1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>
      <c r="A95" s="2" t="s">
        <v>22</v>
      </c>
      <c r="B95" s="12" t="s">
        <v>79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/>
      <c r="V95" s="12"/>
    </row>
    <row r="96" spans="1:22">
      <c r="B96" s="12" t="s">
        <v>80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/>
      <c r="V96" s="12"/>
    </row>
    <row r="97" spans="1:22">
      <c r="B97" s="12" t="s">
        <v>81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</row>
    <row r="98" spans="1:22">
      <c r="B98" s="12" t="s">
        <v>82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</row>
    <row r="99" spans="1:22">
      <c r="B99" s="12" t="s">
        <v>83</v>
      </c>
      <c r="C99" s="13">
        <v>2653</v>
      </c>
      <c r="D99" s="13">
        <v>1540</v>
      </c>
      <c r="E99" s="13">
        <v>511</v>
      </c>
      <c r="F99" s="13">
        <v>104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</row>
    <row r="100" spans="1:22">
      <c r="B100" s="12" t="s">
        <v>84</v>
      </c>
      <c r="C100" s="13">
        <v>2653</v>
      </c>
      <c r="D100" s="13">
        <v>1540</v>
      </c>
      <c r="E100" s="13">
        <v>511</v>
      </c>
      <c r="F100" s="13">
        <v>104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</row>
    <row r="101" spans="1:22">
      <c r="B101" s="14" t="s">
        <v>85</v>
      </c>
      <c r="C101" s="13">
        <f>C100/5000</f>
        <v>0.53059999999999996</v>
      </c>
      <c r="D101" s="13">
        <f t="shared" ref="D101:T101" si="25">D100/5000</f>
        <v>0.308</v>
      </c>
      <c r="E101" s="13">
        <f t="shared" si="25"/>
        <v>0.1022</v>
      </c>
      <c r="F101" s="13">
        <f t="shared" si="25"/>
        <v>2.0799999999999999E-2</v>
      </c>
      <c r="G101" s="13">
        <f t="shared" si="25"/>
        <v>0</v>
      </c>
      <c r="H101" s="13">
        <f t="shared" si="25"/>
        <v>0</v>
      </c>
      <c r="I101" s="13">
        <f t="shared" si="25"/>
        <v>0</v>
      </c>
      <c r="J101" s="13">
        <f t="shared" si="25"/>
        <v>0</v>
      </c>
      <c r="K101" s="13">
        <f t="shared" si="25"/>
        <v>0</v>
      </c>
      <c r="L101" s="13">
        <f t="shared" si="25"/>
        <v>0</v>
      </c>
      <c r="M101" s="13">
        <f t="shared" si="25"/>
        <v>0</v>
      </c>
      <c r="N101" s="13">
        <f t="shared" si="25"/>
        <v>0</v>
      </c>
      <c r="O101" s="13">
        <f t="shared" si="25"/>
        <v>0</v>
      </c>
      <c r="P101" s="13">
        <f t="shared" si="25"/>
        <v>0</v>
      </c>
      <c r="Q101" s="13">
        <f t="shared" si="25"/>
        <v>0</v>
      </c>
      <c r="R101" s="13">
        <f t="shared" si="25"/>
        <v>0</v>
      </c>
      <c r="S101" s="13">
        <f t="shared" si="25"/>
        <v>0</v>
      </c>
      <c r="T101" s="13">
        <f t="shared" si="25"/>
        <v>0</v>
      </c>
    </row>
    <row r="102" spans="1:22">
      <c r="B102" s="12" t="s">
        <v>87</v>
      </c>
      <c r="C102" s="13">
        <v>2169</v>
      </c>
      <c r="D102" s="13">
        <v>2872</v>
      </c>
      <c r="E102" s="13">
        <v>3111</v>
      </c>
      <c r="F102" s="13">
        <v>2759</v>
      </c>
      <c r="G102" s="13">
        <v>2070</v>
      </c>
      <c r="H102" s="13">
        <v>1279</v>
      </c>
      <c r="I102" s="13">
        <v>519</v>
      </c>
      <c r="J102" s="13">
        <v>125</v>
      </c>
      <c r="K102" s="13">
        <v>14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</row>
    <row r="103" spans="1:22">
      <c r="B103" s="12" t="s">
        <v>88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</row>
    <row r="104" spans="1:22">
      <c r="B104" s="12" t="s">
        <v>89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</row>
    <row r="105" spans="1:22">
      <c r="B105" s="12" t="s">
        <v>90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</row>
    <row r="106" spans="1:22">
      <c r="B106" s="12" t="s">
        <v>91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</row>
    <row r="107" spans="1:22">
      <c r="B107" s="12" t="s">
        <v>92</v>
      </c>
      <c r="C107" s="13">
        <v>2169</v>
      </c>
      <c r="D107" s="13">
        <v>2872</v>
      </c>
      <c r="E107" s="13">
        <v>3111</v>
      </c>
      <c r="F107" s="13">
        <v>2759</v>
      </c>
      <c r="G107" s="13">
        <v>1964</v>
      </c>
      <c r="H107" s="13">
        <v>1028</v>
      </c>
      <c r="I107" s="13">
        <v>346</v>
      </c>
      <c r="J107" s="13">
        <v>64</v>
      </c>
      <c r="K107" s="13">
        <v>5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</row>
    <row r="108" spans="1:22">
      <c r="B108" s="12" t="s">
        <v>93</v>
      </c>
      <c r="C108" s="13">
        <v>2169</v>
      </c>
      <c r="D108" s="13">
        <v>2872</v>
      </c>
      <c r="E108" s="13">
        <v>3111</v>
      </c>
      <c r="F108" s="13">
        <v>2759</v>
      </c>
      <c r="G108" s="13">
        <v>1964</v>
      </c>
      <c r="H108" s="13">
        <v>1028</v>
      </c>
      <c r="I108" s="13">
        <v>346</v>
      </c>
      <c r="J108" s="13">
        <v>64</v>
      </c>
      <c r="K108" s="13">
        <v>5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</row>
    <row r="109" spans="1:22">
      <c r="B109" s="14" t="s">
        <v>86</v>
      </c>
      <c r="C109" s="13">
        <f>C108/5000</f>
        <v>0.43380000000000002</v>
      </c>
      <c r="D109" s="13">
        <f t="shared" ref="D109:T109" si="26">D108/5000</f>
        <v>0.57440000000000002</v>
      </c>
      <c r="E109" s="13">
        <f t="shared" si="26"/>
        <v>0.62219999999999998</v>
      </c>
      <c r="F109" s="13">
        <f t="shared" si="26"/>
        <v>0.55179999999999996</v>
      </c>
      <c r="G109" s="13">
        <f t="shared" si="26"/>
        <v>0.39279999999999998</v>
      </c>
      <c r="H109" s="13">
        <f t="shared" si="26"/>
        <v>0.2056</v>
      </c>
      <c r="I109" s="13">
        <f t="shared" si="26"/>
        <v>6.9199999999999998E-2</v>
      </c>
      <c r="J109" s="13">
        <f t="shared" si="26"/>
        <v>1.2800000000000001E-2</v>
      </c>
      <c r="K109" s="13">
        <f t="shared" si="26"/>
        <v>1E-3</v>
      </c>
      <c r="L109" s="13">
        <f t="shared" si="26"/>
        <v>0</v>
      </c>
      <c r="M109" s="13">
        <f t="shared" si="26"/>
        <v>0</v>
      </c>
      <c r="N109" s="13">
        <f t="shared" si="26"/>
        <v>0</v>
      </c>
      <c r="O109" s="13">
        <f t="shared" si="26"/>
        <v>0</v>
      </c>
      <c r="P109" s="13">
        <f t="shared" si="26"/>
        <v>0</v>
      </c>
      <c r="Q109" s="13">
        <f t="shared" si="26"/>
        <v>0</v>
      </c>
      <c r="R109" s="13">
        <f t="shared" si="26"/>
        <v>0</v>
      </c>
      <c r="S109" s="13">
        <f t="shared" si="26"/>
        <v>0</v>
      </c>
      <c r="T109" s="13">
        <f t="shared" si="26"/>
        <v>0</v>
      </c>
    </row>
    <row r="112" spans="1:22">
      <c r="A112" s="8" t="s">
        <v>50</v>
      </c>
      <c r="B112" s="10" t="s">
        <v>0</v>
      </c>
      <c r="C112" s="11">
        <v>0.1</v>
      </c>
      <c r="D112" s="11">
        <v>0.2</v>
      </c>
      <c r="E112" s="11">
        <v>0.3</v>
      </c>
      <c r="F112" s="11">
        <v>0.4</v>
      </c>
      <c r="G112" s="11">
        <v>0.5</v>
      </c>
      <c r="H112" s="11">
        <v>0.6</v>
      </c>
      <c r="I112" s="11">
        <v>0.7</v>
      </c>
      <c r="J112" s="11">
        <v>0.8</v>
      </c>
      <c r="K112" s="11">
        <v>0.9</v>
      </c>
      <c r="L112" s="11">
        <v>1</v>
      </c>
      <c r="M112" s="11">
        <v>1.1000000000000001</v>
      </c>
      <c r="N112" s="11">
        <v>1.2</v>
      </c>
      <c r="O112" s="11">
        <v>1.3</v>
      </c>
      <c r="P112" s="11">
        <v>1.4</v>
      </c>
      <c r="Q112" s="11">
        <v>1.5</v>
      </c>
      <c r="R112" s="11">
        <v>1.6</v>
      </c>
      <c r="S112" s="11">
        <v>1.7</v>
      </c>
      <c r="T112" s="11">
        <v>1.8</v>
      </c>
      <c r="U112" s="11">
        <v>1.9</v>
      </c>
      <c r="V112" s="11">
        <v>2</v>
      </c>
    </row>
    <row r="113" spans="1:16">
      <c r="A113" s="6" t="s">
        <v>14</v>
      </c>
      <c r="B113" s="12" t="s">
        <v>19</v>
      </c>
      <c r="C113" s="16">
        <v>5000</v>
      </c>
      <c r="D113" s="16">
        <v>5000</v>
      </c>
      <c r="E113" s="16">
        <v>5000</v>
      </c>
      <c r="F113" s="16">
        <v>5000</v>
      </c>
      <c r="G113" s="16">
        <v>5000</v>
      </c>
      <c r="H113" s="16">
        <v>5000</v>
      </c>
      <c r="I113" s="16">
        <v>5000</v>
      </c>
      <c r="J113" s="16">
        <v>5000</v>
      </c>
      <c r="K113" s="16">
        <v>5000</v>
      </c>
      <c r="L113" s="16">
        <v>4977</v>
      </c>
      <c r="M113" s="16">
        <v>4619</v>
      </c>
      <c r="N113" s="16">
        <v>2997</v>
      </c>
      <c r="O113" s="16">
        <v>607</v>
      </c>
      <c r="P113" s="16">
        <v>14</v>
      </c>
    </row>
    <row r="114" spans="1:16">
      <c r="A114" s="6" t="s">
        <v>47</v>
      </c>
      <c r="B114" s="12" t="s">
        <v>63</v>
      </c>
      <c r="C114" s="16">
        <f>C113/5000</f>
        <v>1</v>
      </c>
      <c r="D114" s="16">
        <f t="shared" ref="D114:P114" si="27">D113/5000</f>
        <v>1</v>
      </c>
      <c r="E114" s="16">
        <f t="shared" si="27"/>
        <v>1</v>
      </c>
      <c r="F114" s="16">
        <f t="shared" si="27"/>
        <v>1</v>
      </c>
      <c r="G114" s="16">
        <f t="shared" si="27"/>
        <v>1</v>
      </c>
      <c r="H114" s="16">
        <f t="shared" si="27"/>
        <v>1</v>
      </c>
      <c r="I114" s="16">
        <f t="shared" si="27"/>
        <v>1</v>
      </c>
      <c r="J114" s="16">
        <f t="shared" si="27"/>
        <v>1</v>
      </c>
      <c r="K114" s="16">
        <f t="shared" si="27"/>
        <v>1</v>
      </c>
      <c r="L114" s="16">
        <f t="shared" si="27"/>
        <v>0.99539999999999995</v>
      </c>
      <c r="M114" s="16">
        <f t="shared" si="27"/>
        <v>0.92379999999999995</v>
      </c>
      <c r="N114" s="16">
        <f t="shared" si="27"/>
        <v>0.59940000000000004</v>
      </c>
      <c r="O114" s="16">
        <f t="shared" si="27"/>
        <v>0.12139999999999999</v>
      </c>
      <c r="P114" s="16">
        <f t="shared" si="27"/>
        <v>2.8E-3</v>
      </c>
    </row>
    <row r="115" spans="1:16">
      <c r="B115" s="12" t="s">
        <v>64</v>
      </c>
      <c r="C115" s="16">
        <v>0.22500000000000001</v>
      </c>
      <c r="D115" s="16">
        <v>0.22489999999999999</v>
      </c>
      <c r="E115" s="16">
        <v>0.22470000000000001</v>
      </c>
      <c r="F115" s="16">
        <v>0.22450000000000001</v>
      </c>
      <c r="G115" s="16">
        <v>0.2243</v>
      </c>
      <c r="H115" s="16">
        <v>0.22409999999999999</v>
      </c>
      <c r="I115" s="16">
        <v>0.22389999999999999</v>
      </c>
      <c r="J115" s="16">
        <v>0.22370000000000001</v>
      </c>
      <c r="K115" s="16">
        <v>0.2235</v>
      </c>
      <c r="L115" s="16">
        <v>0.22320000000000001</v>
      </c>
      <c r="M115" s="16">
        <v>0.223</v>
      </c>
      <c r="N115" s="16">
        <v>0.22259999999999999</v>
      </c>
      <c r="O115" s="16">
        <v>0.2223</v>
      </c>
      <c r="P115" s="16">
        <v>0.222</v>
      </c>
    </row>
    <row r="116" spans="1:16">
      <c r="B116" s="12" t="s">
        <v>65</v>
      </c>
      <c r="C116" s="16">
        <f>C115*10^3</f>
        <v>225</v>
      </c>
      <c r="D116" s="16">
        <f t="shared" ref="D116:P116" si="28">D115*10^3</f>
        <v>224.89999999999998</v>
      </c>
      <c r="E116" s="16">
        <f t="shared" si="28"/>
        <v>224.70000000000002</v>
      </c>
      <c r="F116" s="16">
        <f t="shared" si="28"/>
        <v>224.5</v>
      </c>
      <c r="G116" s="16">
        <f t="shared" si="28"/>
        <v>224.3</v>
      </c>
      <c r="H116" s="16">
        <f t="shared" si="28"/>
        <v>224.1</v>
      </c>
      <c r="I116" s="16">
        <f t="shared" si="28"/>
        <v>223.89999999999998</v>
      </c>
      <c r="J116" s="16">
        <f t="shared" si="28"/>
        <v>223.70000000000002</v>
      </c>
      <c r="K116" s="16">
        <f t="shared" si="28"/>
        <v>223.5</v>
      </c>
      <c r="L116" s="16">
        <f t="shared" si="28"/>
        <v>223.20000000000002</v>
      </c>
      <c r="M116" s="16">
        <f t="shared" si="28"/>
        <v>223</v>
      </c>
      <c r="N116" s="16">
        <f t="shared" si="28"/>
        <v>222.6</v>
      </c>
      <c r="O116" s="16">
        <f t="shared" si="28"/>
        <v>222.3</v>
      </c>
      <c r="P116" s="16">
        <f t="shared" si="28"/>
        <v>222</v>
      </c>
    </row>
    <row r="117" spans="1:16">
      <c r="B117" s="12" t="s">
        <v>66</v>
      </c>
      <c r="C117" s="16">
        <v>11.509399999999999</v>
      </c>
      <c r="D117" s="16">
        <v>10.8589</v>
      </c>
      <c r="E117" s="16">
        <v>9.5434000000000001</v>
      </c>
      <c r="F117" s="16">
        <v>8.1071000000000009</v>
      </c>
      <c r="G117" s="16">
        <v>6.6820000000000004</v>
      </c>
      <c r="H117" s="16">
        <v>5.4013999999999998</v>
      </c>
      <c r="I117" s="16">
        <v>4.2549000000000001</v>
      </c>
      <c r="J117" s="16">
        <v>3.2921999999999998</v>
      </c>
      <c r="K117" s="16">
        <v>2.4685000000000001</v>
      </c>
      <c r="L117" s="16">
        <v>1.7433000000000001</v>
      </c>
      <c r="M117" s="16">
        <v>1.1043000000000001</v>
      </c>
      <c r="N117" s="16">
        <v>0.59609999999999996</v>
      </c>
      <c r="O117" s="16">
        <v>0.32390000000000002</v>
      </c>
      <c r="P117" s="16">
        <v>0.20030000000000001</v>
      </c>
    </row>
    <row r="118" spans="1:16">
      <c r="C118" s="15"/>
    </row>
    <row r="119" spans="1:16">
      <c r="A119" s="2" t="s">
        <v>21</v>
      </c>
      <c r="B119" s="12" t="s">
        <v>67</v>
      </c>
      <c r="C119" s="13">
        <v>4813</v>
      </c>
      <c r="D119" s="13">
        <v>4273</v>
      </c>
      <c r="E119" s="13">
        <v>3360</v>
      </c>
      <c r="F119" s="13">
        <v>2434</v>
      </c>
      <c r="G119" s="13">
        <v>1585</v>
      </c>
      <c r="H119" s="13">
        <v>843</v>
      </c>
      <c r="I119" s="13">
        <v>380</v>
      </c>
      <c r="J119" s="13">
        <v>107</v>
      </c>
      <c r="K119" s="13">
        <v>8</v>
      </c>
      <c r="L119" s="13">
        <v>1</v>
      </c>
      <c r="M119" s="13">
        <v>0</v>
      </c>
      <c r="N119" s="13">
        <v>0</v>
      </c>
      <c r="O119" s="13">
        <v>0</v>
      </c>
      <c r="P119" s="13">
        <v>0</v>
      </c>
    </row>
    <row r="120" spans="1:16">
      <c r="B120" s="14" t="s">
        <v>76</v>
      </c>
      <c r="C120" s="13">
        <f>C119/5000</f>
        <v>0.96260000000000001</v>
      </c>
      <c r="D120" s="13">
        <f t="shared" ref="D120:P120" si="29">D119/5000</f>
        <v>0.85460000000000003</v>
      </c>
      <c r="E120" s="13">
        <f t="shared" si="29"/>
        <v>0.67200000000000004</v>
      </c>
      <c r="F120" s="13">
        <f t="shared" si="29"/>
        <v>0.48680000000000001</v>
      </c>
      <c r="G120" s="13">
        <f t="shared" si="29"/>
        <v>0.317</v>
      </c>
      <c r="H120" s="13">
        <f t="shared" si="29"/>
        <v>0.1686</v>
      </c>
      <c r="I120" s="13">
        <f t="shared" si="29"/>
        <v>7.5999999999999998E-2</v>
      </c>
      <c r="J120" s="13">
        <f t="shared" si="29"/>
        <v>2.1399999999999999E-2</v>
      </c>
      <c r="K120" s="13">
        <f t="shared" si="29"/>
        <v>1.6000000000000001E-3</v>
      </c>
      <c r="L120" s="13">
        <f t="shared" si="29"/>
        <v>2.0000000000000001E-4</v>
      </c>
      <c r="M120" s="13">
        <f t="shared" si="29"/>
        <v>0</v>
      </c>
      <c r="N120" s="13">
        <f t="shared" si="29"/>
        <v>0</v>
      </c>
      <c r="O120" s="13">
        <f t="shared" si="29"/>
        <v>0</v>
      </c>
      <c r="P120" s="13">
        <f t="shared" si="29"/>
        <v>0</v>
      </c>
    </row>
    <row r="121" spans="1:16">
      <c r="A121" s="9"/>
      <c r="B121" s="16" t="s">
        <v>68</v>
      </c>
      <c r="C121" s="13">
        <v>4813</v>
      </c>
      <c r="D121" s="13">
        <v>4273</v>
      </c>
      <c r="E121" s="13">
        <v>3360</v>
      </c>
      <c r="F121" s="13">
        <v>2434</v>
      </c>
      <c r="G121" s="13">
        <v>1585</v>
      </c>
      <c r="H121" s="13">
        <v>843</v>
      </c>
      <c r="I121" s="13">
        <v>380</v>
      </c>
      <c r="J121" s="13">
        <v>107</v>
      </c>
      <c r="K121" s="13">
        <v>8</v>
      </c>
      <c r="L121" s="13">
        <v>1</v>
      </c>
      <c r="M121" s="13">
        <v>0</v>
      </c>
      <c r="N121" s="13">
        <v>0</v>
      </c>
      <c r="O121" s="13">
        <v>0</v>
      </c>
      <c r="P121" s="13">
        <v>0</v>
      </c>
    </row>
    <row r="122" spans="1:16">
      <c r="A122" s="9"/>
      <c r="B122" s="18" t="s">
        <v>69</v>
      </c>
      <c r="C122" s="13">
        <f>C121/C119</f>
        <v>1</v>
      </c>
      <c r="D122" s="13">
        <f t="shared" ref="D122:L122" si="30">D121/D119</f>
        <v>1</v>
      </c>
      <c r="E122" s="13">
        <f t="shared" si="30"/>
        <v>1</v>
      </c>
      <c r="F122" s="13">
        <f t="shared" si="30"/>
        <v>1</v>
      </c>
      <c r="G122" s="13">
        <f t="shared" si="30"/>
        <v>1</v>
      </c>
      <c r="H122" s="13">
        <f t="shared" si="30"/>
        <v>1</v>
      </c>
      <c r="I122" s="13">
        <f t="shared" si="30"/>
        <v>1</v>
      </c>
      <c r="J122" s="13">
        <f t="shared" si="30"/>
        <v>1</v>
      </c>
      <c r="K122" s="13">
        <f t="shared" si="30"/>
        <v>1</v>
      </c>
      <c r="L122" s="13">
        <f t="shared" si="30"/>
        <v>1</v>
      </c>
    </row>
    <row r="123" spans="1:16">
      <c r="A123" s="9"/>
      <c r="B123" s="16" t="s">
        <v>70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</row>
    <row r="124" spans="1:16">
      <c r="A124" s="9"/>
      <c r="B124" s="16" t="s">
        <v>71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</row>
    <row r="125" spans="1:16">
      <c r="A125" s="9"/>
      <c r="B125" s="18" t="s">
        <v>72</v>
      </c>
      <c r="C125" s="13">
        <f>(C123+C124)/C119</f>
        <v>0</v>
      </c>
      <c r="D125" s="13">
        <f t="shared" ref="D125:L125" si="31">(D123+D124)/D119</f>
        <v>0</v>
      </c>
      <c r="E125" s="13">
        <f t="shared" si="31"/>
        <v>0</v>
      </c>
      <c r="F125" s="13">
        <f t="shared" si="31"/>
        <v>0</v>
      </c>
      <c r="G125" s="13">
        <f t="shared" si="31"/>
        <v>0</v>
      </c>
      <c r="H125" s="13">
        <f t="shared" si="31"/>
        <v>0</v>
      </c>
      <c r="I125" s="13">
        <f t="shared" si="31"/>
        <v>0</v>
      </c>
      <c r="J125" s="13">
        <f t="shared" si="31"/>
        <v>0</v>
      </c>
      <c r="K125" s="13">
        <f t="shared" si="31"/>
        <v>0</v>
      </c>
      <c r="L125" s="13">
        <f t="shared" si="31"/>
        <v>0</v>
      </c>
    </row>
    <row r="126" spans="1:16">
      <c r="A126" s="9"/>
      <c r="B126" s="16" t="s">
        <v>73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</row>
    <row r="127" spans="1:16">
      <c r="A127" s="9"/>
      <c r="B127" s="16" t="s">
        <v>74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</row>
    <row r="128" spans="1:16">
      <c r="A128" s="9"/>
      <c r="B128" s="18" t="s">
        <v>77</v>
      </c>
      <c r="C128" s="13">
        <f>(C126+C127)/C119</f>
        <v>0</v>
      </c>
      <c r="D128" s="13">
        <f t="shared" ref="D128:L128" si="32">(D126+D127)/D119</f>
        <v>0</v>
      </c>
      <c r="E128" s="13">
        <f t="shared" si="32"/>
        <v>0</v>
      </c>
      <c r="F128" s="13">
        <f t="shared" si="32"/>
        <v>0</v>
      </c>
      <c r="G128" s="13">
        <f t="shared" si="32"/>
        <v>0</v>
      </c>
      <c r="H128" s="13">
        <f t="shared" si="32"/>
        <v>0</v>
      </c>
      <c r="I128" s="13">
        <f t="shared" si="32"/>
        <v>0</v>
      </c>
      <c r="J128" s="13">
        <f t="shared" si="32"/>
        <v>0</v>
      </c>
      <c r="K128" s="13">
        <f t="shared" si="32"/>
        <v>0</v>
      </c>
      <c r="L128" s="13">
        <f t="shared" si="32"/>
        <v>0</v>
      </c>
    </row>
    <row r="129" spans="1:22">
      <c r="B129" s="12" t="s">
        <v>78</v>
      </c>
      <c r="C129" s="13">
        <v>2206</v>
      </c>
      <c r="D129" s="13">
        <v>2800</v>
      </c>
      <c r="E129" s="13">
        <v>2822</v>
      </c>
      <c r="F129" s="13">
        <v>2338</v>
      </c>
      <c r="G129" s="13">
        <v>1710</v>
      </c>
      <c r="H129" s="13">
        <v>1049</v>
      </c>
      <c r="I129" s="13">
        <v>513</v>
      </c>
      <c r="J129" s="13">
        <v>155</v>
      </c>
      <c r="K129" s="13">
        <v>20</v>
      </c>
      <c r="L129" s="13">
        <v>1</v>
      </c>
      <c r="M129" s="13">
        <v>0</v>
      </c>
      <c r="N129" s="13">
        <v>0</v>
      </c>
      <c r="O129" s="13">
        <v>0</v>
      </c>
      <c r="P129" s="13">
        <v>0</v>
      </c>
    </row>
    <row r="130" spans="1:22">
      <c r="B130" s="14" t="s">
        <v>75</v>
      </c>
      <c r="C130" s="12">
        <f>C129/5000</f>
        <v>0.44119999999999998</v>
      </c>
      <c r="D130" s="12">
        <f t="shared" ref="D130:P130" si="33">D129/5000</f>
        <v>0.56000000000000005</v>
      </c>
      <c r="E130" s="12">
        <f t="shared" si="33"/>
        <v>0.56440000000000001</v>
      </c>
      <c r="F130" s="12">
        <f t="shared" si="33"/>
        <v>0.46760000000000002</v>
      </c>
      <c r="G130" s="12">
        <f t="shared" si="33"/>
        <v>0.34200000000000003</v>
      </c>
      <c r="H130" s="12">
        <f t="shared" si="33"/>
        <v>0.20979999999999999</v>
      </c>
      <c r="I130" s="12">
        <f t="shared" si="33"/>
        <v>0.1026</v>
      </c>
      <c r="J130" s="12">
        <f t="shared" si="33"/>
        <v>3.1E-2</v>
      </c>
      <c r="K130" s="12">
        <f t="shared" si="33"/>
        <v>4.0000000000000001E-3</v>
      </c>
      <c r="L130" s="12">
        <f t="shared" si="33"/>
        <v>2.0000000000000001E-4</v>
      </c>
      <c r="M130" s="12">
        <f t="shared" si="33"/>
        <v>0</v>
      </c>
      <c r="N130" s="12">
        <f t="shared" si="33"/>
        <v>0</v>
      </c>
      <c r="O130" s="12">
        <f t="shared" si="33"/>
        <v>0</v>
      </c>
      <c r="P130" s="12">
        <f t="shared" si="33"/>
        <v>0</v>
      </c>
      <c r="Q130" s="12"/>
      <c r="R130" s="12"/>
      <c r="S130" s="12"/>
      <c r="T130" s="12"/>
      <c r="U130" s="12"/>
      <c r="V130" s="12"/>
    </row>
    <row r="131" spans="1:22" s="9" customFormat="1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>
      <c r="A132" s="2" t="s">
        <v>22</v>
      </c>
      <c r="B132" s="12" t="s">
        <v>79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/>
      <c r="R132" s="12"/>
      <c r="S132" s="12"/>
      <c r="T132" s="12"/>
      <c r="U132" s="12"/>
      <c r="V132" s="12"/>
    </row>
    <row r="133" spans="1:22">
      <c r="B133" s="12" t="s">
        <v>80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/>
      <c r="R133" s="12"/>
      <c r="S133" s="12"/>
      <c r="T133" s="12"/>
      <c r="U133" s="12"/>
      <c r="V133" s="12"/>
    </row>
    <row r="134" spans="1:22">
      <c r="B134" s="12" t="s">
        <v>81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</row>
    <row r="135" spans="1:22">
      <c r="B135" s="12" t="s">
        <v>82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</row>
    <row r="136" spans="1:22">
      <c r="B136" s="12" t="s">
        <v>83</v>
      </c>
      <c r="C136" s="13">
        <v>2607</v>
      </c>
      <c r="D136" s="13">
        <v>1473</v>
      </c>
      <c r="E136" s="13">
        <v>538</v>
      </c>
      <c r="F136" s="13">
        <v>96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22">
      <c r="B137" s="12" t="s">
        <v>84</v>
      </c>
      <c r="C137" s="13">
        <v>2607</v>
      </c>
      <c r="D137" s="13">
        <v>1473</v>
      </c>
      <c r="E137" s="13">
        <v>538</v>
      </c>
      <c r="F137" s="13">
        <v>96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</row>
    <row r="138" spans="1:22">
      <c r="B138" s="14" t="s">
        <v>85</v>
      </c>
      <c r="C138" s="13">
        <f>C137/5000</f>
        <v>0.52139999999999997</v>
      </c>
      <c r="D138" s="13">
        <f t="shared" ref="D138:P138" si="34">D137/5000</f>
        <v>0.29459999999999997</v>
      </c>
      <c r="E138" s="13">
        <f t="shared" si="34"/>
        <v>0.1076</v>
      </c>
      <c r="F138" s="13">
        <f t="shared" si="34"/>
        <v>1.9199999999999998E-2</v>
      </c>
      <c r="G138" s="13">
        <f t="shared" si="34"/>
        <v>0</v>
      </c>
      <c r="H138" s="13">
        <f t="shared" si="34"/>
        <v>0</v>
      </c>
      <c r="I138" s="13">
        <f t="shared" si="34"/>
        <v>0</v>
      </c>
      <c r="J138" s="13">
        <f t="shared" si="34"/>
        <v>0</v>
      </c>
      <c r="K138" s="13">
        <f t="shared" si="34"/>
        <v>0</v>
      </c>
      <c r="L138" s="13">
        <f t="shared" si="34"/>
        <v>0</v>
      </c>
      <c r="M138" s="13">
        <f t="shared" si="34"/>
        <v>0</v>
      </c>
      <c r="N138" s="13">
        <f t="shared" si="34"/>
        <v>0</v>
      </c>
      <c r="O138" s="13">
        <f t="shared" si="34"/>
        <v>0</v>
      </c>
      <c r="P138" s="13">
        <f t="shared" si="34"/>
        <v>0</v>
      </c>
    </row>
    <row r="139" spans="1:22">
      <c r="B139" s="12" t="s">
        <v>87</v>
      </c>
      <c r="C139" s="13">
        <v>2206</v>
      </c>
      <c r="D139" s="13">
        <v>2800</v>
      </c>
      <c r="E139" s="13">
        <v>2822</v>
      </c>
      <c r="F139" s="13">
        <v>2338</v>
      </c>
      <c r="G139" s="13">
        <v>1710</v>
      </c>
      <c r="H139" s="13">
        <v>1049</v>
      </c>
      <c r="I139" s="13">
        <v>513</v>
      </c>
      <c r="J139" s="13">
        <v>155</v>
      </c>
      <c r="K139" s="13">
        <v>20</v>
      </c>
      <c r="L139" s="13">
        <v>1</v>
      </c>
      <c r="M139" s="13">
        <v>0</v>
      </c>
      <c r="N139" s="13">
        <v>0</v>
      </c>
      <c r="O139" s="13">
        <v>0</v>
      </c>
      <c r="P139" s="13">
        <v>0</v>
      </c>
    </row>
    <row r="140" spans="1:22">
      <c r="B140" s="12" t="s">
        <v>88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</row>
    <row r="141" spans="1:22">
      <c r="B141" s="12" t="s">
        <v>89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</row>
    <row r="142" spans="1:22">
      <c r="B142" s="12" t="s">
        <v>90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</row>
    <row r="143" spans="1:22">
      <c r="B143" s="12" t="s">
        <v>91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22">
      <c r="B144" s="12" t="s">
        <v>92</v>
      </c>
      <c r="C144" s="13">
        <v>2206</v>
      </c>
      <c r="D144" s="13">
        <v>2800</v>
      </c>
      <c r="E144" s="13">
        <v>2822</v>
      </c>
      <c r="F144" s="13">
        <v>2338</v>
      </c>
      <c r="G144" s="13">
        <v>1585</v>
      </c>
      <c r="H144" s="13">
        <v>843</v>
      </c>
      <c r="I144" s="13">
        <v>380</v>
      </c>
      <c r="J144" s="13">
        <v>107</v>
      </c>
      <c r="K144" s="13">
        <v>8</v>
      </c>
      <c r="L144" s="13">
        <v>1</v>
      </c>
      <c r="M144" s="13">
        <v>0</v>
      </c>
      <c r="N144" s="13">
        <v>0</v>
      </c>
      <c r="O144" s="13">
        <v>0</v>
      </c>
      <c r="P144" s="13">
        <v>0</v>
      </c>
    </row>
    <row r="145" spans="1:22">
      <c r="B145" s="12" t="s">
        <v>93</v>
      </c>
      <c r="C145" s="13">
        <v>2206</v>
      </c>
      <c r="D145" s="13">
        <v>2800</v>
      </c>
      <c r="E145" s="13">
        <v>2822</v>
      </c>
      <c r="F145" s="13">
        <v>2338</v>
      </c>
      <c r="G145" s="13">
        <v>1585</v>
      </c>
      <c r="H145" s="13">
        <v>843</v>
      </c>
      <c r="I145" s="13">
        <v>380</v>
      </c>
      <c r="J145" s="13">
        <v>107</v>
      </c>
      <c r="K145" s="13">
        <v>8</v>
      </c>
      <c r="L145" s="13">
        <v>1</v>
      </c>
      <c r="M145" s="13">
        <v>0</v>
      </c>
      <c r="N145" s="13">
        <v>0</v>
      </c>
      <c r="O145" s="13">
        <v>0</v>
      </c>
      <c r="P145" s="13">
        <v>0</v>
      </c>
    </row>
    <row r="146" spans="1:22">
      <c r="B146" s="14" t="s">
        <v>86</v>
      </c>
      <c r="C146" s="13">
        <f>C145/5000</f>
        <v>0.44119999999999998</v>
      </c>
      <c r="D146" s="13">
        <f t="shared" ref="D146:P146" si="35">D145/5000</f>
        <v>0.56000000000000005</v>
      </c>
      <c r="E146" s="13">
        <f t="shared" si="35"/>
        <v>0.56440000000000001</v>
      </c>
      <c r="F146" s="13">
        <f t="shared" si="35"/>
        <v>0.46760000000000002</v>
      </c>
      <c r="G146" s="13">
        <f t="shared" si="35"/>
        <v>0.317</v>
      </c>
      <c r="H146" s="13">
        <f t="shared" si="35"/>
        <v>0.1686</v>
      </c>
      <c r="I146" s="13">
        <f t="shared" si="35"/>
        <v>7.5999999999999998E-2</v>
      </c>
      <c r="J146" s="13">
        <f t="shared" si="35"/>
        <v>2.1399999999999999E-2</v>
      </c>
      <c r="K146" s="13">
        <f t="shared" si="35"/>
        <v>1.6000000000000001E-3</v>
      </c>
      <c r="L146" s="13">
        <f t="shared" si="35"/>
        <v>2.0000000000000001E-4</v>
      </c>
      <c r="M146" s="13">
        <f t="shared" si="35"/>
        <v>0</v>
      </c>
      <c r="N146" s="13">
        <f t="shared" si="35"/>
        <v>0</v>
      </c>
      <c r="O146" s="13">
        <f t="shared" si="35"/>
        <v>0</v>
      </c>
      <c r="P146" s="13">
        <f t="shared" si="35"/>
        <v>0</v>
      </c>
    </row>
    <row r="149" spans="1:22">
      <c r="A149" s="8" t="s">
        <v>51</v>
      </c>
      <c r="B149" s="10" t="s">
        <v>0</v>
      </c>
      <c r="C149" s="11">
        <v>0.1</v>
      </c>
      <c r="D149" s="11">
        <v>0.2</v>
      </c>
      <c r="E149" s="11">
        <v>0.3</v>
      </c>
      <c r="F149" s="11">
        <v>0.4</v>
      </c>
      <c r="G149" s="11">
        <v>0.5</v>
      </c>
      <c r="H149" s="11">
        <v>0.6</v>
      </c>
      <c r="I149" s="11">
        <v>0.7</v>
      </c>
      <c r="J149" s="11">
        <v>0.8</v>
      </c>
      <c r="K149" s="11">
        <v>0.9</v>
      </c>
      <c r="L149" s="11">
        <v>1</v>
      </c>
      <c r="M149" s="11">
        <v>1.1000000000000001</v>
      </c>
      <c r="N149" s="11">
        <v>1.2</v>
      </c>
      <c r="O149" s="11">
        <v>1.3</v>
      </c>
      <c r="P149" s="11">
        <v>1.4</v>
      </c>
      <c r="Q149" s="11">
        <v>1.5</v>
      </c>
      <c r="R149" s="11">
        <v>1.6</v>
      </c>
      <c r="S149" s="11">
        <v>1.7</v>
      </c>
      <c r="T149" s="11">
        <v>1.8</v>
      </c>
      <c r="U149" s="11">
        <v>1.9</v>
      </c>
      <c r="V149" s="11">
        <v>2</v>
      </c>
    </row>
    <row r="150" spans="1:22">
      <c r="A150" s="6" t="s">
        <v>14</v>
      </c>
      <c r="B150" s="12" t="s">
        <v>19</v>
      </c>
      <c r="C150" s="16">
        <v>5000</v>
      </c>
      <c r="D150" s="16">
        <v>5000</v>
      </c>
      <c r="E150" s="16">
        <v>5000</v>
      </c>
      <c r="F150" s="16">
        <v>5000</v>
      </c>
      <c r="G150" s="16">
        <v>5000</v>
      </c>
      <c r="H150" s="16">
        <v>5000</v>
      </c>
      <c r="I150" s="16">
        <v>4997</v>
      </c>
      <c r="J150" s="16">
        <v>4977</v>
      </c>
      <c r="K150" s="16">
        <v>4826</v>
      </c>
      <c r="L150" s="16">
        <v>4147</v>
      </c>
      <c r="M150" s="16">
        <v>2535</v>
      </c>
      <c r="N150" s="16">
        <v>845</v>
      </c>
      <c r="O150" s="16">
        <v>118</v>
      </c>
      <c r="P150" s="16">
        <v>10</v>
      </c>
      <c r="Q150" s="16">
        <v>1</v>
      </c>
      <c r="R150" s="16"/>
      <c r="S150" s="16"/>
      <c r="T150" s="16"/>
    </row>
    <row r="151" spans="1:22">
      <c r="A151" s="6" t="s">
        <v>47</v>
      </c>
      <c r="B151" s="12" t="s">
        <v>63</v>
      </c>
      <c r="C151" s="16">
        <f>C150/5000</f>
        <v>1</v>
      </c>
      <c r="D151" s="16">
        <f t="shared" ref="D151:Q151" si="36">D150/5000</f>
        <v>1</v>
      </c>
      <c r="E151" s="16">
        <f t="shared" si="36"/>
        <v>1</v>
      </c>
      <c r="F151" s="16">
        <f t="shared" si="36"/>
        <v>1</v>
      </c>
      <c r="G151" s="16">
        <f t="shared" si="36"/>
        <v>1</v>
      </c>
      <c r="H151" s="16">
        <f t="shared" si="36"/>
        <v>1</v>
      </c>
      <c r="I151" s="16">
        <f t="shared" si="36"/>
        <v>0.99939999999999996</v>
      </c>
      <c r="J151" s="16">
        <f t="shared" si="36"/>
        <v>0.99539999999999995</v>
      </c>
      <c r="K151" s="16">
        <f t="shared" si="36"/>
        <v>0.96519999999999995</v>
      </c>
      <c r="L151" s="16">
        <f t="shared" si="36"/>
        <v>0.82940000000000003</v>
      </c>
      <c r="M151" s="16">
        <f t="shared" si="36"/>
        <v>0.50700000000000001</v>
      </c>
      <c r="N151" s="16">
        <f t="shared" si="36"/>
        <v>0.16900000000000001</v>
      </c>
      <c r="O151" s="16">
        <f t="shared" si="36"/>
        <v>2.3599999999999999E-2</v>
      </c>
      <c r="P151" s="16">
        <f t="shared" si="36"/>
        <v>2E-3</v>
      </c>
      <c r="Q151" s="16">
        <f t="shared" si="36"/>
        <v>2.0000000000000001E-4</v>
      </c>
      <c r="R151" s="16"/>
      <c r="S151" s="16"/>
      <c r="T151" s="16"/>
    </row>
    <row r="152" spans="1:22">
      <c r="B152" s="12" t="s">
        <v>64</v>
      </c>
      <c r="C152" s="16">
        <v>0.17499999999999999</v>
      </c>
      <c r="D152" s="16">
        <v>0.1749</v>
      </c>
      <c r="E152" s="16">
        <v>0.17469999999999999</v>
      </c>
      <c r="F152" s="16">
        <v>0.17449999999999999</v>
      </c>
      <c r="G152" s="16">
        <v>0.17430000000000001</v>
      </c>
      <c r="H152" s="16">
        <v>0.1741</v>
      </c>
      <c r="I152" s="16">
        <v>0.1739</v>
      </c>
      <c r="J152" s="16">
        <v>0.17369999999999999</v>
      </c>
      <c r="K152" s="16">
        <v>0.17349999999999999</v>
      </c>
      <c r="L152" s="16">
        <v>0.17319999999999999</v>
      </c>
      <c r="M152" s="16">
        <v>0.1729</v>
      </c>
      <c r="N152" s="16">
        <v>0.1726</v>
      </c>
      <c r="O152" s="16">
        <v>0.1724</v>
      </c>
      <c r="P152" s="16">
        <v>0.17219999999999999</v>
      </c>
      <c r="Q152" s="16">
        <v>0.17150000000000001</v>
      </c>
      <c r="R152" s="16"/>
      <c r="S152" s="16"/>
      <c r="T152" s="16"/>
    </row>
    <row r="153" spans="1:22">
      <c r="B153" s="12" t="s">
        <v>65</v>
      </c>
      <c r="C153" s="16">
        <f>C152*10^3</f>
        <v>175</v>
      </c>
      <c r="D153" s="16">
        <f t="shared" ref="D153:Q153" si="37">D152*10^3</f>
        <v>174.9</v>
      </c>
      <c r="E153" s="16">
        <f t="shared" si="37"/>
        <v>174.7</v>
      </c>
      <c r="F153" s="16">
        <f t="shared" si="37"/>
        <v>174.5</v>
      </c>
      <c r="G153" s="16">
        <f t="shared" si="37"/>
        <v>174.3</v>
      </c>
      <c r="H153" s="16">
        <f t="shared" si="37"/>
        <v>174.1</v>
      </c>
      <c r="I153" s="16">
        <f t="shared" si="37"/>
        <v>173.9</v>
      </c>
      <c r="J153" s="16">
        <f t="shared" si="37"/>
        <v>173.7</v>
      </c>
      <c r="K153" s="16">
        <f t="shared" si="37"/>
        <v>173.5</v>
      </c>
      <c r="L153" s="16">
        <f t="shared" si="37"/>
        <v>173.2</v>
      </c>
      <c r="M153" s="16">
        <f t="shared" si="37"/>
        <v>172.9</v>
      </c>
      <c r="N153" s="16">
        <f t="shared" si="37"/>
        <v>172.6</v>
      </c>
      <c r="O153" s="16">
        <f t="shared" si="37"/>
        <v>172.4</v>
      </c>
      <c r="P153" s="16">
        <f t="shared" si="37"/>
        <v>172.2</v>
      </c>
      <c r="Q153" s="16">
        <f t="shared" si="37"/>
        <v>171.5</v>
      </c>
      <c r="R153" s="16"/>
      <c r="S153" s="16"/>
      <c r="T153" s="16"/>
    </row>
    <row r="154" spans="1:22">
      <c r="B154" s="12" t="s">
        <v>66</v>
      </c>
      <c r="C154" s="16">
        <v>11.414400000000001</v>
      </c>
      <c r="D154" s="16">
        <v>10.490500000000001</v>
      </c>
      <c r="E154" s="16">
        <v>8.7872000000000003</v>
      </c>
      <c r="F154" s="16">
        <v>6.9962999999999997</v>
      </c>
      <c r="G154" s="16">
        <v>5.4321000000000002</v>
      </c>
      <c r="H154" s="16">
        <v>4.0907</v>
      </c>
      <c r="I154" s="16">
        <v>3.0470999999999999</v>
      </c>
      <c r="J154" s="16">
        <v>2.2334999999999998</v>
      </c>
      <c r="K154" s="16">
        <v>1.5838000000000001</v>
      </c>
      <c r="L154" s="16">
        <v>1.0679000000000001</v>
      </c>
      <c r="M154" s="16">
        <v>0.70509999999999995</v>
      </c>
      <c r="N154" s="16">
        <v>0.47260000000000002</v>
      </c>
      <c r="O154" s="16">
        <v>0.37409999999999999</v>
      </c>
      <c r="P154" s="16">
        <v>0.3256</v>
      </c>
      <c r="Q154" s="16">
        <v>0.14030000000000001</v>
      </c>
      <c r="R154" s="16"/>
      <c r="S154" s="16"/>
      <c r="T154" s="16"/>
    </row>
    <row r="155" spans="1:22">
      <c r="C155" s="15"/>
    </row>
    <row r="156" spans="1:22">
      <c r="A156" s="2" t="s">
        <v>21</v>
      </c>
      <c r="B156" s="12" t="s">
        <v>67</v>
      </c>
      <c r="C156" s="13">
        <v>4747</v>
      </c>
      <c r="D156" s="13">
        <v>4097</v>
      </c>
      <c r="E156" s="13">
        <v>3077</v>
      </c>
      <c r="F156" s="13">
        <v>2110</v>
      </c>
      <c r="G156" s="13">
        <v>1319</v>
      </c>
      <c r="H156" s="13">
        <v>768</v>
      </c>
      <c r="I156" s="13">
        <v>347</v>
      </c>
      <c r="J156" s="13">
        <v>106</v>
      </c>
      <c r="K156" s="13">
        <v>16</v>
      </c>
      <c r="L156" s="13">
        <v>2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</row>
    <row r="157" spans="1:22">
      <c r="B157" s="14" t="s">
        <v>76</v>
      </c>
      <c r="C157" s="13">
        <f>C156/5000</f>
        <v>0.94940000000000002</v>
      </c>
      <c r="D157" s="13">
        <f t="shared" ref="D157:Q157" si="38">D156/5000</f>
        <v>0.81940000000000002</v>
      </c>
      <c r="E157" s="13">
        <f t="shared" si="38"/>
        <v>0.61539999999999995</v>
      </c>
      <c r="F157" s="13">
        <f t="shared" si="38"/>
        <v>0.42199999999999999</v>
      </c>
      <c r="G157" s="13">
        <f t="shared" si="38"/>
        <v>0.26379999999999998</v>
      </c>
      <c r="H157" s="13">
        <f t="shared" si="38"/>
        <v>0.15359999999999999</v>
      </c>
      <c r="I157" s="13">
        <f t="shared" si="38"/>
        <v>6.9400000000000003E-2</v>
      </c>
      <c r="J157" s="13">
        <f t="shared" si="38"/>
        <v>2.12E-2</v>
      </c>
      <c r="K157" s="13">
        <f t="shared" si="38"/>
        <v>3.2000000000000002E-3</v>
      </c>
      <c r="L157" s="13">
        <f t="shared" si="38"/>
        <v>4.0000000000000002E-4</v>
      </c>
      <c r="M157" s="13">
        <f t="shared" si="38"/>
        <v>0</v>
      </c>
      <c r="N157" s="13">
        <f t="shared" si="38"/>
        <v>0</v>
      </c>
      <c r="O157" s="13">
        <f t="shared" si="38"/>
        <v>0</v>
      </c>
      <c r="P157" s="13">
        <f t="shared" si="38"/>
        <v>0</v>
      </c>
      <c r="Q157" s="13">
        <f t="shared" si="38"/>
        <v>0</v>
      </c>
    </row>
    <row r="158" spans="1:22">
      <c r="A158" s="9"/>
      <c r="B158" s="16" t="s">
        <v>68</v>
      </c>
      <c r="C158" s="13">
        <v>4747</v>
      </c>
      <c r="D158" s="13">
        <v>4097</v>
      </c>
      <c r="E158" s="13">
        <v>3077</v>
      </c>
      <c r="F158" s="13">
        <v>2106</v>
      </c>
      <c r="G158" s="13">
        <v>1312</v>
      </c>
      <c r="H158" s="13">
        <v>758</v>
      </c>
      <c r="I158" s="13">
        <v>340</v>
      </c>
      <c r="J158" s="13">
        <v>104</v>
      </c>
      <c r="K158" s="13">
        <v>16</v>
      </c>
      <c r="L158" s="13">
        <v>2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</row>
    <row r="159" spans="1:22">
      <c r="A159" s="9"/>
      <c r="B159" s="18" t="s">
        <v>69</v>
      </c>
      <c r="C159" s="13">
        <f>C158/C156</f>
        <v>1</v>
      </c>
      <c r="D159" s="13">
        <f t="shared" ref="D159:L159" si="39">D158/D156</f>
        <v>1</v>
      </c>
      <c r="E159" s="13">
        <f t="shared" si="39"/>
        <v>1</v>
      </c>
      <c r="F159" s="13">
        <f t="shared" si="39"/>
        <v>0.99810426540284358</v>
      </c>
      <c r="G159" s="13">
        <f t="shared" si="39"/>
        <v>0.99469294920394236</v>
      </c>
      <c r="H159" s="13">
        <f t="shared" si="39"/>
        <v>0.98697916666666663</v>
      </c>
      <c r="I159" s="13">
        <f t="shared" si="39"/>
        <v>0.97982708933717577</v>
      </c>
      <c r="J159" s="13">
        <f t="shared" si="39"/>
        <v>0.98113207547169812</v>
      </c>
      <c r="K159" s="13">
        <f t="shared" si="39"/>
        <v>1</v>
      </c>
      <c r="L159" s="13">
        <f t="shared" si="39"/>
        <v>1</v>
      </c>
    </row>
    <row r="160" spans="1:22">
      <c r="A160" s="9"/>
      <c r="B160" s="16" t="s">
        <v>70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</row>
    <row r="161" spans="1:22">
      <c r="A161" s="9"/>
      <c r="B161" s="16" t="s">
        <v>71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</row>
    <row r="162" spans="1:22">
      <c r="A162" s="9"/>
      <c r="B162" s="18" t="s">
        <v>72</v>
      </c>
      <c r="C162" s="13">
        <f>(C160+C161)/C156</f>
        <v>0</v>
      </c>
      <c r="D162" s="13">
        <f t="shared" ref="D162:L162" si="40">(D160+D161)/D156</f>
        <v>0</v>
      </c>
      <c r="E162" s="13">
        <f t="shared" si="40"/>
        <v>0</v>
      </c>
      <c r="F162" s="13">
        <f t="shared" si="40"/>
        <v>0</v>
      </c>
      <c r="G162" s="13">
        <f t="shared" si="40"/>
        <v>0</v>
      </c>
      <c r="H162" s="13">
        <f t="shared" si="40"/>
        <v>0</v>
      </c>
      <c r="I162" s="13">
        <f t="shared" si="40"/>
        <v>0</v>
      </c>
      <c r="J162" s="13">
        <f t="shared" si="40"/>
        <v>0</v>
      </c>
      <c r="K162" s="13">
        <f t="shared" si="40"/>
        <v>0</v>
      </c>
      <c r="L162" s="13">
        <f t="shared" si="40"/>
        <v>0</v>
      </c>
    </row>
    <row r="163" spans="1:22">
      <c r="A163" s="9"/>
      <c r="B163" s="16" t="s">
        <v>73</v>
      </c>
      <c r="C163" s="13">
        <v>0</v>
      </c>
      <c r="D163" s="13">
        <v>0</v>
      </c>
      <c r="E163" s="13">
        <v>0</v>
      </c>
      <c r="F163" s="13">
        <v>1</v>
      </c>
      <c r="G163" s="13">
        <v>2</v>
      </c>
      <c r="H163" s="13">
        <v>3</v>
      </c>
      <c r="I163" s="13">
        <v>1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</row>
    <row r="164" spans="1:22">
      <c r="A164" s="9"/>
      <c r="B164" s="16" t="s">
        <v>74</v>
      </c>
      <c r="C164" s="13">
        <v>0</v>
      </c>
      <c r="D164" s="13">
        <v>0</v>
      </c>
      <c r="E164" s="13">
        <v>0</v>
      </c>
      <c r="F164" s="13">
        <v>3</v>
      </c>
      <c r="G164" s="13">
        <v>5</v>
      </c>
      <c r="H164" s="13">
        <v>7</v>
      </c>
      <c r="I164" s="13">
        <v>6</v>
      </c>
      <c r="J164" s="13">
        <v>2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</row>
    <row r="165" spans="1:22">
      <c r="A165" s="9"/>
      <c r="B165" s="18" t="s">
        <v>77</v>
      </c>
      <c r="C165" s="13">
        <f>(C163+C164)/C156</f>
        <v>0</v>
      </c>
      <c r="D165" s="13">
        <f t="shared" ref="D165:L165" si="41">(D163+D164)/D156</f>
        <v>0</v>
      </c>
      <c r="E165" s="13">
        <f t="shared" si="41"/>
        <v>0</v>
      </c>
      <c r="F165" s="13">
        <f t="shared" si="41"/>
        <v>1.8957345971563982E-3</v>
      </c>
      <c r="G165" s="13">
        <f t="shared" si="41"/>
        <v>5.3070507960576198E-3</v>
      </c>
      <c r="H165" s="13">
        <f t="shared" si="41"/>
        <v>1.3020833333333334E-2</v>
      </c>
      <c r="I165" s="13">
        <f t="shared" si="41"/>
        <v>2.0172910662824207E-2</v>
      </c>
      <c r="J165" s="13">
        <f t="shared" si="41"/>
        <v>1.8867924528301886E-2</v>
      </c>
      <c r="K165" s="13">
        <f t="shared" si="41"/>
        <v>0</v>
      </c>
      <c r="L165" s="13">
        <f t="shared" si="41"/>
        <v>0</v>
      </c>
    </row>
    <row r="166" spans="1:22">
      <c r="B166" s="12" t="s">
        <v>78</v>
      </c>
      <c r="C166" s="13">
        <v>2194</v>
      </c>
      <c r="D166" s="13">
        <v>2685</v>
      </c>
      <c r="E166" s="13">
        <v>2562</v>
      </c>
      <c r="F166" s="13">
        <v>2015</v>
      </c>
      <c r="G166" s="13">
        <v>1406</v>
      </c>
      <c r="H166" s="13">
        <v>895</v>
      </c>
      <c r="I166" s="13">
        <v>463</v>
      </c>
      <c r="J166" s="13">
        <v>174</v>
      </c>
      <c r="K166" s="13">
        <v>31</v>
      </c>
      <c r="L166" s="13">
        <v>6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</row>
    <row r="167" spans="1:22">
      <c r="B167" s="14" t="s">
        <v>75</v>
      </c>
      <c r="C167" s="12">
        <f>C166/5000</f>
        <v>0.43880000000000002</v>
      </c>
      <c r="D167" s="12">
        <f t="shared" ref="D167:Q167" si="42">D166/5000</f>
        <v>0.53700000000000003</v>
      </c>
      <c r="E167" s="12">
        <f t="shared" si="42"/>
        <v>0.51239999999999997</v>
      </c>
      <c r="F167" s="12">
        <f t="shared" si="42"/>
        <v>0.40300000000000002</v>
      </c>
      <c r="G167" s="12">
        <f t="shared" si="42"/>
        <v>0.28120000000000001</v>
      </c>
      <c r="H167" s="12">
        <f t="shared" si="42"/>
        <v>0.17899999999999999</v>
      </c>
      <c r="I167" s="12">
        <f t="shared" si="42"/>
        <v>9.2600000000000002E-2</v>
      </c>
      <c r="J167" s="12">
        <f t="shared" si="42"/>
        <v>3.4799999999999998E-2</v>
      </c>
      <c r="K167" s="12">
        <f t="shared" si="42"/>
        <v>6.1999999999999998E-3</v>
      </c>
      <c r="L167" s="12">
        <f t="shared" si="42"/>
        <v>1.1999999999999999E-3</v>
      </c>
      <c r="M167" s="12">
        <f t="shared" si="42"/>
        <v>0</v>
      </c>
      <c r="N167" s="12">
        <f t="shared" si="42"/>
        <v>0</v>
      </c>
      <c r="O167" s="12">
        <f t="shared" si="42"/>
        <v>0</v>
      </c>
      <c r="P167" s="12">
        <f t="shared" si="42"/>
        <v>0</v>
      </c>
      <c r="Q167" s="12">
        <f t="shared" si="42"/>
        <v>0</v>
      </c>
      <c r="R167" s="12"/>
      <c r="S167" s="12"/>
      <c r="T167" s="12"/>
      <c r="U167" s="12"/>
      <c r="V167" s="12"/>
    </row>
    <row r="168" spans="1:22" s="9" customFormat="1"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>
      <c r="A169" s="2" t="s">
        <v>22</v>
      </c>
      <c r="B169" s="12" t="s">
        <v>79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/>
      <c r="S169" s="12"/>
      <c r="T169" s="12"/>
      <c r="U169" s="12"/>
      <c r="V169" s="12"/>
    </row>
    <row r="170" spans="1:22">
      <c r="B170" s="12" t="s">
        <v>80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/>
      <c r="S170" s="12"/>
      <c r="T170" s="12"/>
      <c r="U170" s="12"/>
      <c r="V170" s="12"/>
    </row>
    <row r="171" spans="1:22">
      <c r="B171" s="12" t="s">
        <v>81</v>
      </c>
      <c r="C171" s="13">
        <v>0</v>
      </c>
      <c r="D171" s="13">
        <v>0</v>
      </c>
      <c r="E171" s="13">
        <v>0</v>
      </c>
      <c r="F171" s="13">
        <v>3</v>
      </c>
      <c r="G171" s="13">
        <v>5</v>
      </c>
      <c r="H171" s="13">
        <v>7</v>
      </c>
      <c r="I171" s="13">
        <v>6</v>
      </c>
      <c r="J171" s="13">
        <v>2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</row>
    <row r="172" spans="1:22">
      <c r="B172" s="12" t="s">
        <v>82</v>
      </c>
      <c r="C172" s="13">
        <v>0</v>
      </c>
      <c r="D172" s="13">
        <v>0</v>
      </c>
      <c r="E172" s="13">
        <v>0</v>
      </c>
      <c r="F172" s="13">
        <v>1</v>
      </c>
      <c r="G172" s="13">
        <v>2</v>
      </c>
      <c r="H172" s="13">
        <v>3</v>
      </c>
      <c r="I172" s="13">
        <v>1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</row>
    <row r="173" spans="1:22">
      <c r="B173" s="12" t="s">
        <v>83</v>
      </c>
      <c r="C173" s="13">
        <v>2553</v>
      </c>
      <c r="D173" s="13">
        <v>1412</v>
      </c>
      <c r="E173" s="13">
        <v>515</v>
      </c>
      <c r="F173" s="13">
        <v>91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</row>
    <row r="174" spans="1:22">
      <c r="B174" s="12" t="s">
        <v>84</v>
      </c>
      <c r="C174" s="13">
        <v>2553</v>
      </c>
      <c r="D174" s="13">
        <v>1412</v>
      </c>
      <c r="E174" s="13">
        <v>515</v>
      </c>
      <c r="F174" s="13">
        <v>95</v>
      </c>
      <c r="G174" s="13">
        <v>7</v>
      </c>
      <c r="H174" s="13">
        <v>10</v>
      </c>
      <c r="I174" s="13">
        <v>7</v>
      </c>
      <c r="J174" s="13">
        <v>2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</row>
    <row r="175" spans="1:22">
      <c r="B175" s="14" t="s">
        <v>85</v>
      </c>
      <c r="C175" s="13">
        <f>C174/5000</f>
        <v>0.51060000000000005</v>
      </c>
      <c r="D175" s="13">
        <f t="shared" ref="D175:Q175" si="43">D174/5000</f>
        <v>0.28239999999999998</v>
      </c>
      <c r="E175" s="13">
        <f t="shared" si="43"/>
        <v>0.10299999999999999</v>
      </c>
      <c r="F175" s="13">
        <f t="shared" si="43"/>
        <v>1.9E-2</v>
      </c>
      <c r="G175" s="13">
        <f t="shared" si="43"/>
        <v>1.4E-3</v>
      </c>
      <c r="H175" s="13">
        <f t="shared" si="43"/>
        <v>2E-3</v>
      </c>
      <c r="I175" s="13">
        <f t="shared" si="43"/>
        <v>1.4E-3</v>
      </c>
      <c r="J175" s="13">
        <f t="shared" si="43"/>
        <v>4.0000000000000002E-4</v>
      </c>
      <c r="K175" s="13">
        <f t="shared" si="43"/>
        <v>0</v>
      </c>
      <c r="L175" s="13">
        <f t="shared" si="43"/>
        <v>0</v>
      </c>
      <c r="M175" s="13">
        <f t="shared" si="43"/>
        <v>0</v>
      </c>
      <c r="N175" s="13">
        <f t="shared" si="43"/>
        <v>0</v>
      </c>
      <c r="O175" s="13">
        <f t="shared" si="43"/>
        <v>0</v>
      </c>
      <c r="P175" s="13">
        <f t="shared" si="43"/>
        <v>0</v>
      </c>
      <c r="Q175" s="13">
        <f t="shared" si="43"/>
        <v>0</v>
      </c>
    </row>
    <row r="176" spans="1:22">
      <c r="B176" s="12" t="s">
        <v>87</v>
      </c>
      <c r="C176" s="13">
        <v>2194</v>
      </c>
      <c r="D176" s="13">
        <v>2685</v>
      </c>
      <c r="E176" s="13">
        <v>2562</v>
      </c>
      <c r="F176" s="13">
        <v>2015</v>
      </c>
      <c r="G176" s="13">
        <v>1406</v>
      </c>
      <c r="H176" s="13">
        <v>895</v>
      </c>
      <c r="I176" s="13">
        <v>463</v>
      </c>
      <c r="J176" s="13">
        <v>174</v>
      </c>
      <c r="K176" s="13">
        <v>31</v>
      </c>
      <c r="L176" s="13">
        <v>6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</row>
    <row r="177" spans="1:23">
      <c r="B177" s="12" t="s">
        <v>88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</row>
    <row r="178" spans="1:23">
      <c r="B178" s="12" t="s">
        <v>89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</row>
    <row r="179" spans="1:23">
      <c r="B179" s="12" t="s">
        <v>90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</row>
    <row r="180" spans="1:23">
      <c r="B180" s="12" t="s">
        <v>91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</row>
    <row r="181" spans="1:23">
      <c r="B181" s="12" t="s">
        <v>92</v>
      </c>
      <c r="C181" s="13">
        <v>2194</v>
      </c>
      <c r="D181" s="13">
        <v>2685</v>
      </c>
      <c r="E181" s="13">
        <v>2562</v>
      </c>
      <c r="F181" s="13">
        <v>2015</v>
      </c>
      <c r="G181" s="13">
        <v>1312</v>
      </c>
      <c r="H181" s="13">
        <v>758</v>
      </c>
      <c r="I181" s="13">
        <v>340</v>
      </c>
      <c r="J181" s="13">
        <v>104</v>
      </c>
      <c r="K181" s="13">
        <v>16</v>
      </c>
      <c r="L181" s="13">
        <v>2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</row>
    <row r="182" spans="1:23">
      <c r="B182" s="12" t="s">
        <v>93</v>
      </c>
      <c r="C182" s="13">
        <v>2194</v>
      </c>
      <c r="D182" s="13">
        <v>2685</v>
      </c>
      <c r="E182" s="13">
        <v>2562</v>
      </c>
      <c r="F182" s="13">
        <v>2015</v>
      </c>
      <c r="G182" s="13">
        <v>1312</v>
      </c>
      <c r="H182" s="13">
        <v>758</v>
      </c>
      <c r="I182" s="13">
        <v>340</v>
      </c>
      <c r="J182" s="13">
        <v>104</v>
      </c>
      <c r="K182" s="13">
        <v>16</v>
      </c>
      <c r="L182" s="13">
        <v>2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</row>
    <row r="183" spans="1:23">
      <c r="B183" s="14" t="s">
        <v>86</v>
      </c>
      <c r="C183" s="13">
        <f>C182/5000</f>
        <v>0.43880000000000002</v>
      </c>
      <c r="D183" s="13">
        <f t="shared" ref="D183:Q183" si="44">D182/5000</f>
        <v>0.53700000000000003</v>
      </c>
      <c r="E183" s="13">
        <f t="shared" si="44"/>
        <v>0.51239999999999997</v>
      </c>
      <c r="F183" s="13">
        <f t="shared" si="44"/>
        <v>0.40300000000000002</v>
      </c>
      <c r="G183" s="13">
        <f t="shared" si="44"/>
        <v>0.26240000000000002</v>
      </c>
      <c r="H183" s="13">
        <f t="shared" si="44"/>
        <v>0.15160000000000001</v>
      </c>
      <c r="I183" s="13">
        <f t="shared" si="44"/>
        <v>6.8000000000000005E-2</v>
      </c>
      <c r="J183" s="13">
        <f t="shared" si="44"/>
        <v>2.0799999999999999E-2</v>
      </c>
      <c r="K183" s="13">
        <f t="shared" si="44"/>
        <v>3.2000000000000002E-3</v>
      </c>
      <c r="L183" s="13">
        <f t="shared" si="44"/>
        <v>4.0000000000000002E-4</v>
      </c>
      <c r="M183" s="13">
        <f t="shared" si="44"/>
        <v>0</v>
      </c>
      <c r="N183" s="13">
        <f t="shared" si="44"/>
        <v>0</v>
      </c>
      <c r="O183" s="13">
        <f t="shared" si="44"/>
        <v>0</v>
      </c>
      <c r="P183" s="13">
        <f t="shared" si="44"/>
        <v>0</v>
      </c>
      <c r="Q183" s="13">
        <f t="shared" si="44"/>
        <v>0</v>
      </c>
    </row>
    <row r="186" spans="1:23">
      <c r="A186" s="8" t="s">
        <v>52</v>
      </c>
      <c r="B186" s="10" t="s">
        <v>0</v>
      </c>
      <c r="C186" s="11">
        <v>0.1</v>
      </c>
      <c r="D186" s="11">
        <v>0.2</v>
      </c>
      <c r="E186" s="11">
        <v>0.3</v>
      </c>
      <c r="F186" s="11">
        <v>0.4</v>
      </c>
      <c r="G186" s="11">
        <v>0.5</v>
      </c>
      <c r="H186" s="11">
        <v>0.6</v>
      </c>
      <c r="I186" s="11">
        <v>0.7</v>
      </c>
      <c r="J186" s="11">
        <v>0.8</v>
      </c>
      <c r="K186" s="11">
        <v>0.9</v>
      </c>
      <c r="L186" s="11">
        <v>1</v>
      </c>
      <c r="M186" s="11">
        <v>1.1000000000000001</v>
      </c>
      <c r="N186" s="11">
        <v>1.2</v>
      </c>
      <c r="O186" s="11">
        <v>1.3</v>
      </c>
      <c r="P186" s="11">
        <v>1.4</v>
      </c>
      <c r="Q186" s="11">
        <v>1.5</v>
      </c>
      <c r="R186" s="11">
        <v>1.6</v>
      </c>
      <c r="S186" s="11">
        <v>1.7</v>
      </c>
      <c r="T186" s="11">
        <v>1.8</v>
      </c>
      <c r="U186" s="11">
        <v>1.9</v>
      </c>
      <c r="V186" s="11">
        <v>2</v>
      </c>
    </row>
    <row r="187" spans="1:23">
      <c r="A187" s="6" t="s">
        <v>14</v>
      </c>
      <c r="B187" s="12" t="s">
        <v>19</v>
      </c>
      <c r="C187" s="16">
        <v>5000</v>
      </c>
      <c r="D187" s="16">
        <v>5000</v>
      </c>
      <c r="E187" s="16">
        <v>5000</v>
      </c>
      <c r="F187" s="16">
        <v>5000</v>
      </c>
      <c r="G187" s="16">
        <v>5000</v>
      </c>
      <c r="H187" s="16">
        <v>4995</v>
      </c>
      <c r="I187" s="16">
        <v>4935</v>
      </c>
      <c r="J187" s="16">
        <v>4686</v>
      </c>
      <c r="K187" s="16">
        <v>4104</v>
      </c>
      <c r="L187" s="16">
        <v>3022</v>
      </c>
      <c r="M187" s="16">
        <v>1711</v>
      </c>
      <c r="N187" s="16">
        <v>749</v>
      </c>
      <c r="O187" s="16">
        <v>273</v>
      </c>
      <c r="P187" s="16">
        <v>74</v>
      </c>
      <c r="Q187" s="16">
        <v>17</v>
      </c>
      <c r="R187" s="16">
        <v>5</v>
      </c>
      <c r="S187" s="16">
        <v>2</v>
      </c>
      <c r="T187" s="16"/>
      <c r="U187" s="16"/>
      <c r="V187" s="16"/>
      <c r="W187" s="9"/>
    </row>
    <row r="188" spans="1:23">
      <c r="A188" s="6" t="s">
        <v>47</v>
      </c>
      <c r="B188" s="12" t="s">
        <v>63</v>
      </c>
      <c r="C188" s="16">
        <f>C187/5000</f>
        <v>1</v>
      </c>
      <c r="D188" s="16">
        <f t="shared" ref="D188:S188" si="45">D187/5000</f>
        <v>1</v>
      </c>
      <c r="E188" s="16">
        <f t="shared" si="45"/>
        <v>1</v>
      </c>
      <c r="F188" s="16">
        <f t="shared" si="45"/>
        <v>1</v>
      </c>
      <c r="G188" s="16">
        <f t="shared" si="45"/>
        <v>1</v>
      </c>
      <c r="H188" s="16">
        <f t="shared" si="45"/>
        <v>0.999</v>
      </c>
      <c r="I188" s="16">
        <f t="shared" si="45"/>
        <v>0.98699999999999999</v>
      </c>
      <c r="J188" s="16">
        <f t="shared" si="45"/>
        <v>0.93720000000000003</v>
      </c>
      <c r="K188" s="16">
        <f t="shared" si="45"/>
        <v>0.82079999999999997</v>
      </c>
      <c r="L188" s="16">
        <f t="shared" si="45"/>
        <v>0.60440000000000005</v>
      </c>
      <c r="M188" s="16">
        <f t="shared" si="45"/>
        <v>0.3422</v>
      </c>
      <c r="N188" s="16">
        <f t="shared" si="45"/>
        <v>0.14979999999999999</v>
      </c>
      <c r="O188" s="16">
        <f t="shared" si="45"/>
        <v>5.4600000000000003E-2</v>
      </c>
      <c r="P188" s="16">
        <f t="shared" si="45"/>
        <v>1.4800000000000001E-2</v>
      </c>
      <c r="Q188" s="16">
        <f t="shared" si="45"/>
        <v>3.3999999999999998E-3</v>
      </c>
      <c r="R188" s="16">
        <f t="shared" si="45"/>
        <v>1E-3</v>
      </c>
      <c r="S188" s="16">
        <f t="shared" si="45"/>
        <v>4.0000000000000002E-4</v>
      </c>
      <c r="T188" s="16"/>
      <c r="U188" s="16"/>
      <c r="V188" s="16"/>
      <c r="W188" s="9"/>
    </row>
    <row r="189" spans="1:23">
      <c r="B189" s="12" t="s">
        <v>64</v>
      </c>
      <c r="C189" s="16">
        <v>0.13750000000000001</v>
      </c>
      <c r="D189" s="16">
        <v>0.13739999999999999</v>
      </c>
      <c r="E189" s="16">
        <v>0.1371</v>
      </c>
      <c r="F189" s="16">
        <v>0.13689999999999999</v>
      </c>
      <c r="G189" s="16">
        <v>0.13669999999999999</v>
      </c>
      <c r="H189" s="16">
        <v>0.1366</v>
      </c>
      <c r="I189" s="16">
        <v>0.13639999999999999</v>
      </c>
      <c r="J189" s="16">
        <v>0.13619999999999999</v>
      </c>
      <c r="K189" s="16">
        <v>0.13589999999999999</v>
      </c>
      <c r="L189" s="16">
        <v>0.13569999999999999</v>
      </c>
      <c r="M189" s="16">
        <v>0.13539999999999999</v>
      </c>
      <c r="N189" s="16">
        <v>0.1351</v>
      </c>
      <c r="O189" s="16">
        <v>0.13469999999999999</v>
      </c>
      <c r="P189" s="16">
        <v>0.13439999999999999</v>
      </c>
      <c r="Q189" s="16">
        <v>0.13400000000000001</v>
      </c>
      <c r="R189" s="16">
        <v>0.13370000000000001</v>
      </c>
      <c r="S189" s="16">
        <v>0.13320000000000001</v>
      </c>
      <c r="T189" s="16"/>
      <c r="U189" s="16"/>
      <c r="V189" s="16"/>
      <c r="W189" s="9"/>
    </row>
    <row r="190" spans="1:23">
      <c r="B190" s="12" t="s">
        <v>65</v>
      </c>
      <c r="C190" s="16">
        <f>C189*10^3</f>
        <v>137.5</v>
      </c>
      <c r="D190" s="16">
        <f t="shared" ref="D190:S190" si="46">D189*10^3</f>
        <v>137.4</v>
      </c>
      <c r="E190" s="16">
        <f t="shared" si="46"/>
        <v>137.1</v>
      </c>
      <c r="F190" s="16">
        <f t="shared" si="46"/>
        <v>136.9</v>
      </c>
      <c r="G190" s="16">
        <f t="shared" si="46"/>
        <v>136.69999999999999</v>
      </c>
      <c r="H190" s="16">
        <f t="shared" si="46"/>
        <v>136.6</v>
      </c>
      <c r="I190" s="16">
        <f t="shared" si="46"/>
        <v>136.4</v>
      </c>
      <c r="J190" s="16">
        <f t="shared" si="46"/>
        <v>136.19999999999999</v>
      </c>
      <c r="K190" s="16">
        <f t="shared" si="46"/>
        <v>135.9</v>
      </c>
      <c r="L190" s="16">
        <f t="shared" si="46"/>
        <v>135.69999999999999</v>
      </c>
      <c r="M190" s="16">
        <f t="shared" si="46"/>
        <v>135.4</v>
      </c>
      <c r="N190" s="16">
        <f t="shared" si="46"/>
        <v>135.1</v>
      </c>
      <c r="O190" s="16">
        <f t="shared" si="46"/>
        <v>134.69999999999999</v>
      </c>
      <c r="P190" s="16">
        <f t="shared" si="46"/>
        <v>134.4</v>
      </c>
      <c r="Q190" s="16">
        <f t="shared" si="46"/>
        <v>134</v>
      </c>
      <c r="R190" s="16">
        <f t="shared" si="46"/>
        <v>133.70000000000002</v>
      </c>
      <c r="S190" s="16">
        <f t="shared" si="46"/>
        <v>133.20000000000002</v>
      </c>
      <c r="T190" s="16"/>
      <c r="U190" s="16"/>
      <c r="V190" s="16"/>
      <c r="W190" s="9"/>
    </row>
    <row r="191" spans="1:23">
      <c r="B191" s="12" t="s">
        <v>66</v>
      </c>
      <c r="C191" s="16">
        <v>11.2897</v>
      </c>
      <c r="D191" s="16">
        <v>10.0068</v>
      </c>
      <c r="E191" s="16">
        <v>7.8586</v>
      </c>
      <c r="F191" s="16">
        <v>5.8472999999999997</v>
      </c>
      <c r="G191" s="16">
        <v>4.2218999999999998</v>
      </c>
      <c r="H191" s="16">
        <v>3.0556000000000001</v>
      </c>
      <c r="I191" s="16">
        <v>2.2323</v>
      </c>
      <c r="J191" s="16">
        <v>1.6495</v>
      </c>
      <c r="K191" s="16">
        <v>1.2141999999999999</v>
      </c>
      <c r="L191" s="16">
        <v>0.89270000000000005</v>
      </c>
      <c r="M191" s="16">
        <v>0.68799999999999994</v>
      </c>
      <c r="N191" s="16">
        <v>0.55589999999999995</v>
      </c>
      <c r="O191" s="16">
        <v>0.45650000000000002</v>
      </c>
      <c r="P191" s="16">
        <v>0.40610000000000002</v>
      </c>
      <c r="Q191" s="16">
        <v>0.37019999999999997</v>
      </c>
      <c r="R191" s="16">
        <v>0.40539999999999998</v>
      </c>
      <c r="S191" s="16">
        <v>0.17469999999999999</v>
      </c>
      <c r="T191" s="16"/>
      <c r="U191" s="16"/>
      <c r="V191" s="16"/>
      <c r="W191" s="9"/>
    </row>
    <row r="192" spans="1:23">
      <c r="C192" s="15"/>
    </row>
    <row r="193" spans="1:22">
      <c r="A193" s="2" t="s">
        <v>21</v>
      </c>
      <c r="B193" s="12" t="s">
        <v>67</v>
      </c>
      <c r="C193" s="13">
        <v>4682</v>
      </c>
      <c r="D193" s="13">
        <v>3864</v>
      </c>
      <c r="E193" s="13">
        <v>2600</v>
      </c>
      <c r="F193" s="13">
        <v>1653</v>
      </c>
      <c r="G193" s="13">
        <v>977</v>
      </c>
      <c r="H193" s="13">
        <v>576</v>
      </c>
      <c r="I193" s="13">
        <v>262</v>
      </c>
      <c r="J193" s="13">
        <v>84</v>
      </c>
      <c r="K193" s="13">
        <v>22</v>
      </c>
      <c r="L193" s="13">
        <v>7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</row>
    <row r="194" spans="1:22">
      <c r="B194" s="14" t="s">
        <v>76</v>
      </c>
      <c r="C194" s="13">
        <f>C193/5000</f>
        <v>0.93640000000000001</v>
      </c>
      <c r="D194" s="13">
        <f t="shared" ref="D194:S194" si="47">D193/5000</f>
        <v>0.77280000000000004</v>
      </c>
      <c r="E194" s="13">
        <f t="shared" si="47"/>
        <v>0.52</v>
      </c>
      <c r="F194" s="13">
        <f t="shared" si="47"/>
        <v>0.3306</v>
      </c>
      <c r="G194" s="13">
        <f t="shared" si="47"/>
        <v>0.19539999999999999</v>
      </c>
      <c r="H194" s="13">
        <f t="shared" si="47"/>
        <v>0.1152</v>
      </c>
      <c r="I194" s="13">
        <f t="shared" si="47"/>
        <v>5.2400000000000002E-2</v>
      </c>
      <c r="J194" s="13">
        <f t="shared" si="47"/>
        <v>1.6799999999999999E-2</v>
      </c>
      <c r="K194" s="13">
        <f t="shared" si="47"/>
        <v>4.4000000000000003E-3</v>
      </c>
      <c r="L194" s="13">
        <f t="shared" si="47"/>
        <v>1.4E-3</v>
      </c>
      <c r="M194" s="13">
        <f t="shared" si="47"/>
        <v>0</v>
      </c>
      <c r="N194" s="13">
        <f t="shared" si="47"/>
        <v>0</v>
      </c>
      <c r="O194" s="13">
        <f t="shared" si="47"/>
        <v>0</v>
      </c>
      <c r="P194" s="13">
        <f t="shared" si="47"/>
        <v>0</v>
      </c>
      <c r="Q194" s="13">
        <f t="shared" si="47"/>
        <v>0</v>
      </c>
      <c r="R194" s="13">
        <f t="shared" si="47"/>
        <v>0</v>
      </c>
      <c r="S194" s="13">
        <f t="shared" si="47"/>
        <v>0</v>
      </c>
    </row>
    <row r="195" spans="1:22">
      <c r="A195" s="9"/>
      <c r="B195" s="16" t="s">
        <v>68</v>
      </c>
      <c r="C195" s="13">
        <v>4682</v>
      </c>
      <c r="D195" s="13">
        <v>3864</v>
      </c>
      <c r="E195" s="13">
        <v>2595</v>
      </c>
      <c r="F195" s="13">
        <v>1628</v>
      </c>
      <c r="G195" s="13">
        <v>958</v>
      </c>
      <c r="H195" s="13">
        <v>560</v>
      </c>
      <c r="I195" s="13">
        <v>255</v>
      </c>
      <c r="J195" s="13">
        <v>83</v>
      </c>
      <c r="K195" s="13">
        <v>22</v>
      </c>
      <c r="L195" s="13">
        <v>7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</row>
    <row r="196" spans="1:22">
      <c r="A196" s="9"/>
      <c r="B196" s="18" t="s">
        <v>69</v>
      </c>
      <c r="C196" s="13">
        <f>C195/C193</f>
        <v>1</v>
      </c>
      <c r="D196" s="13">
        <f t="shared" ref="D196:L196" si="48">D195/D193</f>
        <v>1</v>
      </c>
      <c r="E196" s="13">
        <f t="shared" si="48"/>
        <v>0.99807692307692308</v>
      </c>
      <c r="F196" s="13">
        <f t="shared" si="48"/>
        <v>0.98487598306110102</v>
      </c>
      <c r="G196" s="13">
        <f t="shared" si="48"/>
        <v>0.98055271238485153</v>
      </c>
      <c r="H196" s="13">
        <f t="shared" si="48"/>
        <v>0.97222222222222221</v>
      </c>
      <c r="I196" s="13">
        <f t="shared" si="48"/>
        <v>0.97328244274809161</v>
      </c>
      <c r="J196" s="13">
        <f t="shared" si="48"/>
        <v>0.98809523809523814</v>
      </c>
      <c r="K196" s="13">
        <f t="shared" si="48"/>
        <v>1</v>
      </c>
      <c r="L196" s="13">
        <f t="shared" si="48"/>
        <v>1</v>
      </c>
    </row>
    <row r="197" spans="1:22">
      <c r="A197" s="9"/>
      <c r="B197" s="16" t="s">
        <v>70</v>
      </c>
      <c r="C197" s="13">
        <v>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</row>
    <row r="198" spans="1:22">
      <c r="A198" s="9"/>
      <c r="B198" s="16" t="s">
        <v>71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</row>
    <row r="199" spans="1:22">
      <c r="A199" s="9"/>
      <c r="B199" s="18" t="s">
        <v>72</v>
      </c>
      <c r="C199" s="13">
        <f>(C197+C198)/C193</f>
        <v>0</v>
      </c>
      <c r="D199" s="13">
        <f t="shared" ref="D199:L199" si="49">(D197+D198)/D193</f>
        <v>0</v>
      </c>
      <c r="E199" s="13">
        <f t="shared" si="49"/>
        <v>0</v>
      </c>
      <c r="F199" s="13">
        <f t="shared" si="49"/>
        <v>0</v>
      </c>
      <c r="G199" s="13">
        <f t="shared" si="49"/>
        <v>0</v>
      </c>
      <c r="H199" s="13">
        <f t="shared" si="49"/>
        <v>0</v>
      </c>
      <c r="I199" s="13">
        <f t="shared" si="49"/>
        <v>0</v>
      </c>
      <c r="J199" s="13">
        <f t="shared" si="49"/>
        <v>0</v>
      </c>
      <c r="K199" s="13">
        <f t="shared" si="49"/>
        <v>0</v>
      </c>
      <c r="L199" s="13">
        <f t="shared" si="49"/>
        <v>0</v>
      </c>
    </row>
    <row r="200" spans="1:22">
      <c r="A200" s="9"/>
      <c r="B200" s="16" t="s">
        <v>73</v>
      </c>
      <c r="C200" s="13">
        <v>0</v>
      </c>
      <c r="D200" s="13">
        <v>0</v>
      </c>
      <c r="E200" s="13">
        <v>2</v>
      </c>
      <c r="F200" s="13">
        <v>12</v>
      </c>
      <c r="G200" s="13">
        <v>10</v>
      </c>
      <c r="H200" s="13">
        <v>6</v>
      </c>
      <c r="I200" s="13">
        <v>2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</row>
    <row r="201" spans="1:22">
      <c r="A201" s="9"/>
      <c r="B201" s="16" t="s">
        <v>74</v>
      </c>
      <c r="C201" s="13">
        <v>0</v>
      </c>
      <c r="D201" s="13">
        <v>0</v>
      </c>
      <c r="E201" s="13">
        <v>3</v>
      </c>
      <c r="F201" s="13">
        <v>13</v>
      </c>
      <c r="G201" s="13">
        <v>9</v>
      </c>
      <c r="H201" s="13">
        <v>10</v>
      </c>
      <c r="I201" s="13">
        <v>5</v>
      </c>
      <c r="J201" s="13">
        <v>1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</row>
    <row r="202" spans="1:22">
      <c r="A202" s="9"/>
      <c r="B202" s="18" t="s">
        <v>77</v>
      </c>
      <c r="C202" s="13">
        <f>(C200+C201)/C193</f>
        <v>0</v>
      </c>
      <c r="D202" s="13">
        <f t="shared" ref="D202:L202" si="50">(D200+D201)/D193</f>
        <v>0</v>
      </c>
      <c r="E202" s="13">
        <f t="shared" si="50"/>
        <v>1.9230769230769232E-3</v>
      </c>
      <c r="F202" s="13">
        <f t="shared" si="50"/>
        <v>1.5124016938898971E-2</v>
      </c>
      <c r="G202" s="13">
        <f t="shared" si="50"/>
        <v>1.9447287615148412E-2</v>
      </c>
      <c r="H202" s="13">
        <f t="shared" si="50"/>
        <v>2.7777777777777776E-2</v>
      </c>
      <c r="I202" s="13">
        <f t="shared" si="50"/>
        <v>2.6717557251908396E-2</v>
      </c>
      <c r="J202" s="13">
        <f t="shared" si="50"/>
        <v>1.1904761904761904E-2</v>
      </c>
      <c r="K202" s="13">
        <f t="shared" si="50"/>
        <v>0</v>
      </c>
      <c r="L202" s="13">
        <f t="shared" si="50"/>
        <v>0</v>
      </c>
    </row>
    <row r="203" spans="1:22">
      <c r="B203" s="12" t="s">
        <v>78</v>
      </c>
      <c r="C203" s="13">
        <v>2136</v>
      </c>
      <c r="D203" s="13">
        <v>2594</v>
      </c>
      <c r="E203" s="13">
        <v>2177</v>
      </c>
      <c r="F203" s="13">
        <v>1553</v>
      </c>
      <c r="G203" s="13">
        <v>1030</v>
      </c>
      <c r="H203" s="13">
        <v>660</v>
      </c>
      <c r="I203" s="13">
        <v>337</v>
      </c>
      <c r="J203" s="13">
        <v>120</v>
      </c>
      <c r="K203" s="13">
        <v>35</v>
      </c>
      <c r="L203" s="13">
        <v>9</v>
      </c>
      <c r="M203" s="13">
        <v>1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</row>
    <row r="204" spans="1:22">
      <c r="B204" s="14" t="s">
        <v>75</v>
      </c>
      <c r="C204" s="12">
        <f>C203/5000</f>
        <v>0.42720000000000002</v>
      </c>
      <c r="D204" s="12">
        <f t="shared" ref="D204:S204" si="51">D203/5000</f>
        <v>0.51880000000000004</v>
      </c>
      <c r="E204" s="12">
        <f t="shared" si="51"/>
        <v>0.43540000000000001</v>
      </c>
      <c r="F204" s="12">
        <f t="shared" si="51"/>
        <v>0.31059999999999999</v>
      </c>
      <c r="G204" s="12">
        <f t="shared" si="51"/>
        <v>0.20599999999999999</v>
      </c>
      <c r="H204" s="12">
        <f t="shared" si="51"/>
        <v>0.13200000000000001</v>
      </c>
      <c r="I204" s="12">
        <f t="shared" si="51"/>
        <v>6.7400000000000002E-2</v>
      </c>
      <c r="J204" s="12">
        <f t="shared" si="51"/>
        <v>2.4E-2</v>
      </c>
      <c r="K204" s="12">
        <f t="shared" si="51"/>
        <v>7.0000000000000001E-3</v>
      </c>
      <c r="L204" s="12">
        <f t="shared" si="51"/>
        <v>1.8E-3</v>
      </c>
      <c r="M204" s="12">
        <f t="shared" si="51"/>
        <v>2.0000000000000001E-4</v>
      </c>
      <c r="N204" s="12">
        <f t="shared" si="51"/>
        <v>0</v>
      </c>
      <c r="O204" s="12">
        <f t="shared" si="51"/>
        <v>0</v>
      </c>
      <c r="P204" s="12">
        <f t="shared" si="51"/>
        <v>0</v>
      </c>
      <c r="Q204" s="12">
        <f t="shared" si="51"/>
        <v>0</v>
      </c>
      <c r="R204" s="12">
        <f t="shared" si="51"/>
        <v>0</v>
      </c>
      <c r="S204" s="12">
        <f t="shared" si="51"/>
        <v>0</v>
      </c>
      <c r="T204" s="12"/>
      <c r="U204" s="12"/>
      <c r="V204" s="12"/>
    </row>
    <row r="205" spans="1:22" s="9" customFormat="1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>
      <c r="A206" s="2" t="s">
        <v>22</v>
      </c>
      <c r="B206" s="12" t="s">
        <v>79</v>
      </c>
      <c r="C206" s="12">
        <v>0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/>
      <c r="U206" s="12"/>
      <c r="V206" s="12"/>
    </row>
    <row r="207" spans="1:22">
      <c r="B207" s="12" t="s">
        <v>80</v>
      </c>
      <c r="C207" s="12">
        <v>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/>
      <c r="U207" s="12"/>
      <c r="V207" s="12"/>
    </row>
    <row r="208" spans="1:22">
      <c r="B208" s="12" t="s">
        <v>81</v>
      </c>
      <c r="C208" s="13">
        <v>0</v>
      </c>
      <c r="D208" s="13">
        <v>0</v>
      </c>
      <c r="E208" s="13">
        <v>3</v>
      </c>
      <c r="F208" s="13">
        <v>13</v>
      </c>
      <c r="G208" s="13">
        <v>9</v>
      </c>
      <c r="H208" s="13">
        <v>10</v>
      </c>
      <c r="I208" s="13">
        <v>5</v>
      </c>
      <c r="J208" s="13">
        <v>1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</row>
    <row r="209" spans="1:22">
      <c r="B209" s="12" t="s">
        <v>82</v>
      </c>
      <c r="C209" s="13">
        <v>0</v>
      </c>
      <c r="D209" s="13">
        <v>0</v>
      </c>
      <c r="E209" s="13">
        <v>2</v>
      </c>
      <c r="F209" s="13">
        <v>12</v>
      </c>
      <c r="G209" s="13">
        <v>10</v>
      </c>
      <c r="H209" s="13">
        <v>6</v>
      </c>
      <c r="I209" s="13">
        <v>2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</row>
    <row r="210" spans="1:22">
      <c r="B210" s="12" t="s">
        <v>83</v>
      </c>
      <c r="C210" s="13">
        <v>2546</v>
      </c>
      <c r="D210" s="13">
        <v>1270</v>
      </c>
      <c r="E210" s="13">
        <v>418</v>
      </c>
      <c r="F210" s="13">
        <v>75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</row>
    <row r="211" spans="1:22">
      <c r="B211" s="12" t="s">
        <v>84</v>
      </c>
      <c r="C211" s="13">
        <v>2546</v>
      </c>
      <c r="D211" s="13">
        <v>1270</v>
      </c>
      <c r="E211" s="13">
        <v>423</v>
      </c>
      <c r="F211" s="13">
        <v>100</v>
      </c>
      <c r="G211" s="13">
        <v>19</v>
      </c>
      <c r="H211" s="13">
        <v>16</v>
      </c>
      <c r="I211" s="13">
        <v>7</v>
      </c>
      <c r="J211" s="13">
        <v>1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</row>
    <row r="212" spans="1:22">
      <c r="B212" s="14" t="s">
        <v>85</v>
      </c>
      <c r="C212" s="13">
        <f>C211/5000</f>
        <v>0.50919999999999999</v>
      </c>
      <c r="D212" s="13">
        <f t="shared" ref="D212:S212" si="52">D211/5000</f>
        <v>0.254</v>
      </c>
      <c r="E212" s="13">
        <f t="shared" si="52"/>
        <v>8.4599999999999995E-2</v>
      </c>
      <c r="F212" s="13">
        <f t="shared" si="52"/>
        <v>0.02</v>
      </c>
      <c r="G212" s="13">
        <f t="shared" si="52"/>
        <v>3.8E-3</v>
      </c>
      <c r="H212" s="13">
        <f t="shared" si="52"/>
        <v>3.2000000000000002E-3</v>
      </c>
      <c r="I212" s="13">
        <f t="shared" si="52"/>
        <v>1.4E-3</v>
      </c>
      <c r="J212" s="13">
        <f t="shared" si="52"/>
        <v>2.0000000000000001E-4</v>
      </c>
      <c r="K212" s="13">
        <f t="shared" si="52"/>
        <v>0</v>
      </c>
      <c r="L212" s="13">
        <f t="shared" si="52"/>
        <v>0</v>
      </c>
      <c r="M212" s="13">
        <f t="shared" si="52"/>
        <v>0</v>
      </c>
      <c r="N212" s="13">
        <f t="shared" si="52"/>
        <v>0</v>
      </c>
      <c r="O212" s="13">
        <f t="shared" si="52"/>
        <v>0</v>
      </c>
      <c r="P212" s="13">
        <f t="shared" si="52"/>
        <v>0</v>
      </c>
      <c r="Q212" s="13">
        <f t="shared" si="52"/>
        <v>0</v>
      </c>
      <c r="R212" s="13">
        <f t="shared" si="52"/>
        <v>0</v>
      </c>
      <c r="S212" s="13">
        <f t="shared" si="52"/>
        <v>0</v>
      </c>
    </row>
    <row r="213" spans="1:22">
      <c r="B213" s="12" t="s">
        <v>87</v>
      </c>
      <c r="C213" s="13">
        <v>2136</v>
      </c>
      <c r="D213" s="13">
        <v>2594</v>
      </c>
      <c r="E213" s="13">
        <v>2177</v>
      </c>
      <c r="F213" s="13">
        <v>1553</v>
      </c>
      <c r="G213" s="13">
        <v>1030</v>
      </c>
      <c r="H213" s="13">
        <v>660</v>
      </c>
      <c r="I213" s="13">
        <v>337</v>
      </c>
      <c r="J213" s="13">
        <v>120</v>
      </c>
      <c r="K213" s="13">
        <v>35</v>
      </c>
      <c r="L213" s="13">
        <v>9</v>
      </c>
      <c r="M213" s="13">
        <v>1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</row>
    <row r="214" spans="1:22">
      <c r="B214" s="12" t="s">
        <v>88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</row>
    <row r="215" spans="1:22">
      <c r="B215" s="12" t="s">
        <v>89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</row>
    <row r="216" spans="1:22">
      <c r="B216" s="12" t="s">
        <v>90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</row>
    <row r="217" spans="1:22">
      <c r="B217" s="12" t="s">
        <v>91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</row>
    <row r="218" spans="1:22">
      <c r="B218" s="12" t="s">
        <v>92</v>
      </c>
      <c r="C218" s="13">
        <v>2136</v>
      </c>
      <c r="D218" s="13">
        <v>2594</v>
      </c>
      <c r="E218" s="13">
        <v>2177</v>
      </c>
      <c r="F218" s="13">
        <v>1553</v>
      </c>
      <c r="G218" s="13">
        <v>958</v>
      </c>
      <c r="H218" s="13">
        <v>560</v>
      </c>
      <c r="I218" s="13">
        <v>255</v>
      </c>
      <c r="J218" s="13">
        <v>83</v>
      </c>
      <c r="K218" s="13">
        <v>22</v>
      </c>
      <c r="L218" s="13">
        <v>7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</row>
    <row r="219" spans="1:22">
      <c r="B219" s="12" t="s">
        <v>93</v>
      </c>
      <c r="C219" s="13">
        <v>2136</v>
      </c>
      <c r="D219" s="13">
        <v>2594</v>
      </c>
      <c r="E219" s="13">
        <v>2177</v>
      </c>
      <c r="F219" s="13">
        <v>1553</v>
      </c>
      <c r="G219" s="13">
        <v>958</v>
      </c>
      <c r="H219" s="13">
        <v>560</v>
      </c>
      <c r="I219" s="13">
        <v>255</v>
      </c>
      <c r="J219" s="13">
        <v>83</v>
      </c>
      <c r="K219" s="13">
        <v>22</v>
      </c>
      <c r="L219" s="13">
        <v>7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</row>
    <row r="220" spans="1:22">
      <c r="B220" s="14" t="s">
        <v>86</v>
      </c>
      <c r="C220" s="13">
        <f>C219/5000</f>
        <v>0.42720000000000002</v>
      </c>
      <c r="D220" s="13">
        <f t="shared" ref="D220:S220" si="53">D219/5000</f>
        <v>0.51880000000000004</v>
      </c>
      <c r="E220" s="13">
        <f t="shared" si="53"/>
        <v>0.43540000000000001</v>
      </c>
      <c r="F220" s="13">
        <f t="shared" si="53"/>
        <v>0.31059999999999999</v>
      </c>
      <c r="G220" s="13">
        <f t="shared" si="53"/>
        <v>0.19159999999999999</v>
      </c>
      <c r="H220" s="13">
        <f t="shared" si="53"/>
        <v>0.112</v>
      </c>
      <c r="I220" s="13">
        <f t="shared" si="53"/>
        <v>5.0999999999999997E-2</v>
      </c>
      <c r="J220" s="13">
        <f t="shared" si="53"/>
        <v>1.66E-2</v>
      </c>
      <c r="K220" s="13">
        <f t="shared" si="53"/>
        <v>4.4000000000000003E-3</v>
      </c>
      <c r="L220" s="13">
        <f t="shared" si="53"/>
        <v>1.4E-3</v>
      </c>
      <c r="M220" s="13">
        <f t="shared" si="53"/>
        <v>0</v>
      </c>
      <c r="N220" s="13">
        <f t="shared" si="53"/>
        <v>0</v>
      </c>
      <c r="O220" s="13">
        <f t="shared" si="53"/>
        <v>0</v>
      </c>
      <c r="P220" s="13">
        <f t="shared" si="53"/>
        <v>0</v>
      </c>
      <c r="Q220" s="13">
        <f t="shared" si="53"/>
        <v>0</v>
      </c>
      <c r="R220" s="13">
        <f t="shared" si="53"/>
        <v>0</v>
      </c>
      <c r="S220" s="13">
        <f t="shared" si="53"/>
        <v>0</v>
      </c>
    </row>
    <row r="223" spans="1:22">
      <c r="A223" s="8" t="s">
        <v>53</v>
      </c>
      <c r="B223" s="10" t="s">
        <v>0</v>
      </c>
      <c r="C223" s="11">
        <v>0.1</v>
      </c>
      <c r="D223" s="11">
        <v>0.2</v>
      </c>
      <c r="E223" s="11">
        <v>0.3</v>
      </c>
      <c r="F223" s="11">
        <v>0.4</v>
      </c>
      <c r="G223" s="11">
        <v>0.5</v>
      </c>
      <c r="H223" s="11">
        <v>0.6</v>
      </c>
      <c r="I223" s="11">
        <v>0.7</v>
      </c>
      <c r="J223" s="11">
        <v>0.8</v>
      </c>
      <c r="K223" s="11">
        <v>0.9</v>
      </c>
      <c r="L223" s="11">
        <v>1</v>
      </c>
      <c r="M223" s="11">
        <v>1.1000000000000001</v>
      </c>
      <c r="N223" s="11">
        <v>1.2</v>
      </c>
      <c r="O223" s="11">
        <v>1.3</v>
      </c>
      <c r="P223" s="11">
        <v>1.4</v>
      </c>
      <c r="Q223" s="11">
        <v>1.5</v>
      </c>
      <c r="R223" s="11">
        <v>1.6</v>
      </c>
      <c r="S223" s="11">
        <v>1.7</v>
      </c>
      <c r="T223" s="11">
        <v>1.8</v>
      </c>
      <c r="U223" s="11">
        <v>1.9</v>
      </c>
      <c r="V223" s="11">
        <v>2</v>
      </c>
    </row>
    <row r="224" spans="1:22">
      <c r="A224" s="6" t="s">
        <v>14</v>
      </c>
      <c r="B224" s="12" t="s">
        <v>19</v>
      </c>
      <c r="C224" s="16">
        <v>5000</v>
      </c>
      <c r="D224" s="16">
        <v>5000</v>
      </c>
      <c r="E224" s="16">
        <v>5000</v>
      </c>
      <c r="F224" s="16">
        <v>5000</v>
      </c>
      <c r="G224" s="16">
        <v>4992</v>
      </c>
      <c r="H224" s="16">
        <v>4948</v>
      </c>
      <c r="I224" s="16">
        <v>4759</v>
      </c>
      <c r="J224" s="16">
        <v>4361</v>
      </c>
      <c r="K224" s="16">
        <v>3763</v>
      </c>
      <c r="L224" s="16">
        <v>2945</v>
      </c>
      <c r="M224" s="16">
        <v>2093</v>
      </c>
      <c r="N224" s="16">
        <v>1377</v>
      </c>
      <c r="O224" s="16">
        <v>836</v>
      </c>
      <c r="P224" s="16">
        <v>486</v>
      </c>
      <c r="Q224" s="16">
        <v>277</v>
      </c>
      <c r="R224" s="16">
        <v>161</v>
      </c>
      <c r="S224" s="16">
        <v>85</v>
      </c>
      <c r="T224" s="16">
        <v>48</v>
      </c>
      <c r="U224" s="16">
        <v>24</v>
      </c>
      <c r="V224" s="16">
        <v>14</v>
      </c>
    </row>
    <row r="225" spans="1:22">
      <c r="A225" s="6" t="s">
        <v>47</v>
      </c>
      <c r="B225" s="12" t="s">
        <v>63</v>
      </c>
      <c r="C225" s="16">
        <f>C224/5000</f>
        <v>1</v>
      </c>
      <c r="D225" s="16">
        <f t="shared" ref="D225:V225" si="54">D224/5000</f>
        <v>1</v>
      </c>
      <c r="E225" s="16">
        <f t="shared" si="54"/>
        <v>1</v>
      </c>
      <c r="F225" s="16">
        <f t="shared" si="54"/>
        <v>1</v>
      </c>
      <c r="G225" s="16">
        <f t="shared" si="54"/>
        <v>0.99839999999999995</v>
      </c>
      <c r="H225" s="16">
        <f t="shared" si="54"/>
        <v>0.98960000000000004</v>
      </c>
      <c r="I225" s="16">
        <f t="shared" si="54"/>
        <v>0.95179999999999998</v>
      </c>
      <c r="J225" s="16">
        <f t="shared" si="54"/>
        <v>0.87219999999999998</v>
      </c>
      <c r="K225" s="16">
        <f t="shared" si="54"/>
        <v>0.75260000000000005</v>
      </c>
      <c r="L225" s="16">
        <f t="shared" si="54"/>
        <v>0.58899999999999997</v>
      </c>
      <c r="M225" s="16">
        <f t="shared" si="54"/>
        <v>0.41860000000000003</v>
      </c>
      <c r="N225" s="16">
        <f t="shared" si="54"/>
        <v>0.27539999999999998</v>
      </c>
      <c r="O225" s="16">
        <f t="shared" si="54"/>
        <v>0.16719999999999999</v>
      </c>
      <c r="P225" s="16">
        <f t="shared" si="54"/>
        <v>9.7199999999999995E-2</v>
      </c>
      <c r="Q225" s="16">
        <f t="shared" si="54"/>
        <v>5.5399999999999998E-2</v>
      </c>
      <c r="R225" s="16">
        <f t="shared" si="54"/>
        <v>3.2199999999999999E-2</v>
      </c>
      <c r="S225" s="16">
        <f t="shared" si="54"/>
        <v>1.7000000000000001E-2</v>
      </c>
      <c r="T225" s="16">
        <f t="shared" si="54"/>
        <v>9.5999999999999992E-3</v>
      </c>
      <c r="U225" s="16">
        <f t="shared" si="54"/>
        <v>4.7999999999999996E-3</v>
      </c>
      <c r="V225" s="16">
        <f t="shared" si="54"/>
        <v>2.8E-3</v>
      </c>
    </row>
    <row r="226" spans="1:22">
      <c r="B226" s="12" t="s">
        <v>64</v>
      </c>
      <c r="C226" s="16">
        <v>0.1125</v>
      </c>
      <c r="D226" s="16">
        <v>0.1123</v>
      </c>
      <c r="E226" s="16">
        <v>0.11210000000000001</v>
      </c>
      <c r="F226" s="16">
        <v>0.1119</v>
      </c>
      <c r="G226" s="16">
        <v>0.11169999999999999</v>
      </c>
      <c r="H226" s="16">
        <v>0.1116</v>
      </c>
      <c r="I226" s="16">
        <v>0.1114</v>
      </c>
      <c r="J226" s="16">
        <v>0.1111</v>
      </c>
      <c r="K226" s="16">
        <v>0.1109</v>
      </c>
      <c r="L226" s="16">
        <v>0.1106</v>
      </c>
      <c r="M226" s="16">
        <v>0.11020000000000001</v>
      </c>
      <c r="N226" s="16">
        <v>0.10979999999999999</v>
      </c>
      <c r="O226" s="16">
        <v>0.1094</v>
      </c>
      <c r="P226" s="16">
        <v>0.109</v>
      </c>
      <c r="Q226" s="16">
        <v>0.1085</v>
      </c>
      <c r="R226" s="16">
        <v>0.1079</v>
      </c>
      <c r="S226" s="16">
        <v>0.10730000000000001</v>
      </c>
      <c r="T226" s="16">
        <v>0.1069</v>
      </c>
      <c r="U226" s="16">
        <v>0.10639999999999999</v>
      </c>
      <c r="V226" s="16">
        <v>0.1052</v>
      </c>
    </row>
    <row r="227" spans="1:22">
      <c r="B227" s="12" t="s">
        <v>65</v>
      </c>
      <c r="C227" s="16">
        <f>C226*10^3</f>
        <v>112.5</v>
      </c>
      <c r="D227" s="16">
        <f t="shared" ref="D227:V227" si="55">D226*10^3</f>
        <v>112.3</v>
      </c>
      <c r="E227" s="16">
        <f t="shared" si="55"/>
        <v>112.10000000000001</v>
      </c>
      <c r="F227" s="16">
        <f t="shared" si="55"/>
        <v>111.9</v>
      </c>
      <c r="G227" s="16">
        <f t="shared" si="55"/>
        <v>111.69999999999999</v>
      </c>
      <c r="H227" s="16">
        <f t="shared" si="55"/>
        <v>111.60000000000001</v>
      </c>
      <c r="I227" s="16">
        <f t="shared" si="55"/>
        <v>111.4</v>
      </c>
      <c r="J227" s="16">
        <f t="shared" si="55"/>
        <v>111.10000000000001</v>
      </c>
      <c r="K227" s="16">
        <f t="shared" si="55"/>
        <v>110.9</v>
      </c>
      <c r="L227" s="16">
        <f t="shared" si="55"/>
        <v>110.60000000000001</v>
      </c>
      <c r="M227" s="16">
        <f t="shared" si="55"/>
        <v>110.2</v>
      </c>
      <c r="N227" s="16">
        <f t="shared" si="55"/>
        <v>109.8</v>
      </c>
      <c r="O227" s="16">
        <f t="shared" si="55"/>
        <v>109.39999999999999</v>
      </c>
      <c r="P227" s="16">
        <f t="shared" si="55"/>
        <v>109</v>
      </c>
      <c r="Q227" s="16">
        <f t="shared" si="55"/>
        <v>108.5</v>
      </c>
      <c r="R227" s="16">
        <f t="shared" si="55"/>
        <v>107.89999999999999</v>
      </c>
      <c r="S227" s="16">
        <f t="shared" si="55"/>
        <v>107.30000000000001</v>
      </c>
      <c r="T227" s="16">
        <f t="shared" si="55"/>
        <v>106.89999999999999</v>
      </c>
      <c r="U227" s="16">
        <f t="shared" si="55"/>
        <v>106.39999999999999</v>
      </c>
      <c r="V227" s="16">
        <f t="shared" si="55"/>
        <v>105.2</v>
      </c>
    </row>
    <row r="228" spans="1:22">
      <c r="B228" s="12" t="s">
        <v>66</v>
      </c>
      <c r="C228" s="16">
        <v>11.132899999999999</v>
      </c>
      <c r="D228" s="16">
        <v>9.4641999999999999</v>
      </c>
      <c r="E228" s="16">
        <v>6.9459999999999997</v>
      </c>
      <c r="F228" s="16">
        <v>4.8723999999999998</v>
      </c>
      <c r="G228" s="16">
        <v>3.4085000000000001</v>
      </c>
      <c r="H228" s="16">
        <v>2.4672999999999998</v>
      </c>
      <c r="I228" s="16">
        <v>1.859</v>
      </c>
      <c r="J228" s="16">
        <v>1.4383999999999999</v>
      </c>
      <c r="K228" s="16">
        <v>1.1245000000000001</v>
      </c>
      <c r="L228" s="16">
        <v>0.91849999999999998</v>
      </c>
      <c r="M228" s="16">
        <v>0.77980000000000005</v>
      </c>
      <c r="N228" s="16">
        <v>0.65529999999999999</v>
      </c>
      <c r="O228" s="16">
        <v>0.58509999999999995</v>
      </c>
      <c r="P228" s="16">
        <v>0.54090000000000005</v>
      </c>
      <c r="Q228" s="16">
        <v>0.49690000000000001</v>
      </c>
      <c r="R228" s="16">
        <v>0.45350000000000001</v>
      </c>
      <c r="S228" s="16">
        <v>0.42509999999999998</v>
      </c>
      <c r="T228" s="16">
        <v>0.40160000000000001</v>
      </c>
      <c r="U228" s="16">
        <v>0.41120000000000001</v>
      </c>
      <c r="V228" s="16">
        <v>0.23200000000000001</v>
      </c>
    </row>
    <row r="229" spans="1:22">
      <c r="C229" s="15"/>
    </row>
    <row r="230" spans="1:22">
      <c r="A230" s="2" t="s">
        <v>21</v>
      </c>
      <c r="B230" s="12" t="s">
        <v>67</v>
      </c>
      <c r="C230" s="13">
        <v>4574</v>
      </c>
      <c r="D230" s="13">
        <v>3500</v>
      </c>
      <c r="E230" s="13">
        <v>2193</v>
      </c>
      <c r="F230" s="13">
        <v>1365</v>
      </c>
      <c r="G230" s="13">
        <v>828</v>
      </c>
      <c r="H230" s="13">
        <v>491</v>
      </c>
      <c r="I230" s="13">
        <v>271</v>
      </c>
      <c r="J230" s="13">
        <v>123</v>
      </c>
      <c r="K230" s="13">
        <v>61</v>
      </c>
      <c r="L230" s="13">
        <v>24</v>
      </c>
      <c r="M230" s="13">
        <v>11</v>
      </c>
      <c r="N230" s="13">
        <v>4</v>
      </c>
      <c r="O230" s="13">
        <v>1</v>
      </c>
      <c r="P230" s="13">
        <v>1</v>
      </c>
      <c r="Q230" s="13">
        <v>1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</row>
    <row r="231" spans="1:22">
      <c r="B231" s="14" t="s">
        <v>76</v>
      </c>
      <c r="C231" s="13">
        <f>C230/5000</f>
        <v>0.91479999999999995</v>
      </c>
      <c r="D231" s="13">
        <f t="shared" ref="D231:V231" si="56">D230/5000</f>
        <v>0.7</v>
      </c>
      <c r="E231" s="13">
        <f t="shared" si="56"/>
        <v>0.43859999999999999</v>
      </c>
      <c r="F231" s="13">
        <f t="shared" si="56"/>
        <v>0.27300000000000002</v>
      </c>
      <c r="G231" s="13">
        <f t="shared" si="56"/>
        <v>0.1656</v>
      </c>
      <c r="H231" s="13">
        <f t="shared" si="56"/>
        <v>9.8199999999999996E-2</v>
      </c>
      <c r="I231" s="13">
        <f t="shared" si="56"/>
        <v>5.4199999999999998E-2</v>
      </c>
      <c r="J231" s="13">
        <f t="shared" si="56"/>
        <v>2.46E-2</v>
      </c>
      <c r="K231" s="13">
        <f t="shared" si="56"/>
        <v>1.2200000000000001E-2</v>
      </c>
      <c r="L231" s="13">
        <f t="shared" si="56"/>
        <v>4.7999999999999996E-3</v>
      </c>
      <c r="M231" s="13">
        <f t="shared" si="56"/>
        <v>2.2000000000000001E-3</v>
      </c>
      <c r="N231" s="13">
        <f t="shared" si="56"/>
        <v>8.0000000000000004E-4</v>
      </c>
      <c r="O231" s="13">
        <f t="shared" si="56"/>
        <v>2.0000000000000001E-4</v>
      </c>
      <c r="P231" s="13">
        <f t="shared" si="56"/>
        <v>2.0000000000000001E-4</v>
      </c>
      <c r="Q231" s="13">
        <f t="shared" si="56"/>
        <v>2.0000000000000001E-4</v>
      </c>
      <c r="R231" s="13">
        <f t="shared" si="56"/>
        <v>0</v>
      </c>
      <c r="S231" s="13">
        <f t="shared" si="56"/>
        <v>0</v>
      </c>
      <c r="T231" s="13">
        <f t="shared" si="56"/>
        <v>0</v>
      </c>
      <c r="U231" s="13">
        <f t="shared" si="56"/>
        <v>0</v>
      </c>
      <c r="V231" s="13">
        <f t="shared" si="56"/>
        <v>0</v>
      </c>
    </row>
    <row r="232" spans="1:22">
      <c r="A232" s="9"/>
      <c r="B232" s="16" t="s">
        <v>68</v>
      </c>
      <c r="C232" s="13">
        <v>4574</v>
      </c>
      <c r="D232" s="13">
        <v>3499</v>
      </c>
      <c r="E232" s="13">
        <v>2175</v>
      </c>
      <c r="F232" s="13">
        <v>1327</v>
      </c>
      <c r="G232" s="13">
        <v>790</v>
      </c>
      <c r="H232" s="13">
        <v>466</v>
      </c>
      <c r="I232" s="13">
        <v>250</v>
      </c>
      <c r="J232" s="13">
        <v>113</v>
      </c>
      <c r="K232" s="13">
        <v>59</v>
      </c>
      <c r="L232" s="13">
        <v>22</v>
      </c>
      <c r="M232" s="13">
        <v>9</v>
      </c>
      <c r="N232" s="13">
        <v>4</v>
      </c>
      <c r="O232" s="13">
        <v>1</v>
      </c>
      <c r="P232" s="13">
        <v>1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</row>
    <row r="233" spans="1:22">
      <c r="A233" s="9"/>
      <c r="B233" s="18" t="s">
        <v>69</v>
      </c>
      <c r="C233" s="13">
        <f>C232/C230</f>
        <v>1</v>
      </c>
      <c r="D233" s="13">
        <f t="shared" ref="D233:Q233" si="57">D232/D230</f>
        <v>0.99971428571428567</v>
      </c>
      <c r="E233" s="13">
        <f t="shared" si="57"/>
        <v>0.99179206566347466</v>
      </c>
      <c r="F233" s="13">
        <f t="shared" si="57"/>
        <v>0.97216117216117215</v>
      </c>
      <c r="G233" s="13">
        <f t="shared" si="57"/>
        <v>0.95410628019323673</v>
      </c>
      <c r="H233" s="13">
        <f t="shared" si="57"/>
        <v>0.94908350305498979</v>
      </c>
      <c r="I233" s="13">
        <f t="shared" si="57"/>
        <v>0.92250922509225097</v>
      </c>
      <c r="J233" s="13">
        <f t="shared" si="57"/>
        <v>0.91869918699186992</v>
      </c>
      <c r="K233" s="13">
        <f t="shared" si="57"/>
        <v>0.96721311475409832</v>
      </c>
      <c r="L233" s="13">
        <f t="shared" si="57"/>
        <v>0.91666666666666663</v>
      </c>
      <c r="M233" s="13">
        <f t="shared" si="57"/>
        <v>0.81818181818181823</v>
      </c>
      <c r="N233" s="13">
        <f t="shared" si="57"/>
        <v>1</v>
      </c>
      <c r="O233" s="13">
        <f t="shared" si="57"/>
        <v>1</v>
      </c>
      <c r="P233" s="13">
        <f t="shared" si="57"/>
        <v>1</v>
      </c>
      <c r="Q233" s="13">
        <f t="shared" si="57"/>
        <v>0</v>
      </c>
    </row>
    <row r="234" spans="1:22">
      <c r="A234" s="9"/>
      <c r="B234" s="16" t="s">
        <v>70</v>
      </c>
      <c r="C234" s="13">
        <v>0</v>
      </c>
      <c r="D234" s="13">
        <v>0</v>
      </c>
      <c r="E234" s="13">
        <v>0</v>
      </c>
      <c r="F234" s="13">
        <v>0</v>
      </c>
      <c r="G234" s="13">
        <v>0</v>
      </c>
      <c r="H234" s="13">
        <v>1</v>
      </c>
      <c r="I234" s="13">
        <v>0</v>
      </c>
      <c r="J234" s="13">
        <v>0</v>
      </c>
      <c r="K234" s="13">
        <v>0</v>
      </c>
      <c r="L234" s="13">
        <v>0</v>
      </c>
      <c r="M234" s="13">
        <v>1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</row>
    <row r="235" spans="1:22">
      <c r="A235" s="9"/>
      <c r="B235" s="16" t="s">
        <v>71</v>
      </c>
      <c r="C235" s="13">
        <v>0</v>
      </c>
      <c r="D235" s="13">
        <v>0</v>
      </c>
      <c r="E235" s="13">
        <v>0</v>
      </c>
      <c r="F235" s="13">
        <v>0</v>
      </c>
      <c r="G235" s="13">
        <v>1</v>
      </c>
      <c r="H235" s="13">
        <v>0</v>
      </c>
      <c r="I235" s="13">
        <v>2</v>
      </c>
      <c r="J235" s="13">
        <v>0</v>
      </c>
      <c r="K235" s="13">
        <v>0</v>
      </c>
      <c r="L235" s="13">
        <v>1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</row>
    <row r="236" spans="1:22">
      <c r="A236" s="9"/>
      <c r="B236" s="18" t="s">
        <v>72</v>
      </c>
      <c r="C236" s="13">
        <f>(C234+C235)/C230</f>
        <v>0</v>
      </c>
      <c r="D236" s="13">
        <f t="shared" ref="D236:Q236" si="58">(D234+D235)/D230</f>
        <v>0</v>
      </c>
      <c r="E236" s="13">
        <f t="shared" si="58"/>
        <v>0</v>
      </c>
      <c r="F236" s="13">
        <f t="shared" si="58"/>
        <v>0</v>
      </c>
      <c r="G236" s="13">
        <f t="shared" si="58"/>
        <v>1.2077294685990338E-3</v>
      </c>
      <c r="H236" s="13">
        <f t="shared" si="58"/>
        <v>2.0366598778004071E-3</v>
      </c>
      <c r="I236" s="13">
        <f t="shared" si="58"/>
        <v>7.3800738007380072E-3</v>
      </c>
      <c r="J236" s="13">
        <f t="shared" si="58"/>
        <v>0</v>
      </c>
      <c r="K236" s="13">
        <f t="shared" si="58"/>
        <v>0</v>
      </c>
      <c r="L236" s="13">
        <f t="shared" si="58"/>
        <v>4.1666666666666664E-2</v>
      </c>
      <c r="M236" s="13">
        <f t="shared" si="58"/>
        <v>9.0909090909090912E-2</v>
      </c>
      <c r="N236" s="13">
        <f t="shared" si="58"/>
        <v>0</v>
      </c>
      <c r="O236" s="13">
        <f t="shared" si="58"/>
        <v>0</v>
      </c>
      <c r="P236" s="13">
        <f t="shared" si="58"/>
        <v>0</v>
      </c>
      <c r="Q236" s="13">
        <f t="shared" si="58"/>
        <v>0</v>
      </c>
    </row>
    <row r="237" spans="1:22">
      <c r="A237" s="9"/>
      <c r="B237" s="16" t="s">
        <v>73</v>
      </c>
      <c r="C237" s="13">
        <v>0</v>
      </c>
      <c r="D237" s="13">
        <v>1</v>
      </c>
      <c r="E237" s="13">
        <v>10</v>
      </c>
      <c r="F237" s="13">
        <v>21</v>
      </c>
      <c r="G237" s="13">
        <v>16</v>
      </c>
      <c r="H237" s="13">
        <v>14</v>
      </c>
      <c r="I237" s="13">
        <v>6</v>
      </c>
      <c r="J237" s="13">
        <v>4</v>
      </c>
      <c r="K237" s="13">
        <v>1</v>
      </c>
      <c r="L237" s="13">
        <v>0</v>
      </c>
      <c r="M237" s="13">
        <v>1</v>
      </c>
      <c r="N237" s="13">
        <v>0</v>
      </c>
      <c r="O237" s="13">
        <v>0</v>
      </c>
      <c r="P237" s="13">
        <v>0</v>
      </c>
      <c r="Q237" s="13">
        <v>1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</row>
    <row r="238" spans="1:22">
      <c r="A238" s="9"/>
      <c r="B238" s="16" t="s">
        <v>74</v>
      </c>
      <c r="C238" s="13">
        <v>0</v>
      </c>
      <c r="D238" s="13">
        <v>0</v>
      </c>
      <c r="E238" s="13">
        <v>8</v>
      </c>
      <c r="F238" s="13">
        <v>17</v>
      </c>
      <c r="G238" s="13">
        <v>21</v>
      </c>
      <c r="H238" s="13">
        <v>10</v>
      </c>
      <c r="I238" s="13">
        <v>13</v>
      </c>
      <c r="J238" s="13">
        <v>6</v>
      </c>
      <c r="K238" s="13">
        <v>1</v>
      </c>
      <c r="L238" s="13">
        <v>1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</row>
    <row r="239" spans="1:22">
      <c r="A239" s="9"/>
      <c r="B239" s="18" t="s">
        <v>77</v>
      </c>
      <c r="C239" s="13">
        <f>(C237+C238)/C230</f>
        <v>0</v>
      </c>
      <c r="D239" s="13">
        <f t="shared" ref="D239:Q239" si="59">(D237+D238)/D230</f>
        <v>2.8571428571428574E-4</v>
      </c>
      <c r="E239" s="13">
        <f t="shared" si="59"/>
        <v>8.2079343365253077E-3</v>
      </c>
      <c r="F239" s="13">
        <f t="shared" si="59"/>
        <v>2.7838827838827841E-2</v>
      </c>
      <c r="G239" s="13">
        <f t="shared" si="59"/>
        <v>4.4685990338164248E-2</v>
      </c>
      <c r="H239" s="13">
        <f t="shared" si="59"/>
        <v>4.8879837067209775E-2</v>
      </c>
      <c r="I239" s="13">
        <f t="shared" si="59"/>
        <v>7.0110701107011064E-2</v>
      </c>
      <c r="J239" s="13">
        <f t="shared" si="59"/>
        <v>8.1300813008130079E-2</v>
      </c>
      <c r="K239" s="13">
        <f t="shared" si="59"/>
        <v>3.2786885245901641E-2</v>
      </c>
      <c r="L239" s="13">
        <f t="shared" si="59"/>
        <v>4.1666666666666664E-2</v>
      </c>
      <c r="M239" s="13">
        <f t="shared" si="59"/>
        <v>9.0909090909090912E-2</v>
      </c>
      <c r="N239" s="13">
        <f t="shared" si="59"/>
        <v>0</v>
      </c>
      <c r="O239" s="13">
        <f t="shared" si="59"/>
        <v>0</v>
      </c>
      <c r="P239" s="13">
        <f t="shared" si="59"/>
        <v>0</v>
      </c>
      <c r="Q239" s="13">
        <f t="shared" si="59"/>
        <v>1</v>
      </c>
    </row>
    <row r="240" spans="1:22">
      <c r="B240" s="12" t="s">
        <v>78</v>
      </c>
      <c r="C240" s="13">
        <v>2076</v>
      </c>
      <c r="D240" s="13">
        <v>2393</v>
      </c>
      <c r="E240" s="13">
        <v>1824</v>
      </c>
      <c r="F240" s="13">
        <v>1264</v>
      </c>
      <c r="G240" s="13">
        <v>850</v>
      </c>
      <c r="H240" s="13">
        <v>570</v>
      </c>
      <c r="I240" s="13">
        <v>330</v>
      </c>
      <c r="J240" s="13">
        <v>161</v>
      </c>
      <c r="K240" s="13">
        <v>87</v>
      </c>
      <c r="L240" s="13">
        <v>34</v>
      </c>
      <c r="M240" s="13">
        <v>14</v>
      </c>
      <c r="N240" s="13">
        <v>5</v>
      </c>
      <c r="O240" s="13">
        <v>2</v>
      </c>
      <c r="P240" s="13">
        <v>2</v>
      </c>
      <c r="Q240" s="13">
        <v>2</v>
      </c>
      <c r="R240" s="13">
        <v>0</v>
      </c>
      <c r="S240" s="13">
        <v>0</v>
      </c>
      <c r="T240" s="13">
        <v>1</v>
      </c>
      <c r="U240" s="13">
        <v>0</v>
      </c>
      <c r="V240" s="13">
        <v>0</v>
      </c>
    </row>
    <row r="241" spans="1:22">
      <c r="B241" s="14" t="s">
        <v>75</v>
      </c>
      <c r="C241" s="12">
        <f>C240/5000</f>
        <v>0.41520000000000001</v>
      </c>
      <c r="D241" s="12">
        <f t="shared" ref="D241:V241" si="60">D240/5000</f>
        <v>0.47860000000000003</v>
      </c>
      <c r="E241" s="12">
        <f t="shared" si="60"/>
        <v>0.36480000000000001</v>
      </c>
      <c r="F241" s="12">
        <f t="shared" si="60"/>
        <v>0.25280000000000002</v>
      </c>
      <c r="G241" s="12">
        <f t="shared" si="60"/>
        <v>0.17</v>
      </c>
      <c r="H241" s="12">
        <f t="shared" si="60"/>
        <v>0.114</v>
      </c>
      <c r="I241" s="12">
        <f t="shared" si="60"/>
        <v>6.6000000000000003E-2</v>
      </c>
      <c r="J241" s="12">
        <f t="shared" si="60"/>
        <v>3.2199999999999999E-2</v>
      </c>
      <c r="K241" s="12">
        <f t="shared" si="60"/>
        <v>1.7399999999999999E-2</v>
      </c>
      <c r="L241" s="12">
        <f t="shared" si="60"/>
        <v>6.7999999999999996E-3</v>
      </c>
      <c r="M241" s="12">
        <f t="shared" si="60"/>
        <v>2.8E-3</v>
      </c>
      <c r="N241" s="12">
        <f t="shared" si="60"/>
        <v>1E-3</v>
      </c>
      <c r="O241" s="12">
        <f t="shared" si="60"/>
        <v>4.0000000000000002E-4</v>
      </c>
      <c r="P241" s="12">
        <f t="shared" si="60"/>
        <v>4.0000000000000002E-4</v>
      </c>
      <c r="Q241" s="12">
        <f t="shared" si="60"/>
        <v>4.0000000000000002E-4</v>
      </c>
      <c r="R241" s="12">
        <f t="shared" si="60"/>
        <v>0</v>
      </c>
      <c r="S241" s="12">
        <f t="shared" si="60"/>
        <v>0</v>
      </c>
      <c r="T241" s="12">
        <f t="shared" si="60"/>
        <v>2.0000000000000001E-4</v>
      </c>
      <c r="U241" s="12">
        <f t="shared" si="60"/>
        <v>0</v>
      </c>
      <c r="V241" s="12">
        <f t="shared" si="60"/>
        <v>0</v>
      </c>
    </row>
    <row r="242" spans="1:22" s="9" customFormat="1"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>
      <c r="A243" s="2" t="s">
        <v>22</v>
      </c>
      <c r="B243" s="12" t="s">
        <v>79</v>
      </c>
      <c r="C243" s="12">
        <v>0</v>
      </c>
      <c r="D243" s="12">
        <v>0</v>
      </c>
      <c r="E243" s="12">
        <v>0</v>
      </c>
      <c r="F243" s="12">
        <v>0</v>
      </c>
      <c r="G243" s="12">
        <v>1</v>
      </c>
      <c r="H243" s="12">
        <v>0</v>
      </c>
      <c r="I243" s="12">
        <v>2</v>
      </c>
      <c r="J243" s="12">
        <v>0</v>
      </c>
      <c r="K243" s="12">
        <v>0</v>
      </c>
      <c r="L243" s="12">
        <v>1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</row>
    <row r="244" spans="1:22">
      <c r="B244" s="12" t="s">
        <v>80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1</v>
      </c>
      <c r="I244" s="12">
        <v>0</v>
      </c>
      <c r="J244" s="12">
        <v>0</v>
      </c>
      <c r="K244" s="12">
        <v>0</v>
      </c>
      <c r="L244" s="12">
        <v>0</v>
      </c>
      <c r="M244" s="12">
        <v>1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2">
        <v>0</v>
      </c>
    </row>
    <row r="245" spans="1:22">
      <c r="B245" s="12" t="s">
        <v>81</v>
      </c>
      <c r="C245" s="13">
        <v>0</v>
      </c>
      <c r="D245" s="13">
        <v>0</v>
      </c>
      <c r="E245" s="13">
        <v>8</v>
      </c>
      <c r="F245" s="13">
        <v>17</v>
      </c>
      <c r="G245" s="13">
        <v>21</v>
      </c>
      <c r="H245" s="13">
        <v>10</v>
      </c>
      <c r="I245" s="13">
        <v>13</v>
      </c>
      <c r="J245" s="13">
        <v>6</v>
      </c>
      <c r="K245" s="13">
        <v>1</v>
      </c>
      <c r="L245" s="13">
        <v>1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</row>
    <row r="246" spans="1:22">
      <c r="B246" s="12" t="s">
        <v>82</v>
      </c>
      <c r="C246" s="13">
        <v>0</v>
      </c>
      <c r="D246" s="13">
        <v>1</v>
      </c>
      <c r="E246" s="13">
        <v>10</v>
      </c>
      <c r="F246" s="13">
        <v>21</v>
      </c>
      <c r="G246" s="13">
        <v>16</v>
      </c>
      <c r="H246" s="13">
        <v>14</v>
      </c>
      <c r="I246" s="13">
        <v>6</v>
      </c>
      <c r="J246" s="13">
        <v>4</v>
      </c>
      <c r="K246" s="13">
        <v>1</v>
      </c>
      <c r="L246" s="13">
        <v>0</v>
      </c>
      <c r="M246" s="13">
        <v>1</v>
      </c>
      <c r="N246" s="13">
        <v>0</v>
      </c>
      <c r="O246" s="13">
        <v>0</v>
      </c>
      <c r="P246" s="13">
        <v>0</v>
      </c>
      <c r="Q246" s="13">
        <v>1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</row>
    <row r="247" spans="1:22">
      <c r="B247" s="12" t="s">
        <v>83</v>
      </c>
      <c r="C247" s="13">
        <v>2498</v>
      </c>
      <c r="D247" s="13">
        <v>1106</v>
      </c>
      <c r="E247" s="13">
        <v>351</v>
      </c>
      <c r="F247" s="13">
        <v>63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</row>
    <row r="248" spans="1:22">
      <c r="B248" s="12" t="s">
        <v>84</v>
      </c>
      <c r="C248" s="13">
        <v>2498</v>
      </c>
      <c r="D248" s="13">
        <v>1107</v>
      </c>
      <c r="E248" s="13">
        <v>369</v>
      </c>
      <c r="F248" s="13">
        <v>101</v>
      </c>
      <c r="G248" s="13">
        <v>38</v>
      </c>
      <c r="H248" s="13">
        <v>25</v>
      </c>
      <c r="I248" s="13">
        <v>21</v>
      </c>
      <c r="J248" s="13">
        <v>10</v>
      </c>
      <c r="K248" s="13">
        <v>2</v>
      </c>
      <c r="L248" s="13">
        <v>2</v>
      </c>
      <c r="M248" s="13">
        <v>2</v>
      </c>
      <c r="N248" s="13">
        <v>0</v>
      </c>
      <c r="O248" s="13">
        <v>0</v>
      </c>
      <c r="P248" s="13">
        <v>0</v>
      </c>
      <c r="Q248" s="13">
        <v>1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</row>
    <row r="249" spans="1:22">
      <c r="B249" s="14" t="s">
        <v>85</v>
      </c>
      <c r="C249" s="13">
        <f>C248/5000</f>
        <v>0.49959999999999999</v>
      </c>
      <c r="D249" s="13">
        <f t="shared" ref="D249:V249" si="61">D248/5000</f>
        <v>0.22140000000000001</v>
      </c>
      <c r="E249" s="13">
        <f t="shared" si="61"/>
        <v>7.3800000000000004E-2</v>
      </c>
      <c r="F249" s="13">
        <f t="shared" si="61"/>
        <v>2.0199999999999999E-2</v>
      </c>
      <c r="G249" s="13">
        <f t="shared" si="61"/>
        <v>7.6E-3</v>
      </c>
      <c r="H249" s="13">
        <f t="shared" si="61"/>
        <v>5.0000000000000001E-3</v>
      </c>
      <c r="I249" s="13">
        <f t="shared" si="61"/>
        <v>4.1999999999999997E-3</v>
      </c>
      <c r="J249" s="13">
        <f t="shared" si="61"/>
        <v>2E-3</v>
      </c>
      <c r="K249" s="13">
        <f t="shared" si="61"/>
        <v>4.0000000000000002E-4</v>
      </c>
      <c r="L249" s="13">
        <f t="shared" si="61"/>
        <v>4.0000000000000002E-4</v>
      </c>
      <c r="M249" s="13">
        <f t="shared" si="61"/>
        <v>4.0000000000000002E-4</v>
      </c>
      <c r="N249" s="13">
        <f t="shared" si="61"/>
        <v>0</v>
      </c>
      <c r="O249" s="13">
        <f t="shared" si="61"/>
        <v>0</v>
      </c>
      <c r="P249" s="13">
        <f t="shared" si="61"/>
        <v>0</v>
      </c>
      <c r="Q249" s="13">
        <f t="shared" si="61"/>
        <v>2.0000000000000001E-4</v>
      </c>
      <c r="R249" s="13">
        <f t="shared" si="61"/>
        <v>0</v>
      </c>
      <c r="S249" s="13">
        <f t="shared" si="61"/>
        <v>0</v>
      </c>
      <c r="T249" s="13">
        <f t="shared" si="61"/>
        <v>0</v>
      </c>
      <c r="U249" s="13">
        <f t="shared" si="61"/>
        <v>0</v>
      </c>
      <c r="V249" s="13">
        <f t="shared" si="61"/>
        <v>0</v>
      </c>
    </row>
    <row r="250" spans="1:22">
      <c r="B250" s="12" t="s">
        <v>87</v>
      </c>
      <c r="C250" s="13">
        <v>2076</v>
      </c>
      <c r="D250" s="13">
        <v>2393</v>
      </c>
      <c r="E250" s="13">
        <v>1824</v>
      </c>
      <c r="F250" s="13">
        <v>1264</v>
      </c>
      <c r="G250" s="13">
        <v>850</v>
      </c>
      <c r="H250" s="13">
        <v>570</v>
      </c>
      <c r="I250" s="13">
        <v>330</v>
      </c>
      <c r="J250" s="13">
        <v>161</v>
      </c>
      <c r="K250" s="13">
        <v>87</v>
      </c>
      <c r="L250" s="13">
        <v>34</v>
      </c>
      <c r="M250" s="13">
        <v>14</v>
      </c>
      <c r="N250" s="13">
        <v>5</v>
      </c>
      <c r="O250" s="13">
        <v>2</v>
      </c>
      <c r="P250" s="13">
        <v>2</v>
      </c>
      <c r="Q250" s="13">
        <v>2</v>
      </c>
      <c r="R250" s="13">
        <v>0</v>
      </c>
      <c r="S250" s="13">
        <v>0</v>
      </c>
      <c r="T250" s="13">
        <v>1</v>
      </c>
      <c r="U250" s="13">
        <v>0</v>
      </c>
      <c r="V250" s="13">
        <v>0</v>
      </c>
    </row>
    <row r="251" spans="1:22">
      <c r="B251" s="12" t="s">
        <v>88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</row>
    <row r="252" spans="1:22">
      <c r="B252" s="12" t="s">
        <v>89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</row>
    <row r="253" spans="1:22">
      <c r="B253" s="12" t="s">
        <v>90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</row>
    <row r="254" spans="1:22">
      <c r="B254" s="12" t="s">
        <v>91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</row>
    <row r="255" spans="1:22">
      <c r="B255" s="12" t="s">
        <v>92</v>
      </c>
      <c r="C255" s="13">
        <v>2076</v>
      </c>
      <c r="D255" s="13">
        <v>2393</v>
      </c>
      <c r="E255" s="13">
        <v>1824</v>
      </c>
      <c r="F255" s="13">
        <v>1264</v>
      </c>
      <c r="G255" s="13">
        <v>790</v>
      </c>
      <c r="H255" s="13">
        <v>466</v>
      </c>
      <c r="I255" s="13">
        <v>250</v>
      </c>
      <c r="J255" s="13">
        <v>113</v>
      </c>
      <c r="K255" s="13">
        <v>59</v>
      </c>
      <c r="L255" s="13">
        <v>22</v>
      </c>
      <c r="M255" s="13">
        <v>9</v>
      </c>
      <c r="N255" s="13">
        <v>4</v>
      </c>
      <c r="O255" s="13">
        <v>1</v>
      </c>
      <c r="P255" s="13">
        <v>1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</row>
    <row r="256" spans="1:22">
      <c r="B256" s="12" t="s">
        <v>93</v>
      </c>
      <c r="C256" s="13">
        <v>2076</v>
      </c>
      <c r="D256" s="13">
        <v>2393</v>
      </c>
      <c r="E256" s="13">
        <v>1824</v>
      </c>
      <c r="F256" s="13">
        <v>1264</v>
      </c>
      <c r="G256" s="13">
        <v>790</v>
      </c>
      <c r="H256" s="13">
        <v>466</v>
      </c>
      <c r="I256" s="13">
        <v>250</v>
      </c>
      <c r="J256" s="13">
        <v>113</v>
      </c>
      <c r="K256" s="13">
        <v>59</v>
      </c>
      <c r="L256" s="13">
        <v>22</v>
      </c>
      <c r="M256" s="13">
        <v>9</v>
      </c>
      <c r="N256" s="13">
        <v>4</v>
      </c>
      <c r="O256" s="13">
        <v>1</v>
      </c>
      <c r="P256" s="13">
        <v>1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</row>
    <row r="257" spans="1:23">
      <c r="B257" s="14" t="s">
        <v>86</v>
      </c>
      <c r="C257" s="13">
        <f>C256/5000</f>
        <v>0.41520000000000001</v>
      </c>
      <c r="D257" s="13">
        <f t="shared" ref="D257:V257" si="62">D256/5000</f>
        <v>0.47860000000000003</v>
      </c>
      <c r="E257" s="13">
        <f t="shared" si="62"/>
        <v>0.36480000000000001</v>
      </c>
      <c r="F257" s="13">
        <f t="shared" si="62"/>
        <v>0.25280000000000002</v>
      </c>
      <c r="G257" s="13">
        <f t="shared" si="62"/>
        <v>0.158</v>
      </c>
      <c r="H257" s="13">
        <f t="shared" si="62"/>
        <v>9.3200000000000005E-2</v>
      </c>
      <c r="I257" s="13">
        <f t="shared" si="62"/>
        <v>0.05</v>
      </c>
      <c r="J257" s="13">
        <f t="shared" si="62"/>
        <v>2.2599999999999999E-2</v>
      </c>
      <c r="K257" s="13">
        <f t="shared" si="62"/>
        <v>1.18E-2</v>
      </c>
      <c r="L257" s="13">
        <f t="shared" si="62"/>
        <v>4.4000000000000003E-3</v>
      </c>
      <c r="M257" s="13">
        <f t="shared" si="62"/>
        <v>1.8E-3</v>
      </c>
      <c r="N257" s="13">
        <f t="shared" si="62"/>
        <v>8.0000000000000004E-4</v>
      </c>
      <c r="O257" s="13">
        <f t="shared" si="62"/>
        <v>2.0000000000000001E-4</v>
      </c>
      <c r="P257" s="13">
        <f t="shared" si="62"/>
        <v>2.0000000000000001E-4</v>
      </c>
      <c r="Q257" s="13">
        <f t="shared" si="62"/>
        <v>0</v>
      </c>
      <c r="R257" s="13">
        <f t="shared" si="62"/>
        <v>0</v>
      </c>
      <c r="S257" s="13">
        <f t="shared" si="62"/>
        <v>0</v>
      </c>
      <c r="T257" s="13">
        <f t="shared" si="62"/>
        <v>0</v>
      </c>
      <c r="U257" s="13">
        <f t="shared" si="62"/>
        <v>0</v>
      </c>
      <c r="V257" s="13">
        <f t="shared" si="62"/>
        <v>0</v>
      </c>
      <c r="W257" s="3"/>
    </row>
    <row r="260" spans="1:23">
      <c r="A260" s="8" t="s">
        <v>54</v>
      </c>
      <c r="B260" s="10" t="s">
        <v>0</v>
      </c>
      <c r="C260" s="11">
        <v>0.1</v>
      </c>
      <c r="D260" s="11">
        <v>0.2</v>
      </c>
      <c r="E260" s="11">
        <v>0.3</v>
      </c>
      <c r="F260" s="11">
        <v>0.4</v>
      </c>
      <c r="G260" s="11">
        <v>0.5</v>
      </c>
      <c r="H260" s="11">
        <v>0.6</v>
      </c>
      <c r="I260" s="11">
        <v>0.7</v>
      </c>
      <c r="J260" s="11">
        <v>0.8</v>
      </c>
      <c r="K260" s="11">
        <v>0.9</v>
      </c>
      <c r="L260" s="11">
        <v>1</v>
      </c>
      <c r="M260" s="11">
        <v>1.1000000000000001</v>
      </c>
      <c r="N260" s="11">
        <v>1.2</v>
      </c>
      <c r="O260" s="11">
        <v>1.3</v>
      </c>
      <c r="P260" s="11">
        <v>1.4</v>
      </c>
      <c r="Q260" s="11">
        <v>1.5</v>
      </c>
      <c r="R260" s="11">
        <v>1.6</v>
      </c>
      <c r="S260" s="11">
        <v>1.7</v>
      </c>
      <c r="T260" s="11">
        <v>1.8</v>
      </c>
      <c r="U260" s="11">
        <v>1.9</v>
      </c>
      <c r="V260" s="11">
        <v>2</v>
      </c>
    </row>
    <row r="261" spans="1:23">
      <c r="A261" s="6" t="s">
        <v>14</v>
      </c>
      <c r="B261" s="12" t="s">
        <v>19</v>
      </c>
      <c r="C261" s="16">
        <v>5000</v>
      </c>
      <c r="D261" s="16">
        <v>5000</v>
      </c>
      <c r="E261" s="16">
        <v>5000</v>
      </c>
      <c r="F261" s="16">
        <v>4989</v>
      </c>
      <c r="G261" s="16">
        <v>4929</v>
      </c>
      <c r="H261" s="16">
        <v>4806</v>
      </c>
      <c r="I261" s="16">
        <v>4556</v>
      </c>
      <c r="J261" s="16">
        <v>4231</v>
      </c>
      <c r="K261" s="16">
        <v>3802</v>
      </c>
      <c r="L261" s="16">
        <v>3305</v>
      </c>
      <c r="M261" s="16">
        <v>2835</v>
      </c>
      <c r="N261" s="16">
        <v>2408</v>
      </c>
      <c r="O261" s="16">
        <v>2027</v>
      </c>
      <c r="P261" s="16">
        <v>1653</v>
      </c>
      <c r="Q261" s="16">
        <v>1307</v>
      </c>
      <c r="R261" s="16">
        <v>1044</v>
      </c>
      <c r="S261" s="16">
        <v>829</v>
      </c>
      <c r="T261" s="16">
        <v>624</v>
      </c>
      <c r="U261" s="16">
        <v>493</v>
      </c>
      <c r="V261" s="16">
        <v>403</v>
      </c>
    </row>
    <row r="262" spans="1:23">
      <c r="A262" s="6" t="s">
        <v>47</v>
      </c>
      <c r="B262" s="12" t="s">
        <v>63</v>
      </c>
      <c r="C262" s="16">
        <f>C261/5000</f>
        <v>1</v>
      </c>
      <c r="D262" s="16">
        <f t="shared" ref="D262:V262" si="63">D261/5000</f>
        <v>1</v>
      </c>
      <c r="E262" s="16">
        <f t="shared" si="63"/>
        <v>1</v>
      </c>
      <c r="F262" s="16">
        <f t="shared" si="63"/>
        <v>0.99780000000000002</v>
      </c>
      <c r="G262" s="16">
        <f t="shared" si="63"/>
        <v>0.98580000000000001</v>
      </c>
      <c r="H262" s="16">
        <f t="shared" si="63"/>
        <v>0.96120000000000005</v>
      </c>
      <c r="I262" s="16">
        <f t="shared" si="63"/>
        <v>0.91120000000000001</v>
      </c>
      <c r="J262" s="16">
        <f t="shared" si="63"/>
        <v>0.84619999999999995</v>
      </c>
      <c r="K262" s="16">
        <f t="shared" si="63"/>
        <v>0.76039999999999996</v>
      </c>
      <c r="L262" s="16">
        <f t="shared" si="63"/>
        <v>0.66100000000000003</v>
      </c>
      <c r="M262" s="16">
        <f t="shared" si="63"/>
        <v>0.56699999999999995</v>
      </c>
      <c r="N262" s="16">
        <f t="shared" si="63"/>
        <v>0.48159999999999997</v>
      </c>
      <c r="O262" s="16">
        <f t="shared" si="63"/>
        <v>0.40539999999999998</v>
      </c>
      <c r="P262" s="16">
        <f t="shared" si="63"/>
        <v>0.3306</v>
      </c>
      <c r="Q262" s="16">
        <f t="shared" si="63"/>
        <v>0.26140000000000002</v>
      </c>
      <c r="R262" s="16">
        <f t="shared" si="63"/>
        <v>0.20880000000000001</v>
      </c>
      <c r="S262" s="16">
        <f t="shared" si="63"/>
        <v>0.1658</v>
      </c>
      <c r="T262" s="16">
        <f t="shared" si="63"/>
        <v>0.12479999999999999</v>
      </c>
      <c r="U262" s="16">
        <f t="shared" si="63"/>
        <v>9.8599999999999993E-2</v>
      </c>
      <c r="V262" s="16">
        <f t="shared" si="63"/>
        <v>8.0600000000000005E-2</v>
      </c>
    </row>
    <row r="263" spans="1:23">
      <c r="B263" s="12" t="s">
        <v>64</v>
      </c>
      <c r="C263" s="16">
        <v>0.875</v>
      </c>
      <c r="D263" s="16">
        <v>0.87319999999999998</v>
      </c>
      <c r="E263" s="16">
        <v>0.87119999999999997</v>
      </c>
      <c r="F263" s="16">
        <v>0.86929999999999996</v>
      </c>
      <c r="G263" s="16">
        <v>0.86739999999999995</v>
      </c>
      <c r="H263" s="16">
        <v>0.86519999999999997</v>
      </c>
      <c r="I263" s="16">
        <v>0.86280000000000001</v>
      </c>
      <c r="J263" s="16">
        <v>0.85980000000000001</v>
      </c>
      <c r="K263" s="16">
        <v>0.85629999999999995</v>
      </c>
      <c r="L263" s="16">
        <v>0.85260000000000002</v>
      </c>
      <c r="M263" s="16">
        <v>0.84830000000000005</v>
      </c>
      <c r="N263" s="16">
        <v>0.84360000000000002</v>
      </c>
      <c r="O263" s="16">
        <v>0.83830000000000005</v>
      </c>
      <c r="P263" s="16">
        <v>0.8327</v>
      </c>
      <c r="Q263" s="16">
        <v>0.82650000000000001</v>
      </c>
      <c r="R263" s="16">
        <v>0.82130000000000003</v>
      </c>
      <c r="S263" s="16">
        <v>0.81359999999999999</v>
      </c>
      <c r="T263" s="16">
        <v>0.80859999999999999</v>
      </c>
      <c r="U263" s="16">
        <v>0.79979999999999996</v>
      </c>
      <c r="V263" s="16">
        <v>0.79269999999999996</v>
      </c>
    </row>
    <row r="264" spans="1:23">
      <c r="B264" s="12" t="s">
        <v>65</v>
      </c>
      <c r="C264" s="16">
        <f>C263*10^2</f>
        <v>87.5</v>
      </c>
      <c r="D264" s="16">
        <f t="shared" ref="D264:V264" si="64">D263*10^2</f>
        <v>87.32</v>
      </c>
      <c r="E264" s="16">
        <f t="shared" si="64"/>
        <v>87.12</v>
      </c>
      <c r="F264" s="16">
        <f t="shared" si="64"/>
        <v>86.929999999999993</v>
      </c>
      <c r="G264" s="16">
        <f t="shared" si="64"/>
        <v>86.74</v>
      </c>
      <c r="H264" s="16">
        <f t="shared" si="64"/>
        <v>86.52</v>
      </c>
      <c r="I264" s="16">
        <f t="shared" si="64"/>
        <v>86.28</v>
      </c>
      <c r="J264" s="16">
        <f t="shared" si="64"/>
        <v>85.98</v>
      </c>
      <c r="K264" s="16">
        <f t="shared" si="64"/>
        <v>85.63</v>
      </c>
      <c r="L264" s="16">
        <f t="shared" si="64"/>
        <v>85.26</v>
      </c>
      <c r="M264" s="16">
        <f t="shared" si="64"/>
        <v>84.830000000000013</v>
      </c>
      <c r="N264" s="16">
        <f t="shared" si="64"/>
        <v>84.36</v>
      </c>
      <c r="O264" s="16">
        <f t="shared" si="64"/>
        <v>83.83</v>
      </c>
      <c r="P264" s="16">
        <f t="shared" si="64"/>
        <v>83.27</v>
      </c>
      <c r="Q264" s="16">
        <f t="shared" si="64"/>
        <v>82.65</v>
      </c>
      <c r="R264" s="16">
        <f t="shared" si="64"/>
        <v>82.13000000000001</v>
      </c>
      <c r="S264" s="16">
        <f t="shared" si="64"/>
        <v>81.36</v>
      </c>
      <c r="T264" s="16">
        <f t="shared" si="64"/>
        <v>80.86</v>
      </c>
      <c r="U264" s="16">
        <f t="shared" si="64"/>
        <v>79.97999999999999</v>
      </c>
      <c r="V264" s="16">
        <f t="shared" si="64"/>
        <v>79.27</v>
      </c>
    </row>
    <row r="265" spans="1:23">
      <c r="B265" s="12" t="s">
        <v>66</v>
      </c>
      <c r="C265" s="16">
        <v>10.9411</v>
      </c>
      <c r="D265" s="16">
        <v>8.7431999999999999</v>
      </c>
      <c r="E265" s="16">
        <v>5.8189000000000002</v>
      </c>
      <c r="F265" s="16">
        <v>3.8386999999999998</v>
      </c>
      <c r="G265" s="16">
        <v>2.7096</v>
      </c>
      <c r="H265" s="16">
        <v>2.0566</v>
      </c>
      <c r="I265" s="16">
        <v>1.6422000000000001</v>
      </c>
      <c r="J265" s="16">
        <v>1.3492999999999999</v>
      </c>
      <c r="K265" s="16">
        <v>1.1484000000000001</v>
      </c>
      <c r="L265" s="16">
        <v>0.997</v>
      </c>
      <c r="M265" s="16">
        <v>0.87929999999999997</v>
      </c>
      <c r="N265" s="16">
        <v>0.79449999999999998</v>
      </c>
      <c r="O265" s="16">
        <v>0.7077</v>
      </c>
      <c r="P265" s="16">
        <v>0.64259999999999995</v>
      </c>
      <c r="Q265" s="16">
        <v>0.60189999999999999</v>
      </c>
      <c r="R265" s="16">
        <v>0.5635</v>
      </c>
      <c r="S265" s="16">
        <v>0.51280000000000003</v>
      </c>
      <c r="T265" s="16">
        <v>0.48359999999999997</v>
      </c>
      <c r="U265" s="16">
        <v>0.45910000000000001</v>
      </c>
      <c r="V265" s="16">
        <v>0.4214</v>
      </c>
    </row>
    <row r="266" spans="1:23">
      <c r="C266" s="15"/>
    </row>
    <row r="267" spans="1:23">
      <c r="A267" s="2" t="s">
        <v>21</v>
      </c>
      <c r="B267" s="12" t="s">
        <v>67</v>
      </c>
      <c r="C267" s="13">
        <v>4496</v>
      </c>
      <c r="D267" s="13">
        <v>3274</v>
      </c>
      <c r="E267" s="13">
        <v>1810</v>
      </c>
      <c r="F267" s="13">
        <v>1028</v>
      </c>
      <c r="G267" s="13">
        <v>669</v>
      </c>
      <c r="H267" s="13">
        <v>424</v>
      </c>
      <c r="I267" s="13">
        <v>250</v>
      </c>
      <c r="J267" s="13">
        <v>160</v>
      </c>
      <c r="K267" s="13">
        <v>108</v>
      </c>
      <c r="L267" s="13">
        <v>64</v>
      </c>
      <c r="M267" s="13">
        <v>44</v>
      </c>
      <c r="N267" s="13">
        <v>36</v>
      </c>
      <c r="O267" s="13">
        <v>15</v>
      </c>
      <c r="P267" s="13">
        <v>9</v>
      </c>
      <c r="Q267" s="13">
        <v>13</v>
      </c>
      <c r="R267" s="13">
        <v>6</v>
      </c>
      <c r="S267" s="13">
        <v>4</v>
      </c>
      <c r="T267" s="13">
        <v>3</v>
      </c>
      <c r="U267" s="13">
        <v>3</v>
      </c>
      <c r="V267" s="13">
        <v>0</v>
      </c>
    </row>
    <row r="268" spans="1:23">
      <c r="B268" s="14" t="s">
        <v>76</v>
      </c>
      <c r="C268" s="13">
        <f>C267/5000</f>
        <v>0.8992</v>
      </c>
      <c r="D268" s="13">
        <f t="shared" ref="D268:V268" si="65">D267/5000</f>
        <v>0.65480000000000005</v>
      </c>
      <c r="E268" s="13">
        <f t="shared" si="65"/>
        <v>0.36199999999999999</v>
      </c>
      <c r="F268" s="13">
        <f t="shared" si="65"/>
        <v>0.2056</v>
      </c>
      <c r="G268" s="13">
        <f t="shared" si="65"/>
        <v>0.1338</v>
      </c>
      <c r="H268" s="13">
        <f t="shared" si="65"/>
        <v>8.48E-2</v>
      </c>
      <c r="I268" s="13">
        <f t="shared" si="65"/>
        <v>0.05</v>
      </c>
      <c r="J268" s="13">
        <f t="shared" si="65"/>
        <v>3.2000000000000001E-2</v>
      </c>
      <c r="K268" s="13">
        <f t="shared" si="65"/>
        <v>2.1600000000000001E-2</v>
      </c>
      <c r="L268" s="13">
        <f t="shared" si="65"/>
        <v>1.2800000000000001E-2</v>
      </c>
      <c r="M268" s="13">
        <f t="shared" si="65"/>
        <v>8.8000000000000005E-3</v>
      </c>
      <c r="N268" s="13">
        <f t="shared" si="65"/>
        <v>7.1999999999999998E-3</v>
      </c>
      <c r="O268" s="13">
        <f t="shared" si="65"/>
        <v>3.0000000000000001E-3</v>
      </c>
      <c r="P268" s="13">
        <f t="shared" si="65"/>
        <v>1.8E-3</v>
      </c>
      <c r="Q268" s="13">
        <f t="shared" si="65"/>
        <v>2.5999999999999999E-3</v>
      </c>
      <c r="R268" s="13">
        <f t="shared" si="65"/>
        <v>1.1999999999999999E-3</v>
      </c>
      <c r="S268" s="13">
        <f t="shared" si="65"/>
        <v>8.0000000000000004E-4</v>
      </c>
      <c r="T268" s="13">
        <f t="shared" si="65"/>
        <v>5.9999999999999995E-4</v>
      </c>
      <c r="U268" s="13">
        <f t="shared" si="65"/>
        <v>5.9999999999999995E-4</v>
      </c>
      <c r="V268" s="13">
        <f t="shared" si="65"/>
        <v>0</v>
      </c>
    </row>
    <row r="269" spans="1:23">
      <c r="A269" s="9"/>
      <c r="B269" s="16" t="s">
        <v>68</v>
      </c>
      <c r="C269" s="13">
        <v>4496</v>
      </c>
      <c r="D269" s="13">
        <v>3270</v>
      </c>
      <c r="E269" s="13">
        <v>1763</v>
      </c>
      <c r="F269" s="13">
        <v>960</v>
      </c>
      <c r="G269" s="13">
        <v>605</v>
      </c>
      <c r="H269" s="13">
        <v>366</v>
      </c>
      <c r="I269" s="13">
        <v>208</v>
      </c>
      <c r="J269" s="13">
        <v>132</v>
      </c>
      <c r="K269" s="13">
        <v>77</v>
      </c>
      <c r="L269" s="13">
        <v>49</v>
      </c>
      <c r="M269" s="13">
        <v>32</v>
      </c>
      <c r="N269" s="13">
        <v>24</v>
      </c>
      <c r="O269" s="13">
        <v>8</v>
      </c>
      <c r="P269" s="13">
        <v>6</v>
      </c>
      <c r="Q269" s="13">
        <v>9</v>
      </c>
      <c r="R269" s="13">
        <v>2</v>
      </c>
      <c r="S269" s="13">
        <v>3</v>
      </c>
      <c r="T269" s="13">
        <v>3</v>
      </c>
      <c r="U269" s="13">
        <v>2</v>
      </c>
      <c r="V269" s="13">
        <v>0</v>
      </c>
    </row>
    <row r="270" spans="1:23">
      <c r="A270" s="9"/>
      <c r="B270" s="18" t="s">
        <v>69</v>
      </c>
      <c r="C270" s="13">
        <f>C269/C267</f>
        <v>1</v>
      </c>
      <c r="D270" s="13">
        <f t="shared" ref="D270:U270" si="66">D269/D267</f>
        <v>0.99877825290164934</v>
      </c>
      <c r="E270" s="13">
        <f t="shared" si="66"/>
        <v>0.97403314917127071</v>
      </c>
      <c r="F270" s="13">
        <f t="shared" si="66"/>
        <v>0.93385214007782102</v>
      </c>
      <c r="G270" s="13">
        <f t="shared" si="66"/>
        <v>0.90433482810164423</v>
      </c>
      <c r="H270" s="13">
        <f t="shared" si="66"/>
        <v>0.8632075471698113</v>
      </c>
      <c r="I270" s="13">
        <f t="shared" si="66"/>
        <v>0.83199999999999996</v>
      </c>
      <c r="J270" s="13">
        <f t="shared" si="66"/>
        <v>0.82499999999999996</v>
      </c>
      <c r="K270" s="13">
        <f t="shared" si="66"/>
        <v>0.71296296296296291</v>
      </c>
      <c r="L270" s="13">
        <f t="shared" si="66"/>
        <v>0.765625</v>
      </c>
      <c r="M270" s="13">
        <f t="shared" si="66"/>
        <v>0.72727272727272729</v>
      </c>
      <c r="N270" s="13">
        <f t="shared" si="66"/>
        <v>0.66666666666666663</v>
      </c>
      <c r="O270" s="13">
        <f t="shared" si="66"/>
        <v>0.53333333333333333</v>
      </c>
      <c r="P270" s="13">
        <f t="shared" si="66"/>
        <v>0.66666666666666663</v>
      </c>
      <c r="Q270" s="13">
        <f t="shared" si="66"/>
        <v>0.69230769230769229</v>
      </c>
      <c r="R270" s="13">
        <f t="shared" si="66"/>
        <v>0.33333333333333331</v>
      </c>
      <c r="S270" s="13">
        <f t="shared" si="66"/>
        <v>0.75</v>
      </c>
      <c r="T270" s="13">
        <f t="shared" si="66"/>
        <v>1</v>
      </c>
      <c r="U270" s="13">
        <f t="shared" si="66"/>
        <v>0.66666666666666663</v>
      </c>
    </row>
    <row r="271" spans="1:23">
      <c r="A271" s="9"/>
      <c r="B271" s="16" t="s">
        <v>70</v>
      </c>
      <c r="C271" s="13">
        <v>0</v>
      </c>
      <c r="D271" s="13">
        <v>0</v>
      </c>
      <c r="E271" s="13">
        <v>0</v>
      </c>
      <c r="F271" s="13">
        <v>2</v>
      </c>
      <c r="G271" s="13">
        <v>1</v>
      </c>
      <c r="H271" s="13">
        <v>3</v>
      </c>
      <c r="I271" s="13">
        <v>2</v>
      </c>
      <c r="J271" s="13">
        <v>3</v>
      </c>
      <c r="K271" s="13">
        <v>5</v>
      </c>
      <c r="L271" s="13">
        <v>3</v>
      </c>
      <c r="M271" s="13">
        <v>4</v>
      </c>
      <c r="N271" s="13">
        <v>1</v>
      </c>
      <c r="O271" s="13">
        <v>2</v>
      </c>
      <c r="P271" s="13">
        <v>0</v>
      </c>
      <c r="Q271" s="13">
        <v>2</v>
      </c>
      <c r="R271" s="13">
        <v>3</v>
      </c>
      <c r="S271" s="13">
        <v>0</v>
      </c>
      <c r="T271" s="13">
        <v>0</v>
      </c>
      <c r="U271" s="13">
        <v>0</v>
      </c>
      <c r="V271" s="13">
        <v>0</v>
      </c>
    </row>
    <row r="272" spans="1:23">
      <c r="A272" s="9"/>
      <c r="B272" s="16" t="s">
        <v>71</v>
      </c>
      <c r="C272" s="13">
        <v>0</v>
      </c>
      <c r="D272" s="13">
        <v>0</v>
      </c>
      <c r="E272" s="13">
        <v>0</v>
      </c>
      <c r="F272" s="13">
        <v>0</v>
      </c>
      <c r="G272" s="13">
        <v>1</v>
      </c>
      <c r="H272" s="13">
        <v>3</v>
      </c>
      <c r="I272" s="13">
        <v>4</v>
      </c>
      <c r="J272" s="13">
        <v>1</v>
      </c>
      <c r="K272" s="13">
        <v>4</v>
      </c>
      <c r="L272" s="13">
        <v>4</v>
      </c>
      <c r="M272" s="13">
        <v>4</v>
      </c>
      <c r="N272" s="13">
        <v>4</v>
      </c>
      <c r="O272" s="13">
        <v>2</v>
      </c>
      <c r="P272" s="13">
        <v>2</v>
      </c>
      <c r="Q272" s="13">
        <v>0</v>
      </c>
      <c r="R272" s="13">
        <v>1</v>
      </c>
      <c r="S272" s="13">
        <v>0</v>
      </c>
      <c r="T272" s="13">
        <v>0</v>
      </c>
      <c r="U272" s="13">
        <v>1</v>
      </c>
      <c r="V272" s="13">
        <v>0</v>
      </c>
    </row>
    <row r="273" spans="1:22">
      <c r="A273" s="9"/>
      <c r="B273" s="18" t="s">
        <v>72</v>
      </c>
      <c r="C273" s="13">
        <f>(C271+C272)/C267</f>
        <v>0</v>
      </c>
      <c r="D273" s="13">
        <f t="shared" ref="D273:U273" si="67">(D271+D272)/D267</f>
        <v>0</v>
      </c>
      <c r="E273" s="13">
        <f t="shared" si="67"/>
        <v>0</v>
      </c>
      <c r="F273" s="13">
        <f t="shared" si="67"/>
        <v>1.9455252918287938E-3</v>
      </c>
      <c r="G273" s="13">
        <f t="shared" si="67"/>
        <v>2.9895366218236174E-3</v>
      </c>
      <c r="H273" s="13">
        <f t="shared" si="67"/>
        <v>1.4150943396226415E-2</v>
      </c>
      <c r="I273" s="13">
        <f t="shared" si="67"/>
        <v>2.4E-2</v>
      </c>
      <c r="J273" s="13">
        <f t="shared" si="67"/>
        <v>2.5000000000000001E-2</v>
      </c>
      <c r="K273" s="13">
        <f t="shared" si="67"/>
        <v>8.3333333333333329E-2</v>
      </c>
      <c r="L273" s="13">
        <f t="shared" si="67"/>
        <v>0.109375</v>
      </c>
      <c r="M273" s="13">
        <f t="shared" si="67"/>
        <v>0.18181818181818182</v>
      </c>
      <c r="N273" s="13">
        <f t="shared" si="67"/>
        <v>0.1388888888888889</v>
      </c>
      <c r="O273" s="13">
        <f t="shared" si="67"/>
        <v>0.26666666666666666</v>
      </c>
      <c r="P273" s="13">
        <f t="shared" si="67"/>
        <v>0.22222222222222221</v>
      </c>
      <c r="Q273" s="13">
        <f t="shared" si="67"/>
        <v>0.15384615384615385</v>
      </c>
      <c r="R273" s="13">
        <f t="shared" si="67"/>
        <v>0.66666666666666663</v>
      </c>
      <c r="S273" s="13">
        <f t="shared" si="67"/>
        <v>0</v>
      </c>
      <c r="T273" s="13">
        <f t="shared" si="67"/>
        <v>0</v>
      </c>
      <c r="U273" s="13">
        <f t="shared" si="67"/>
        <v>0.33333333333333331</v>
      </c>
    </row>
    <row r="274" spans="1:22">
      <c r="A274" s="9"/>
      <c r="B274" s="16" t="s">
        <v>73</v>
      </c>
      <c r="C274" s="13">
        <v>0</v>
      </c>
      <c r="D274" s="13">
        <v>2</v>
      </c>
      <c r="E274" s="13">
        <v>23</v>
      </c>
      <c r="F274" s="13">
        <v>24</v>
      </c>
      <c r="G274" s="13">
        <v>33</v>
      </c>
      <c r="H274" s="13">
        <v>29</v>
      </c>
      <c r="I274" s="13">
        <v>23</v>
      </c>
      <c r="J274" s="13">
        <v>14</v>
      </c>
      <c r="K274" s="13">
        <v>9</v>
      </c>
      <c r="L274" s="13">
        <v>5</v>
      </c>
      <c r="M274" s="13">
        <v>4</v>
      </c>
      <c r="N274" s="13">
        <v>3</v>
      </c>
      <c r="O274" s="13">
        <v>2</v>
      </c>
      <c r="P274" s="13">
        <v>0</v>
      </c>
      <c r="Q274" s="13">
        <v>2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</row>
    <row r="275" spans="1:22">
      <c r="A275" s="9"/>
      <c r="B275" s="16" t="s">
        <v>74</v>
      </c>
      <c r="C275" s="13">
        <v>0</v>
      </c>
      <c r="D275" s="13">
        <v>2</v>
      </c>
      <c r="E275" s="13">
        <v>24</v>
      </c>
      <c r="F275" s="13">
        <v>42</v>
      </c>
      <c r="G275" s="13">
        <v>29</v>
      </c>
      <c r="H275" s="13">
        <v>23</v>
      </c>
      <c r="I275" s="13">
        <v>13</v>
      </c>
      <c r="J275" s="13">
        <v>10</v>
      </c>
      <c r="K275" s="13">
        <v>13</v>
      </c>
      <c r="L275" s="13">
        <v>3</v>
      </c>
      <c r="M275" s="13">
        <v>0</v>
      </c>
      <c r="N275" s="13">
        <v>4</v>
      </c>
      <c r="O275" s="13">
        <v>1</v>
      </c>
      <c r="P275" s="13">
        <v>1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</row>
    <row r="276" spans="1:22">
      <c r="A276" s="9"/>
      <c r="B276" s="18" t="s">
        <v>77</v>
      </c>
      <c r="C276" s="13">
        <f>(C274+C275)/C267</f>
        <v>0</v>
      </c>
      <c r="D276" s="13">
        <f t="shared" ref="D276:U276" si="68">(D274+D275)/D267</f>
        <v>1.2217470983506415E-3</v>
      </c>
      <c r="E276" s="13">
        <f t="shared" si="68"/>
        <v>2.5966850828729283E-2</v>
      </c>
      <c r="F276" s="13">
        <f t="shared" si="68"/>
        <v>6.4202334630350189E-2</v>
      </c>
      <c r="G276" s="13">
        <f t="shared" si="68"/>
        <v>9.2675635276532137E-2</v>
      </c>
      <c r="H276" s="13">
        <f t="shared" si="68"/>
        <v>0.12264150943396226</v>
      </c>
      <c r="I276" s="13">
        <f t="shared" si="68"/>
        <v>0.14399999999999999</v>
      </c>
      <c r="J276" s="13">
        <f t="shared" si="68"/>
        <v>0.15</v>
      </c>
      <c r="K276" s="13">
        <f t="shared" si="68"/>
        <v>0.20370370370370369</v>
      </c>
      <c r="L276" s="13">
        <f t="shared" si="68"/>
        <v>0.125</v>
      </c>
      <c r="M276" s="13">
        <f t="shared" si="68"/>
        <v>9.0909090909090912E-2</v>
      </c>
      <c r="N276" s="13">
        <f t="shared" si="68"/>
        <v>0.19444444444444445</v>
      </c>
      <c r="O276" s="13">
        <f t="shared" si="68"/>
        <v>0.2</v>
      </c>
      <c r="P276" s="13">
        <f t="shared" si="68"/>
        <v>0.1111111111111111</v>
      </c>
      <c r="Q276" s="13">
        <f t="shared" si="68"/>
        <v>0.15384615384615385</v>
      </c>
      <c r="R276" s="13">
        <f t="shared" si="68"/>
        <v>0</v>
      </c>
      <c r="S276" s="13">
        <f t="shared" si="68"/>
        <v>0.25</v>
      </c>
      <c r="T276" s="13">
        <f t="shared" si="68"/>
        <v>0</v>
      </c>
      <c r="U276" s="13">
        <f t="shared" si="68"/>
        <v>0</v>
      </c>
    </row>
    <row r="277" spans="1:22">
      <c r="B277" s="12" t="s">
        <v>78</v>
      </c>
      <c r="C277" s="13">
        <v>2145</v>
      </c>
      <c r="D277" s="13">
        <v>2348</v>
      </c>
      <c r="E277" s="13">
        <v>1478</v>
      </c>
      <c r="F277" s="13">
        <v>911</v>
      </c>
      <c r="G277" s="13">
        <v>654</v>
      </c>
      <c r="H277" s="13">
        <v>437</v>
      </c>
      <c r="I277" s="13">
        <v>274</v>
      </c>
      <c r="J277" s="13">
        <v>199</v>
      </c>
      <c r="K277" s="13">
        <v>126</v>
      </c>
      <c r="L277" s="13">
        <v>87</v>
      </c>
      <c r="M277" s="13">
        <v>54</v>
      </c>
      <c r="N277" s="13">
        <v>38</v>
      </c>
      <c r="O277" s="13">
        <v>23</v>
      </c>
      <c r="P277" s="13">
        <v>22</v>
      </c>
      <c r="Q277" s="13">
        <v>13</v>
      </c>
      <c r="R277" s="13">
        <v>5</v>
      </c>
      <c r="S277" s="13">
        <v>7</v>
      </c>
      <c r="T277" s="13">
        <v>3</v>
      </c>
      <c r="U277" s="13">
        <v>3</v>
      </c>
      <c r="V277" s="13">
        <v>1</v>
      </c>
    </row>
    <row r="278" spans="1:22">
      <c r="B278" s="14" t="s">
        <v>75</v>
      </c>
      <c r="C278" s="12">
        <f>C277/5000</f>
        <v>0.42899999999999999</v>
      </c>
      <c r="D278" s="12">
        <f t="shared" ref="D278:V278" si="69">D277/5000</f>
        <v>0.46960000000000002</v>
      </c>
      <c r="E278" s="12">
        <f t="shared" si="69"/>
        <v>0.29559999999999997</v>
      </c>
      <c r="F278" s="12">
        <f t="shared" si="69"/>
        <v>0.1822</v>
      </c>
      <c r="G278" s="12">
        <f t="shared" si="69"/>
        <v>0.1308</v>
      </c>
      <c r="H278" s="12">
        <f t="shared" si="69"/>
        <v>8.7400000000000005E-2</v>
      </c>
      <c r="I278" s="12">
        <f t="shared" si="69"/>
        <v>5.4800000000000001E-2</v>
      </c>
      <c r="J278" s="12">
        <f t="shared" si="69"/>
        <v>3.9800000000000002E-2</v>
      </c>
      <c r="K278" s="12">
        <f t="shared" si="69"/>
        <v>2.52E-2</v>
      </c>
      <c r="L278" s="12">
        <f t="shared" si="69"/>
        <v>1.7399999999999999E-2</v>
      </c>
      <c r="M278" s="12">
        <f t="shared" si="69"/>
        <v>1.0800000000000001E-2</v>
      </c>
      <c r="N278" s="12">
        <f t="shared" si="69"/>
        <v>7.6E-3</v>
      </c>
      <c r="O278" s="12">
        <f t="shared" si="69"/>
        <v>4.5999999999999999E-3</v>
      </c>
      <c r="P278" s="12">
        <f t="shared" si="69"/>
        <v>4.4000000000000003E-3</v>
      </c>
      <c r="Q278" s="12">
        <f t="shared" si="69"/>
        <v>2.5999999999999999E-3</v>
      </c>
      <c r="R278" s="12">
        <f t="shared" si="69"/>
        <v>1E-3</v>
      </c>
      <c r="S278" s="12">
        <f t="shared" si="69"/>
        <v>1.4E-3</v>
      </c>
      <c r="T278" s="12">
        <f t="shared" si="69"/>
        <v>5.9999999999999995E-4</v>
      </c>
      <c r="U278" s="12">
        <f t="shared" si="69"/>
        <v>5.9999999999999995E-4</v>
      </c>
      <c r="V278" s="12">
        <f t="shared" si="69"/>
        <v>2.0000000000000001E-4</v>
      </c>
    </row>
    <row r="279" spans="1:22" s="9" customFormat="1"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>
      <c r="A280" s="2" t="s">
        <v>22</v>
      </c>
      <c r="B280" s="12" t="s">
        <v>79</v>
      </c>
      <c r="C280" s="12">
        <v>0</v>
      </c>
      <c r="D280" s="12">
        <v>0</v>
      </c>
      <c r="E280" s="12">
        <v>0</v>
      </c>
      <c r="F280" s="12">
        <v>0</v>
      </c>
      <c r="G280" s="12">
        <v>1</v>
      </c>
      <c r="H280" s="12">
        <v>3</v>
      </c>
      <c r="I280" s="12">
        <v>4</v>
      </c>
      <c r="J280" s="12">
        <v>1</v>
      </c>
      <c r="K280" s="12">
        <v>4</v>
      </c>
      <c r="L280" s="12">
        <v>4</v>
      </c>
      <c r="M280" s="12">
        <v>4</v>
      </c>
      <c r="N280" s="12">
        <v>4</v>
      </c>
      <c r="O280" s="12">
        <v>2</v>
      </c>
      <c r="P280" s="12">
        <v>2</v>
      </c>
      <c r="Q280" s="12">
        <v>0</v>
      </c>
      <c r="R280" s="12">
        <v>1</v>
      </c>
      <c r="S280" s="12">
        <v>0</v>
      </c>
      <c r="T280" s="12">
        <v>0</v>
      </c>
      <c r="U280" s="12">
        <v>1</v>
      </c>
      <c r="V280" s="12">
        <v>0</v>
      </c>
    </row>
    <row r="281" spans="1:22">
      <c r="B281" s="12" t="s">
        <v>80</v>
      </c>
      <c r="C281" s="12">
        <v>0</v>
      </c>
      <c r="D281" s="12">
        <v>0</v>
      </c>
      <c r="E281" s="12">
        <v>0</v>
      </c>
      <c r="F281" s="12">
        <v>2</v>
      </c>
      <c r="G281" s="12">
        <v>1</v>
      </c>
      <c r="H281" s="12">
        <v>3</v>
      </c>
      <c r="I281" s="12">
        <v>2</v>
      </c>
      <c r="J281" s="12">
        <v>3</v>
      </c>
      <c r="K281" s="12">
        <v>5</v>
      </c>
      <c r="L281" s="12">
        <v>3</v>
      </c>
      <c r="M281" s="12">
        <v>4</v>
      </c>
      <c r="N281" s="12">
        <v>1</v>
      </c>
      <c r="O281" s="12">
        <v>2</v>
      </c>
      <c r="P281" s="12">
        <v>0</v>
      </c>
      <c r="Q281" s="12">
        <v>2</v>
      </c>
      <c r="R281" s="12">
        <v>3</v>
      </c>
      <c r="S281" s="12">
        <v>0</v>
      </c>
      <c r="T281" s="12">
        <v>0</v>
      </c>
      <c r="U281" s="12">
        <v>0</v>
      </c>
      <c r="V281" s="12">
        <v>0</v>
      </c>
    </row>
    <row r="282" spans="1:22">
      <c r="B282" s="12" t="s">
        <v>81</v>
      </c>
      <c r="C282" s="13">
        <v>0</v>
      </c>
      <c r="D282" s="13">
        <v>2</v>
      </c>
      <c r="E282" s="13">
        <v>24</v>
      </c>
      <c r="F282" s="13">
        <v>42</v>
      </c>
      <c r="G282" s="13">
        <v>29</v>
      </c>
      <c r="H282" s="13">
        <v>23</v>
      </c>
      <c r="I282" s="13">
        <v>13</v>
      </c>
      <c r="J282" s="13">
        <v>10</v>
      </c>
      <c r="K282" s="13">
        <v>13</v>
      </c>
      <c r="L282" s="13">
        <v>3</v>
      </c>
      <c r="M282" s="13">
        <v>0</v>
      </c>
      <c r="N282" s="13">
        <v>4</v>
      </c>
      <c r="O282" s="13">
        <v>1</v>
      </c>
      <c r="P282" s="13">
        <v>1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</row>
    <row r="283" spans="1:22">
      <c r="B283" s="12" t="s">
        <v>82</v>
      </c>
      <c r="C283" s="13">
        <v>0</v>
      </c>
      <c r="D283" s="13">
        <v>2</v>
      </c>
      <c r="E283" s="13">
        <v>23</v>
      </c>
      <c r="F283" s="13">
        <v>24</v>
      </c>
      <c r="G283" s="13">
        <v>33</v>
      </c>
      <c r="H283" s="13">
        <v>29</v>
      </c>
      <c r="I283" s="13">
        <v>23</v>
      </c>
      <c r="J283" s="13">
        <v>14</v>
      </c>
      <c r="K283" s="13">
        <v>9</v>
      </c>
      <c r="L283" s="13">
        <v>5</v>
      </c>
      <c r="M283" s="13">
        <v>4</v>
      </c>
      <c r="N283" s="13">
        <v>3</v>
      </c>
      <c r="O283" s="13">
        <v>2</v>
      </c>
      <c r="P283" s="13">
        <v>0</v>
      </c>
      <c r="Q283" s="13">
        <v>2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</row>
    <row r="284" spans="1:22">
      <c r="B284" s="12" t="s">
        <v>83</v>
      </c>
      <c r="C284" s="13">
        <v>2351</v>
      </c>
      <c r="D284" s="13">
        <v>922</v>
      </c>
      <c r="E284" s="13">
        <v>285</v>
      </c>
      <c r="F284" s="13">
        <v>49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</row>
    <row r="285" spans="1:22">
      <c r="B285" s="12" t="s">
        <v>84</v>
      </c>
      <c r="C285" s="13">
        <v>2351</v>
      </c>
      <c r="D285" s="13">
        <v>926</v>
      </c>
      <c r="E285" s="13">
        <v>332</v>
      </c>
      <c r="F285" s="13">
        <v>117</v>
      </c>
      <c r="G285" s="13">
        <v>64</v>
      </c>
      <c r="H285" s="13">
        <v>58</v>
      </c>
      <c r="I285" s="13">
        <v>42</v>
      </c>
      <c r="J285" s="13">
        <v>28</v>
      </c>
      <c r="K285" s="13">
        <v>31</v>
      </c>
      <c r="L285" s="13">
        <v>15</v>
      </c>
      <c r="M285" s="13">
        <v>12</v>
      </c>
      <c r="N285" s="13">
        <v>12</v>
      </c>
      <c r="O285" s="13">
        <v>7</v>
      </c>
      <c r="P285" s="13">
        <v>3</v>
      </c>
      <c r="Q285" s="13">
        <v>4</v>
      </c>
      <c r="R285" s="13">
        <v>4</v>
      </c>
      <c r="S285" s="13">
        <v>1</v>
      </c>
      <c r="T285" s="13">
        <v>0</v>
      </c>
      <c r="U285" s="13">
        <v>1</v>
      </c>
      <c r="V285" s="13">
        <v>0</v>
      </c>
    </row>
    <row r="286" spans="1:22">
      <c r="B286" s="14" t="s">
        <v>85</v>
      </c>
      <c r="C286" s="13">
        <f>C285/5000</f>
        <v>0.47020000000000001</v>
      </c>
      <c r="D286" s="13">
        <f t="shared" ref="D286:V286" si="70">D285/5000</f>
        <v>0.1852</v>
      </c>
      <c r="E286" s="13">
        <f t="shared" si="70"/>
        <v>6.6400000000000001E-2</v>
      </c>
      <c r="F286" s="13">
        <f t="shared" si="70"/>
        <v>2.3400000000000001E-2</v>
      </c>
      <c r="G286" s="13">
        <f t="shared" si="70"/>
        <v>1.2800000000000001E-2</v>
      </c>
      <c r="H286" s="13">
        <f t="shared" si="70"/>
        <v>1.1599999999999999E-2</v>
      </c>
      <c r="I286" s="13">
        <f t="shared" si="70"/>
        <v>8.3999999999999995E-3</v>
      </c>
      <c r="J286" s="13">
        <f t="shared" si="70"/>
        <v>5.5999999999999999E-3</v>
      </c>
      <c r="K286" s="13">
        <f t="shared" si="70"/>
        <v>6.1999999999999998E-3</v>
      </c>
      <c r="L286" s="13">
        <f t="shared" si="70"/>
        <v>3.0000000000000001E-3</v>
      </c>
      <c r="M286" s="13">
        <f t="shared" si="70"/>
        <v>2.3999999999999998E-3</v>
      </c>
      <c r="N286" s="13">
        <f t="shared" si="70"/>
        <v>2.3999999999999998E-3</v>
      </c>
      <c r="O286" s="13">
        <f t="shared" si="70"/>
        <v>1.4E-3</v>
      </c>
      <c r="P286" s="13">
        <f t="shared" si="70"/>
        <v>5.9999999999999995E-4</v>
      </c>
      <c r="Q286" s="13">
        <f t="shared" si="70"/>
        <v>8.0000000000000004E-4</v>
      </c>
      <c r="R286" s="13">
        <f t="shared" si="70"/>
        <v>8.0000000000000004E-4</v>
      </c>
      <c r="S286" s="13">
        <f t="shared" si="70"/>
        <v>2.0000000000000001E-4</v>
      </c>
      <c r="T286" s="13">
        <f t="shared" si="70"/>
        <v>0</v>
      </c>
      <c r="U286" s="13">
        <f t="shared" si="70"/>
        <v>2.0000000000000001E-4</v>
      </c>
      <c r="V286" s="13">
        <f t="shared" si="70"/>
        <v>0</v>
      </c>
    </row>
    <row r="287" spans="1:22">
      <c r="B287" s="12" t="s">
        <v>87</v>
      </c>
      <c r="C287" s="13">
        <v>2145</v>
      </c>
      <c r="D287" s="13">
        <v>2348</v>
      </c>
      <c r="E287" s="13">
        <v>1478</v>
      </c>
      <c r="F287" s="13">
        <v>911</v>
      </c>
      <c r="G287" s="13">
        <v>654</v>
      </c>
      <c r="H287" s="13">
        <v>437</v>
      </c>
      <c r="I287" s="13">
        <v>274</v>
      </c>
      <c r="J287" s="13">
        <v>199</v>
      </c>
      <c r="K287" s="13">
        <v>126</v>
      </c>
      <c r="L287" s="13">
        <v>87</v>
      </c>
      <c r="M287" s="13">
        <v>54</v>
      </c>
      <c r="N287" s="13">
        <v>38</v>
      </c>
      <c r="O287" s="13">
        <v>23</v>
      </c>
      <c r="P287" s="13">
        <v>22</v>
      </c>
      <c r="Q287" s="13">
        <v>13</v>
      </c>
      <c r="R287" s="13">
        <v>5</v>
      </c>
      <c r="S287" s="13">
        <v>7</v>
      </c>
      <c r="T287" s="13">
        <v>3</v>
      </c>
      <c r="U287" s="13">
        <v>3</v>
      </c>
      <c r="V287" s="13">
        <v>1</v>
      </c>
    </row>
    <row r="288" spans="1:22">
      <c r="B288" s="12" t="s">
        <v>88</v>
      </c>
      <c r="C288" s="13">
        <v>0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</row>
    <row r="289" spans="1:22">
      <c r="B289" s="12" t="s">
        <v>89</v>
      </c>
      <c r="C289" s="13">
        <v>0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</row>
    <row r="290" spans="1:22">
      <c r="B290" s="12" t="s">
        <v>90</v>
      </c>
      <c r="C290" s="13">
        <v>0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</row>
    <row r="291" spans="1:22">
      <c r="B291" s="12" t="s">
        <v>91</v>
      </c>
      <c r="C291" s="13">
        <v>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</row>
    <row r="292" spans="1:22">
      <c r="B292" s="12" t="s">
        <v>92</v>
      </c>
      <c r="C292" s="13">
        <v>2145</v>
      </c>
      <c r="D292" s="13">
        <v>2348</v>
      </c>
      <c r="E292" s="13">
        <v>1478</v>
      </c>
      <c r="F292" s="13">
        <v>911</v>
      </c>
      <c r="G292" s="13">
        <v>605</v>
      </c>
      <c r="H292" s="13">
        <v>366</v>
      </c>
      <c r="I292" s="13">
        <v>208</v>
      </c>
      <c r="J292" s="13">
        <v>132</v>
      </c>
      <c r="K292" s="13">
        <v>77</v>
      </c>
      <c r="L292" s="13">
        <v>49</v>
      </c>
      <c r="M292" s="13">
        <v>32</v>
      </c>
      <c r="N292" s="13">
        <v>24</v>
      </c>
      <c r="O292" s="13">
        <v>8</v>
      </c>
      <c r="P292" s="13">
        <v>6</v>
      </c>
      <c r="Q292" s="13">
        <v>9</v>
      </c>
      <c r="R292" s="13">
        <v>2</v>
      </c>
      <c r="S292" s="13">
        <v>3</v>
      </c>
      <c r="T292" s="13">
        <v>3</v>
      </c>
      <c r="U292" s="13">
        <v>2</v>
      </c>
      <c r="V292" s="13">
        <v>0</v>
      </c>
    </row>
    <row r="293" spans="1:22">
      <c r="B293" s="12" t="s">
        <v>93</v>
      </c>
      <c r="C293" s="13">
        <v>2145</v>
      </c>
      <c r="D293" s="13">
        <v>2348</v>
      </c>
      <c r="E293" s="13">
        <v>1478</v>
      </c>
      <c r="F293" s="13">
        <v>911</v>
      </c>
      <c r="G293" s="13">
        <v>605</v>
      </c>
      <c r="H293" s="13">
        <v>366</v>
      </c>
      <c r="I293" s="13">
        <v>208</v>
      </c>
      <c r="J293" s="13">
        <v>132</v>
      </c>
      <c r="K293" s="13">
        <v>77</v>
      </c>
      <c r="L293" s="13">
        <v>49</v>
      </c>
      <c r="M293" s="13">
        <v>32</v>
      </c>
      <c r="N293" s="13">
        <v>24</v>
      </c>
      <c r="O293" s="13">
        <v>8</v>
      </c>
      <c r="P293" s="13">
        <v>6</v>
      </c>
      <c r="Q293" s="13">
        <v>9</v>
      </c>
      <c r="R293" s="13">
        <v>2</v>
      </c>
      <c r="S293" s="13">
        <v>3</v>
      </c>
      <c r="T293" s="13">
        <v>3</v>
      </c>
      <c r="U293" s="13">
        <v>2</v>
      </c>
      <c r="V293" s="13">
        <v>0</v>
      </c>
    </row>
    <row r="294" spans="1:22">
      <c r="B294" s="14" t="s">
        <v>86</v>
      </c>
      <c r="C294" s="13">
        <f>C293/5000</f>
        <v>0.42899999999999999</v>
      </c>
      <c r="D294" s="13">
        <f t="shared" ref="D294:V294" si="71">D293/5000</f>
        <v>0.46960000000000002</v>
      </c>
      <c r="E294" s="13">
        <f t="shared" si="71"/>
        <v>0.29559999999999997</v>
      </c>
      <c r="F294" s="13">
        <f t="shared" si="71"/>
        <v>0.1822</v>
      </c>
      <c r="G294" s="13">
        <f t="shared" si="71"/>
        <v>0.121</v>
      </c>
      <c r="H294" s="13">
        <f t="shared" si="71"/>
        <v>7.3200000000000001E-2</v>
      </c>
      <c r="I294" s="13">
        <f t="shared" si="71"/>
        <v>4.1599999999999998E-2</v>
      </c>
      <c r="J294" s="13">
        <f t="shared" si="71"/>
        <v>2.64E-2</v>
      </c>
      <c r="K294" s="13">
        <f t="shared" si="71"/>
        <v>1.54E-2</v>
      </c>
      <c r="L294" s="13">
        <f t="shared" si="71"/>
        <v>9.7999999999999997E-3</v>
      </c>
      <c r="M294" s="13">
        <f t="shared" si="71"/>
        <v>6.4000000000000003E-3</v>
      </c>
      <c r="N294" s="13">
        <f t="shared" si="71"/>
        <v>4.7999999999999996E-3</v>
      </c>
      <c r="O294" s="13">
        <f t="shared" si="71"/>
        <v>1.6000000000000001E-3</v>
      </c>
      <c r="P294" s="13">
        <f t="shared" si="71"/>
        <v>1.1999999999999999E-3</v>
      </c>
      <c r="Q294" s="13">
        <f t="shared" si="71"/>
        <v>1.8E-3</v>
      </c>
      <c r="R294" s="13">
        <f t="shared" si="71"/>
        <v>4.0000000000000002E-4</v>
      </c>
      <c r="S294" s="13">
        <f t="shared" si="71"/>
        <v>5.9999999999999995E-4</v>
      </c>
      <c r="T294" s="13">
        <f t="shared" si="71"/>
        <v>5.9999999999999995E-4</v>
      </c>
      <c r="U294" s="13">
        <f t="shared" si="71"/>
        <v>4.0000000000000002E-4</v>
      </c>
      <c r="V294" s="13">
        <f t="shared" si="71"/>
        <v>0</v>
      </c>
    </row>
    <row r="297" spans="1:22">
      <c r="A297" s="8" t="s">
        <v>55</v>
      </c>
      <c r="B297" s="10" t="s">
        <v>0</v>
      </c>
      <c r="C297" s="11">
        <v>0.1</v>
      </c>
      <c r="D297" s="11">
        <v>0.2</v>
      </c>
      <c r="E297" s="11">
        <v>0.3</v>
      </c>
      <c r="F297" s="11">
        <v>0.4</v>
      </c>
      <c r="G297" s="11">
        <v>0.5</v>
      </c>
      <c r="H297" s="11">
        <v>0.6</v>
      </c>
      <c r="I297" s="11">
        <v>0.7</v>
      </c>
      <c r="J297" s="11">
        <v>0.8</v>
      </c>
      <c r="K297" s="11">
        <v>0.9</v>
      </c>
      <c r="L297" s="11">
        <v>1</v>
      </c>
      <c r="M297" s="11">
        <v>1.1000000000000001</v>
      </c>
      <c r="N297" s="11">
        <v>1.2</v>
      </c>
      <c r="O297" s="11">
        <v>1.3</v>
      </c>
      <c r="P297" s="11">
        <v>1.4</v>
      </c>
      <c r="Q297" s="11">
        <v>1.5</v>
      </c>
      <c r="R297" s="11">
        <v>1.6</v>
      </c>
      <c r="S297" s="11">
        <v>1.7</v>
      </c>
      <c r="T297" s="11">
        <v>1.8</v>
      </c>
      <c r="U297" s="11">
        <v>1.9</v>
      </c>
      <c r="V297" s="11">
        <v>2</v>
      </c>
    </row>
    <row r="298" spans="1:22">
      <c r="A298" s="6" t="s">
        <v>14</v>
      </c>
      <c r="B298" s="12" t="s">
        <v>19</v>
      </c>
      <c r="C298" s="16">
        <v>5000</v>
      </c>
      <c r="D298" s="16">
        <v>5000</v>
      </c>
      <c r="E298" s="16">
        <v>5000</v>
      </c>
      <c r="F298" s="16">
        <v>5000</v>
      </c>
      <c r="G298" s="16">
        <v>5000</v>
      </c>
      <c r="H298" s="16">
        <v>5000</v>
      </c>
      <c r="I298" s="16">
        <v>5000</v>
      </c>
      <c r="J298" s="16">
        <v>5000</v>
      </c>
      <c r="K298" s="16">
        <v>5000</v>
      </c>
      <c r="L298" s="16">
        <v>5000</v>
      </c>
      <c r="M298" s="16">
        <v>5000</v>
      </c>
      <c r="N298" s="16">
        <v>5000</v>
      </c>
      <c r="O298" s="16">
        <v>5000</v>
      </c>
      <c r="P298" s="16">
        <v>5000</v>
      </c>
      <c r="Q298" s="16">
        <v>5000</v>
      </c>
      <c r="R298" s="16">
        <v>5000</v>
      </c>
      <c r="S298" s="16">
        <v>5000</v>
      </c>
      <c r="T298" s="16">
        <v>5000</v>
      </c>
      <c r="U298" s="16">
        <v>5000</v>
      </c>
      <c r="V298" s="16">
        <v>5000</v>
      </c>
    </row>
    <row r="299" spans="1:22">
      <c r="A299" s="6" t="s">
        <v>47</v>
      </c>
      <c r="B299" s="12" t="s">
        <v>63</v>
      </c>
      <c r="C299" s="16">
        <f>C298/5000</f>
        <v>1</v>
      </c>
      <c r="D299" s="16">
        <f t="shared" ref="D299:V299" si="72">D298/5000</f>
        <v>1</v>
      </c>
      <c r="E299" s="16">
        <f t="shared" si="72"/>
        <v>1</v>
      </c>
      <c r="F299" s="16">
        <f t="shared" si="72"/>
        <v>1</v>
      </c>
      <c r="G299" s="16">
        <f t="shared" si="72"/>
        <v>1</v>
      </c>
      <c r="H299" s="16">
        <f t="shared" si="72"/>
        <v>1</v>
      </c>
      <c r="I299" s="16">
        <f t="shared" si="72"/>
        <v>1</v>
      </c>
      <c r="J299" s="16">
        <f t="shared" si="72"/>
        <v>1</v>
      </c>
      <c r="K299" s="16">
        <f t="shared" si="72"/>
        <v>1</v>
      </c>
      <c r="L299" s="16">
        <f t="shared" si="72"/>
        <v>1</v>
      </c>
      <c r="M299" s="16">
        <f t="shared" si="72"/>
        <v>1</v>
      </c>
      <c r="N299" s="16">
        <f t="shared" si="72"/>
        <v>1</v>
      </c>
      <c r="O299" s="16">
        <f t="shared" si="72"/>
        <v>1</v>
      </c>
      <c r="P299" s="16">
        <f t="shared" si="72"/>
        <v>1</v>
      </c>
      <c r="Q299" s="16">
        <f t="shared" si="72"/>
        <v>1</v>
      </c>
      <c r="R299" s="16">
        <f t="shared" si="72"/>
        <v>1</v>
      </c>
      <c r="S299" s="16">
        <f t="shared" si="72"/>
        <v>1</v>
      </c>
      <c r="T299" s="16">
        <f t="shared" si="72"/>
        <v>1</v>
      </c>
      <c r="U299" s="16">
        <f t="shared" si="72"/>
        <v>1</v>
      </c>
      <c r="V299" s="16">
        <f t="shared" si="72"/>
        <v>1</v>
      </c>
    </row>
    <row r="300" spans="1:22">
      <c r="B300" s="12" t="s">
        <v>64</v>
      </c>
      <c r="C300" s="16">
        <v>0.625</v>
      </c>
      <c r="D300" s="16">
        <v>0.62309999999999999</v>
      </c>
      <c r="E300" s="16">
        <v>0.62129999999999996</v>
      </c>
      <c r="F300" s="16">
        <v>0.61919999999999997</v>
      </c>
      <c r="G300" s="16">
        <v>0.61519999999999997</v>
      </c>
      <c r="H300" s="16">
        <v>0.60570000000000002</v>
      </c>
      <c r="I300" s="16">
        <v>0.59040000000000004</v>
      </c>
      <c r="J300" s="16">
        <v>0.56940000000000002</v>
      </c>
      <c r="K300" s="16">
        <v>0.54730000000000001</v>
      </c>
      <c r="L300" s="16">
        <v>0.52439999999999998</v>
      </c>
      <c r="M300" s="16">
        <v>0.50180000000000002</v>
      </c>
      <c r="N300" s="16">
        <v>0.47949999999999998</v>
      </c>
      <c r="O300" s="16">
        <v>0.45689999999999997</v>
      </c>
      <c r="P300" s="16">
        <v>0.436</v>
      </c>
      <c r="Q300" s="16">
        <v>0.41460000000000002</v>
      </c>
      <c r="R300" s="16">
        <v>0.39479999999999998</v>
      </c>
      <c r="S300" s="16">
        <v>0.37659999999999999</v>
      </c>
      <c r="T300" s="16">
        <v>0.35809999999999997</v>
      </c>
      <c r="U300" s="16">
        <v>0.34260000000000002</v>
      </c>
      <c r="V300" s="16">
        <v>0.32800000000000001</v>
      </c>
    </row>
    <row r="301" spans="1:22">
      <c r="B301" s="12" t="s">
        <v>65</v>
      </c>
      <c r="C301" s="16">
        <f>C300*10^2</f>
        <v>62.5</v>
      </c>
      <c r="D301" s="16">
        <f t="shared" ref="D301:V301" si="73">D300*10^2</f>
        <v>62.31</v>
      </c>
      <c r="E301" s="16">
        <f t="shared" si="73"/>
        <v>62.129999999999995</v>
      </c>
      <c r="F301" s="16">
        <f t="shared" si="73"/>
        <v>61.919999999999995</v>
      </c>
      <c r="G301" s="16">
        <f t="shared" si="73"/>
        <v>61.519999999999996</v>
      </c>
      <c r="H301" s="16">
        <f t="shared" si="73"/>
        <v>60.57</v>
      </c>
      <c r="I301" s="16">
        <f t="shared" si="73"/>
        <v>59.040000000000006</v>
      </c>
      <c r="J301" s="16">
        <f t="shared" si="73"/>
        <v>56.940000000000005</v>
      </c>
      <c r="K301" s="16">
        <f t="shared" si="73"/>
        <v>54.730000000000004</v>
      </c>
      <c r="L301" s="16">
        <f t="shared" si="73"/>
        <v>52.44</v>
      </c>
      <c r="M301" s="16">
        <f t="shared" si="73"/>
        <v>50.18</v>
      </c>
      <c r="N301" s="16">
        <f t="shared" si="73"/>
        <v>47.949999999999996</v>
      </c>
      <c r="O301" s="16">
        <f t="shared" si="73"/>
        <v>45.69</v>
      </c>
      <c r="P301" s="16">
        <f t="shared" si="73"/>
        <v>43.6</v>
      </c>
      <c r="Q301" s="16">
        <f t="shared" si="73"/>
        <v>41.46</v>
      </c>
      <c r="R301" s="16">
        <f t="shared" si="73"/>
        <v>39.479999999999997</v>
      </c>
      <c r="S301" s="16">
        <f t="shared" si="73"/>
        <v>37.659999999999997</v>
      </c>
      <c r="T301" s="16">
        <f t="shared" si="73"/>
        <v>35.809999999999995</v>
      </c>
      <c r="U301" s="16">
        <f t="shared" si="73"/>
        <v>34.260000000000005</v>
      </c>
      <c r="V301" s="16">
        <f t="shared" si="73"/>
        <v>32.800000000000004</v>
      </c>
    </row>
    <row r="302" spans="1:22">
      <c r="B302" s="12" t="s">
        <v>66</v>
      </c>
      <c r="C302" s="16">
        <v>10.5571</v>
      </c>
      <c r="D302" s="16">
        <v>7.7888000000000002</v>
      </c>
      <c r="E302" s="16">
        <v>4.8254000000000001</v>
      </c>
      <c r="F302" s="16">
        <v>3.1924000000000001</v>
      </c>
      <c r="G302" s="16">
        <v>2.3454000000000002</v>
      </c>
      <c r="H302" s="16">
        <v>1.8335999999999999</v>
      </c>
      <c r="I302" s="16">
        <v>1.4757</v>
      </c>
      <c r="J302" s="16">
        <v>1.2210000000000001</v>
      </c>
      <c r="K302" s="16">
        <v>1.0338000000000001</v>
      </c>
      <c r="L302" s="16">
        <v>0.88439999999999996</v>
      </c>
      <c r="M302" s="16">
        <v>0.77749999999999997</v>
      </c>
      <c r="N302" s="16">
        <v>0.68810000000000004</v>
      </c>
      <c r="O302" s="16">
        <v>0.6149</v>
      </c>
      <c r="P302" s="16">
        <v>0.55940000000000001</v>
      </c>
      <c r="Q302" s="16">
        <v>0.51060000000000005</v>
      </c>
      <c r="R302" s="16">
        <v>0.46679999999999999</v>
      </c>
      <c r="S302" s="16">
        <v>0.43109999999999998</v>
      </c>
      <c r="T302" s="16">
        <v>0.40210000000000001</v>
      </c>
      <c r="U302" s="16">
        <v>0.37509999999999999</v>
      </c>
      <c r="V302" s="16">
        <v>0.35299999999999998</v>
      </c>
    </row>
    <row r="303" spans="1:22">
      <c r="C303" s="15"/>
    </row>
    <row r="304" spans="1:22">
      <c r="A304" s="2" t="s">
        <v>21</v>
      </c>
      <c r="B304" s="12" t="s">
        <v>67</v>
      </c>
      <c r="C304" s="13">
        <v>4245</v>
      </c>
      <c r="D304" s="13">
        <v>2817</v>
      </c>
      <c r="E304" s="13">
        <v>1599</v>
      </c>
      <c r="F304" s="13">
        <v>914</v>
      </c>
      <c r="G304" s="13">
        <v>602</v>
      </c>
      <c r="H304" s="13">
        <v>434</v>
      </c>
      <c r="I304" s="13">
        <v>302</v>
      </c>
      <c r="J304" s="13">
        <v>197</v>
      </c>
      <c r="K304" s="13">
        <v>149</v>
      </c>
      <c r="L304" s="13">
        <v>118</v>
      </c>
      <c r="M304" s="13">
        <v>111</v>
      </c>
      <c r="N304" s="13">
        <v>79</v>
      </c>
      <c r="O304" s="13">
        <v>77</v>
      </c>
      <c r="P304" s="13">
        <v>66</v>
      </c>
      <c r="Q304" s="13">
        <v>47</v>
      </c>
      <c r="R304" s="13">
        <v>30</v>
      </c>
      <c r="S304" s="13">
        <v>38</v>
      </c>
      <c r="T304" s="13">
        <v>32</v>
      </c>
      <c r="U304" s="13">
        <v>27</v>
      </c>
      <c r="V304" s="13">
        <v>27</v>
      </c>
    </row>
    <row r="305" spans="1:22">
      <c r="B305" s="14" t="s">
        <v>76</v>
      </c>
      <c r="C305" s="13">
        <f>C304/5000</f>
        <v>0.84899999999999998</v>
      </c>
      <c r="D305" s="13">
        <f t="shared" ref="D305:V305" si="74">D304/5000</f>
        <v>0.56340000000000001</v>
      </c>
      <c r="E305" s="13">
        <f t="shared" si="74"/>
        <v>0.31979999999999997</v>
      </c>
      <c r="F305" s="13">
        <f t="shared" si="74"/>
        <v>0.18279999999999999</v>
      </c>
      <c r="G305" s="13">
        <f t="shared" si="74"/>
        <v>0.12039999999999999</v>
      </c>
      <c r="H305" s="13">
        <f t="shared" si="74"/>
        <v>8.6800000000000002E-2</v>
      </c>
      <c r="I305" s="13">
        <f t="shared" si="74"/>
        <v>6.0400000000000002E-2</v>
      </c>
      <c r="J305" s="13">
        <f t="shared" si="74"/>
        <v>3.9399999999999998E-2</v>
      </c>
      <c r="K305" s="13">
        <f t="shared" si="74"/>
        <v>2.98E-2</v>
      </c>
      <c r="L305" s="13">
        <f t="shared" si="74"/>
        <v>2.3599999999999999E-2</v>
      </c>
      <c r="M305" s="13">
        <f t="shared" si="74"/>
        <v>2.2200000000000001E-2</v>
      </c>
      <c r="N305" s="13">
        <f t="shared" si="74"/>
        <v>1.5800000000000002E-2</v>
      </c>
      <c r="O305" s="13">
        <f t="shared" si="74"/>
        <v>1.54E-2</v>
      </c>
      <c r="P305" s="13">
        <f t="shared" si="74"/>
        <v>1.32E-2</v>
      </c>
      <c r="Q305" s="13">
        <f t="shared" si="74"/>
        <v>9.4000000000000004E-3</v>
      </c>
      <c r="R305" s="13">
        <f t="shared" si="74"/>
        <v>6.0000000000000001E-3</v>
      </c>
      <c r="S305" s="13">
        <f t="shared" si="74"/>
        <v>7.6E-3</v>
      </c>
      <c r="T305" s="13">
        <f t="shared" si="74"/>
        <v>6.4000000000000003E-3</v>
      </c>
      <c r="U305" s="13">
        <f t="shared" si="74"/>
        <v>5.4000000000000003E-3</v>
      </c>
      <c r="V305" s="13">
        <f t="shared" si="74"/>
        <v>5.4000000000000003E-3</v>
      </c>
    </row>
    <row r="306" spans="1:22">
      <c r="A306" s="9"/>
      <c r="B306" s="16" t="s">
        <v>68</v>
      </c>
      <c r="C306" s="13">
        <v>4245</v>
      </c>
      <c r="D306" s="13">
        <v>2811</v>
      </c>
      <c r="E306" s="13">
        <v>1526</v>
      </c>
      <c r="F306" s="13">
        <v>823</v>
      </c>
      <c r="G306" s="13">
        <v>500</v>
      </c>
      <c r="H306" s="13">
        <v>338</v>
      </c>
      <c r="I306" s="13">
        <v>218</v>
      </c>
      <c r="J306" s="13">
        <v>135</v>
      </c>
      <c r="K306" s="13">
        <v>86</v>
      </c>
      <c r="L306" s="13">
        <v>63</v>
      </c>
      <c r="M306" s="13">
        <v>60</v>
      </c>
      <c r="N306" s="13">
        <v>42</v>
      </c>
      <c r="O306" s="13">
        <v>36</v>
      </c>
      <c r="P306" s="13">
        <v>37</v>
      </c>
      <c r="Q306" s="13">
        <v>19</v>
      </c>
      <c r="R306" s="13">
        <v>19</v>
      </c>
      <c r="S306" s="13">
        <v>15</v>
      </c>
      <c r="T306" s="13">
        <v>15</v>
      </c>
      <c r="U306" s="13">
        <v>10</v>
      </c>
      <c r="V306" s="13">
        <v>6</v>
      </c>
    </row>
    <row r="307" spans="1:22">
      <c r="A307" s="9"/>
      <c r="B307" s="18" t="s">
        <v>69</v>
      </c>
      <c r="C307" s="13">
        <f>C306/C304</f>
        <v>1</v>
      </c>
      <c r="D307" s="13">
        <f t="shared" ref="D307:V307" si="75">D306/D304</f>
        <v>0.99787007454739085</v>
      </c>
      <c r="E307" s="13">
        <f t="shared" si="75"/>
        <v>0.9543464665415885</v>
      </c>
      <c r="F307" s="13">
        <f t="shared" si="75"/>
        <v>0.90043763676148791</v>
      </c>
      <c r="G307" s="13">
        <f t="shared" si="75"/>
        <v>0.83056478405315615</v>
      </c>
      <c r="H307" s="13">
        <f t="shared" si="75"/>
        <v>0.77880184331797231</v>
      </c>
      <c r="I307" s="13">
        <f t="shared" si="75"/>
        <v>0.72185430463576161</v>
      </c>
      <c r="J307" s="13">
        <f t="shared" si="75"/>
        <v>0.68527918781725883</v>
      </c>
      <c r="K307" s="13">
        <f t="shared" si="75"/>
        <v>0.57718120805369133</v>
      </c>
      <c r="L307" s="13">
        <f t="shared" si="75"/>
        <v>0.53389830508474578</v>
      </c>
      <c r="M307" s="13">
        <f t="shared" si="75"/>
        <v>0.54054054054054057</v>
      </c>
      <c r="N307" s="13">
        <f t="shared" si="75"/>
        <v>0.53164556962025311</v>
      </c>
      <c r="O307" s="13">
        <f t="shared" si="75"/>
        <v>0.46753246753246752</v>
      </c>
      <c r="P307" s="13">
        <f t="shared" si="75"/>
        <v>0.56060606060606055</v>
      </c>
      <c r="Q307" s="13">
        <f t="shared" si="75"/>
        <v>0.40425531914893614</v>
      </c>
      <c r="R307" s="13">
        <f t="shared" si="75"/>
        <v>0.6333333333333333</v>
      </c>
      <c r="S307" s="13">
        <f t="shared" si="75"/>
        <v>0.39473684210526316</v>
      </c>
      <c r="T307" s="13">
        <f t="shared" si="75"/>
        <v>0.46875</v>
      </c>
      <c r="U307" s="13">
        <f t="shared" si="75"/>
        <v>0.37037037037037035</v>
      </c>
      <c r="V307" s="13">
        <f t="shared" si="75"/>
        <v>0.22222222222222221</v>
      </c>
    </row>
    <row r="308" spans="1:22">
      <c r="A308" s="9"/>
      <c r="B308" s="16" t="s">
        <v>70</v>
      </c>
      <c r="C308" s="13">
        <v>0</v>
      </c>
      <c r="D308" s="13">
        <v>0</v>
      </c>
      <c r="E308" s="13">
        <v>0</v>
      </c>
      <c r="F308" s="13">
        <v>2</v>
      </c>
      <c r="G308" s="13">
        <v>9</v>
      </c>
      <c r="H308" s="13">
        <v>8</v>
      </c>
      <c r="I308" s="13">
        <v>10</v>
      </c>
      <c r="J308" s="13">
        <v>12</v>
      </c>
      <c r="K308" s="13">
        <v>10</v>
      </c>
      <c r="L308" s="13">
        <v>16</v>
      </c>
      <c r="M308" s="13">
        <v>11</v>
      </c>
      <c r="N308" s="13">
        <v>8</v>
      </c>
      <c r="O308" s="13">
        <v>9</v>
      </c>
      <c r="P308" s="13">
        <v>8</v>
      </c>
      <c r="Q308" s="13">
        <v>9</v>
      </c>
      <c r="R308" s="13">
        <v>3</v>
      </c>
      <c r="S308" s="13">
        <v>7</v>
      </c>
      <c r="T308" s="13">
        <v>6</v>
      </c>
      <c r="U308" s="13">
        <v>3</v>
      </c>
      <c r="V308" s="13">
        <v>3</v>
      </c>
    </row>
    <row r="309" spans="1:22">
      <c r="A309" s="9"/>
      <c r="B309" s="16" t="s">
        <v>71</v>
      </c>
      <c r="C309" s="13">
        <v>0</v>
      </c>
      <c r="D309" s="13">
        <v>0</v>
      </c>
      <c r="E309" s="13">
        <v>0</v>
      </c>
      <c r="F309" s="13">
        <v>2</v>
      </c>
      <c r="G309" s="13">
        <v>3</v>
      </c>
      <c r="H309" s="13">
        <v>7</v>
      </c>
      <c r="I309" s="13">
        <v>12</v>
      </c>
      <c r="J309" s="13">
        <v>13</v>
      </c>
      <c r="K309" s="13">
        <v>16</v>
      </c>
      <c r="L309" s="13">
        <v>12</v>
      </c>
      <c r="M309" s="13">
        <v>18</v>
      </c>
      <c r="N309" s="13">
        <v>9</v>
      </c>
      <c r="O309" s="13">
        <v>13</v>
      </c>
      <c r="P309" s="13">
        <v>7</v>
      </c>
      <c r="Q309" s="13">
        <v>8</v>
      </c>
      <c r="R309" s="13">
        <v>3</v>
      </c>
      <c r="S309" s="13">
        <v>7</v>
      </c>
      <c r="T309" s="13">
        <v>6</v>
      </c>
      <c r="U309" s="13">
        <v>7</v>
      </c>
      <c r="V309" s="13">
        <v>12</v>
      </c>
    </row>
    <row r="310" spans="1:22">
      <c r="A310" s="9"/>
      <c r="B310" s="18" t="s">
        <v>72</v>
      </c>
      <c r="C310" s="13">
        <f>(C308+C309)/C304</f>
        <v>0</v>
      </c>
      <c r="D310" s="13">
        <f t="shared" ref="D310:V310" si="76">(D308+D309)/D304</f>
        <v>0</v>
      </c>
      <c r="E310" s="13">
        <f t="shared" si="76"/>
        <v>0</v>
      </c>
      <c r="F310" s="13">
        <f t="shared" si="76"/>
        <v>4.3763676148796497E-3</v>
      </c>
      <c r="G310" s="13">
        <f t="shared" si="76"/>
        <v>1.9933554817275746E-2</v>
      </c>
      <c r="H310" s="13">
        <f t="shared" si="76"/>
        <v>3.4562211981566823E-2</v>
      </c>
      <c r="I310" s="13">
        <f t="shared" si="76"/>
        <v>7.2847682119205295E-2</v>
      </c>
      <c r="J310" s="13">
        <f t="shared" si="76"/>
        <v>0.12690355329949238</v>
      </c>
      <c r="K310" s="13">
        <f t="shared" si="76"/>
        <v>0.17449664429530201</v>
      </c>
      <c r="L310" s="13">
        <f t="shared" si="76"/>
        <v>0.23728813559322035</v>
      </c>
      <c r="M310" s="13">
        <f t="shared" si="76"/>
        <v>0.26126126126126126</v>
      </c>
      <c r="N310" s="13">
        <f t="shared" si="76"/>
        <v>0.21518987341772153</v>
      </c>
      <c r="O310" s="13">
        <f t="shared" si="76"/>
        <v>0.2857142857142857</v>
      </c>
      <c r="P310" s="13">
        <f t="shared" si="76"/>
        <v>0.22727272727272727</v>
      </c>
      <c r="Q310" s="13">
        <f t="shared" si="76"/>
        <v>0.36170212765957449</v>
      </c>
      <c r="R310" s="13">
        <f t="shared" si="76"/>
        <v>0.2</v>
      </c>
      <c r="S310" s="13">
        <f t="shared" si="76"/>
        <v>0.36842105263157893</v>
      </c>
      <c r="T310" s="13">
        <f t="shared" si="76"/>
        <v>0.375</v>
      </c>
      <c r="U310" s="13">
        <f t="shared" si="76"/>
        <v>0.37037037037037035</v>
      </c>
      <c r="V310" s="13">
        <f t="shared" si="76"/>
        <v>0.55555555555555558</v>
      </c>
    </row>
    <row r="311" spans="1:22">
      <c r="A311" s="9"/>
      <c r="B311" s="16" t="s">
        <v>73</v>
      </c>
      <c r="C311" s="13">
        <v>0</v>
      </c>
      <c r="D311" s="13">
        <v>4</v>
      </c>
      <c r="E311" s="13">
        <v>40</v>
      </c>
      <c r="F311" s="13">
        <v>41</v>
      </c>
      <c r="G311" s="13">
        <v>38</v>
      </c>
      <c r="H311" s="13">
        <v>42</v>
      </c>
      <c r="I311" s="13">
        <v>30</v>
      </c>
      <c r="J311" s="13">
        <v>22</v>
      </c>
      <c r="K311" s="13">
        <v>19</v>
      </c>
      <c r="L311" s="13">
        <v>11</v>
      </c>
      <c r="M311" s="13">
        <v>11</v>
      </c>
      <c r="N311" s="13">
        <v>9</v>
      </c>
      <c r="O311" s="13">
        <v>7</v>
      </c>
      <c r="P311" s="13">
        <v>6</v>
      </c>
      <c r="Q311" s="13">
        <v>6</v>
      </c>
      <c r="R311" s="13">
        <v>2</v>
      </c>
      <c r="S311" s="13">
        <v>8</v>
      </c>
      <c r="T311" s="13">
        <v>1</v>
      </c>
      <c r="U311" s="13">
        <v>1</v>
      </c>
      <c r="V311" s="13">
        <v>4</v>
      </c>
    </row>
    <row r="312" spans="1:22">
      <c r="A312" s="9"/>
      <c r="B312" s="16" t="s">
        <v>74</v>
      </c>
      <c r="C312" s="13">
        <v>0</v>
      </c>
      <c r="D312" s="13">
        <v>2</v>
      </c>
      <c r="E312" s="13">
        <v>33</v>
      </c>
      <c r="F312" s="13">
        <v>46</v>
      </c>
      <c r="G312" s="13">
        <v>52</v>
      </c>
      <c r="H312" s="13">
        <v>39</v>
      </c>
      <c r="I312" s="13">
        <v>32</v>
      </c>
      <c r="J312" s="13">
        <v>15</v>
      </c>
      <c r="K312" s="13">
        <v>18</v>
      </c>
      <c r="L312" s="13">
        <v>16</v>
      </c>
      <c r="M312" s="13">
        <v>11</v>
      </c>
      <c r="N312" s="13">
        <v>11</v>
      </c>
      <c r="O312" s="13">
        <v>12</v>
      </c>
      <c r="P312" s="13">
        <v>8</v>
      </c>
      <c r="Q312" s="13">
        <v>5</v>
      </c>
      <c r="R312" s="13">
        <v>3</v>
      </c>
      <c r="S312" s="13">
        <v>1</v>
      </c>
      <c r="T312" s="13">
        <v>4</v>
      </c>
      <c r="U312" s="13">
        <v>6</v>
      </c>
      <c r="V312" s="13">
        <v>2</v>
      </c>
    </row>
    <row r="313" spans="1:22">
      <c r="A313" s="9"/>
      <c r="B313" s="18" t="s">
        <v>77</v>
      </c>
      <c r="C313" s="13">
        <f>(C311+C312)/C304</f>
        <v>0</v>
      </c>
      <c r="D313" s="13">
        <f t="shared" ref="D313:V313" si="77">(D311+D312)/D304</f>
        <v>2.1299254526091589E-3</v>
      </c>
      <c r="E313" s="13">
        <f t="shared" si="77"/>
        <v>4.5653533458411506E-2</v>
      </c>
      <c r="F313" s="13">
        <f t="shared" si="77"/>
        <v>9.5185995623632391E-2</v>
      </c>
      <c r="G313" s="13">
        <f t="shared" si="77"/>
        <v>0.14950166112956811</v>
      </c>
      <c r="H313" s="13">
        <f t="shared" si="77"/>
        <v>0.18663594470046083</v>
      </c>
      <c r="I313" s="13">
        <f t="shared" si="77"/>
        <v>0.20529801324503311</v>
      </c>
      <c r="J313" s="13">
        <f t="shared" si="77"/>
        <v>0.18781725888324874</v>
      </c>
      <c r="K313" s="13">
        <f t="shared" si="77"/>
        <v>0.24832214765100671</v>
      </c>
      <c r="L313" s="13">
        <f t="shared" si="77"/>
        <v>0.2288135593220339</v>
      </c>
      <c r="M313" s="13">
        <f t="shared" si="77"/>
        <v>0.1981981981981982</v>
      </c>
      <c r="N313" s="13">
        <f t="shared" si="77"/>
        <v>0.25316455696202533</v>
      </c>
      <c r="O313" s="13">
        <f t="shared" si="77"/>
        <v>0.24675324675324675</v>
      </c>
      <c r="P313" s="13">
        <f t="shared" si="77"/>
        <v>0.21212121212121213</v>
      </c>
      <c r="Q313" s="13">
        <f t="shared" si="77"/>
        <v>0.23404255319148937</v>
      </c>
      <c r="R313" s="13">
        <f t="shared" si="77"/>
        <v>0.16666666666666666</v>
      </c>
      <c r="S313" s="13">
        <f t="shared" si="77"/>
        <v>0.23684210526315788</v>
      </c>
      <c r="T313" s="13">
        <f t="shared" si="77"/>
        <v>0.15625</v>
      </c>
      <c r="U313" s="13">
        <f t="shared" si="77"/>
        <v>0.25925925925925924</v>
      </c>
      <c r="V313" s="13">
        <f t="shared" si="77"/>
        <v>0.22222222222222221</v>
      </c>
    </row>
    <row r="314" spans="1:22">
      <c r="B314" s="12" t="s">
        <v>78</v>
      </c>
      <c r="C314" s="13">
        <v>2087</v>
      </c>
      <c r="D314" s="13">
        <v>1945</v>
      </c>
      <c r="E314" s="13">
        <v>1230</v>
      </c>
      <c r="F314" s="13">
        <v>783</v>
      </c>
      <c r="G314" s="13">
        <v>545</v>
      </c>
      <c r="H314" s="13">
        <v>415</v>
      </c>
      <c r="I314" s="13">
        <v>285</v>
      </c>
      <c r="J314" s="13">
        <v>192</v>
      </c>
      <c r="K314" s="13">
        <v>155</v>
      </c>
      <c r="L314" s="13">
        <v>108</v>
      </c>
      <c r="M314" s="13">
        <v>98</v>
      </c>
      <c r="N314" s="13">
        <v>80</v>
      </c>
      <c r="O314" s="13">
        <v>73</v>
      </c>
      <c r="P314" s="13">
        <v>62</v>
      </c>
      <c r="Q314" s="13">
        <v>47</v>
      </c>
      <c r="R314" s="13">
        <v>40</v>
      </c>
      <c r="S314" s="13">
        <v>37</v>
      </c>
      <c r="T314" s="13">
        <v>39</v>
      </c>
      <c r="U314" s="13">
        <v>36</v>
      </c>
      <c r="V314" s="13">
        <v>30</v>
      </c>
    </row>
    <row r="315" spans="1:22">
      <c r="B315" s="14" t="s">
        <v>75</v>
      </c>
      <c r="C315" s="12">
        <f>C314/5000</f>
        <v>0.41739999999999999</v>
      </c>
      <c r="D315" s="12">
        <f t="shared" ref="D315:V315" si="78">D314/5000</f>
        <v>0.38900000000000001</v>
      </c>
      <c r="E315" s="12">
        <f t="shared" si="78"/>
        <v>0.246</v>
      </c>
      <c r="F315" s="12">
        <f t="shared" si="78"/>
        <v>0.15659999999999999</v>
      </c>
      <c r="G315" s="12">
        <f t="shared" si="78"/>
        <v>0.109</v>
      </c>
      <c r="H315" s="12">
        <f t="shared" si="78"/>
        <v>8.3000000000000004E-2</v>
      </c>
      <c r="I315" s="12">
        <f t="shared" si="78"/>
        <v>5.7000000000000002E-2</v>
      </c>
      <c r="J315" s="12">
        <f t="shared" si="78"/>
        <v>3.8399999999999997E-2</v>
      </c>
      <c r="K315" s="12">
        <f t="shared" si="78"/>
        <v>3.1E-2</v>
      </c>
      <c r="L315" s="12">
        <f t="shared" si="78"/>
        <v>2.1600000000000001E-2</v>
      </c>
      <c r="M315" s="12">
        <f t="shared" si="78"/>
        <v>1.9599999999999999E-2</v>
      </c>
      <c r="N315" s="12">
        <f t="shared" si="78"/>
        <v>1.6E-2</v>
      </c>
      <c r="O315" s="12">
        <f t="shared" si="78"/>
        <v>1.46E-2</v>
      </c>
      <c r="P315" s="12">
        <f t="shared" si="78"/>
        <v>1.24E-2</v>
      </c>
      <c r="Q315" s="12">
        <f t="shared" si="78"/>
        <v>9.4000000000000004E-3</v>
      </c>
      <c r="R315" s="12">
        <f t="shared" si="78"/>
        <v>8.0000000000000002E-3</v>
      </c>
      <c r="S315" s="12">
        <f t="shared" si="78"/>
        <v>7.4000000000000003E-3</v>
      </c>
      <c r="T315" s="12">
        <f t="shared" si="78"/>
        <v>7.7999999999999996E-3</v>
      </c>
      <c r="U315" s="12">
        <f t="shared" si="78"/>
        <v>7.1999999999999998E-3</v>
      </c>
      <c r="V315" s="12">
        <f t="shared" si="78"/>
        <v>6.0000000000000001E-3</v>
      </c>
    </row>
    <row r="316" spans="1:22" s="9" customFormat="1"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>
      <c r="A317" s="2" t="s">
        <v>22</v>
      </c>
      <c r="B317" s="12" t="s">
        <v>79</v>
      </c>
      <c r="C317" s="12">
        <v>0</v>
      </c>
      <c r="D317" s="12">
        <v>0</v>
      </c>
      <c r="E317" s="12">
        <v>0</v>
      </c>
      <c r="F317" s="12">
        <v>2</v>
      </c>
      <c r="G317" s="12">
        <v>3</v>
      </c>
      <c r="H317" s="12">
        <v>7</v>
      </c>
      <c r="I317" s="12">
        <v>12</v>
      </c>
      <c r="J317" s="12">
        <v>13</v>
      </c>
      <c r="K317" s="12">
        <v>16</v>
      </c>
      <c r="L317" s="12">
        <v>12</v>
      </c>
      <c r="M317" s="12">
        <v>18</v>
      </c>
      <c r="N317" s="12">
        <v>9</v>
      </c>
      <c r="O317" s="12">
        <v>13</v>
      </c>
      <c r="P317" s="12">
        <v>7</v>
      </c>
      <c r="Q317" s="12">
        <v>8</v>
      </c>
      <c r="R317" s="12">
        <v>3</v>
      </c>
      <c r="S317" s="12">
        <v>7</v>
      </c>
      <c r="T317" s="12">
        <v>6</v>
      </c>
      <c r="U317" s="12">
        <v>7</v>
      </c>
      <c r="V317" s="12">
        <v>12</v>
      </c>
    </row>
    <row r="318" spans="1:22">
      <c r="B318" s="12" t="s">
        <v>80</v>
      </c>
      <c r="C318" s="12">
        <v>0</v>
      </c>
      <c r="D318" s="12">
        <v>0</v>
      </c>
      <c r="E318" s="12">
        <v>0</v>
      </c>
      <c r="F318" s="12">
        <v>2</v>
      </c>
      <c r="G318" s="12">
        <v>9</v>
      </c>
      <c r="H318" s="12">
        <v>8</v>
      </c>
      <c r="I318" s="12">
        <v>10</v>
      </c>
      <c r="J318" s="12">
        <v>12</v>
      </c>
      <c r="K318" s="12">
        <v>10</v>
      </c>
      <c r="L318" s="12">
        <v>16</v>
      </c>
      <c r="M318" s="12">
        <v>11</v>
      </c>
      <c r="N318" s="12">
        <v>8</v>
      </c>
      <c r="O318" s="12">
        <v>9</v>
      </c>
      <c r="P318" s="12">
        <v>8</v>
      </c>
      <c r="Q318" s="12">
        <v>9</v>
      </c>
      <c r="R318" s="12">
        <v>3</v>
      </c>
      <c r="S318" s="12">
        <v>7</v>
      </c>
      <c r="T318" s="12">
        <v>6</v>
      </c>
      <c r="U318" s="12">
        <v>3</v>
      </c>
      <c r="V318" s="12">
        <v>3</v>
      </c>
    </row>
    <row r="319" spans="1:22">
      <c r="B319" s="12" t="s">
        <v>81</v>
      </c>
      <c r="C319" s="13">
        <v>0</v>
      </c>
      <c r="D319" s="13">
        <v>2</v>
      </c>
      <c r="E319" s="13">
        <v>33</v>
      </c>
      <c r="F319" s="13">
        <v>46</v>
      </c>
      <c r="G319" s="13">
        <v>52</v>
      </c>
      <c r="H319" s="13">
        <v>39</v>
      </c>
      <c r="I319" s="13">
        <v>32</v>
      </c>
      <c r="J319" s="13">
        <v>15</v>
      </c>
      <c r="K319" s="13">
        <v>18</v>
      </c>
      <c r="L319" s="13">
        <v>16</v>
      </c>
      <c r="M319" s="13">
        <v>11</v>
      </c>
      <c r="N319" s="13">
        <v>11</v>
      </c>
      <c r="O319" s="13">
        <v>12</v>
      </c>
      <c r="P319" s="13">
        <v>8</v>
      </c>
      <c r="Q319" s="13">
        <v>5</v>
      </c>
      <c r="R319" s="13">
        <v>3</v>
      </c>
      <c r="S319" s="13">
        <v>1</v>
      </c>
      <c r="T319" s="13">
        <v>4</v>
      </c>
      <c r="U319" s="13">
        <v>6</v>
      </c>
      <c r="V319" s="13">
        <v>2</v>
      </c>
    </row>
    <row r="320" spans="1:22">
      <c r="B320" s="12" t="s">
        <v>82</v>
      </c>
      <c r="C320" s="13">
        <v>0</v>
      </c>
      <c r="D320" s="13">
        <v>4</v>
      </c>
      <c r="E320" s="13">
        <v>40</v>
      </c>
      <c r="F320" s="13">
        <v>41</v>
      </c>
      <c r="G320" s="13">
        <v>38</v>
      </c>
      <c r="H320" s="13">
        <v>42</v>
      </c>
      <c r="I320" s="13">
        <v>30</v>
      </c>
      <c r="J320" s="13">
        <v>22</v>
      </c>
      <c r="K320" s="13">
        <v>19</v>
      </c>
      <c r="L320" s="13">
        <v>11</v>
      </c>
      <c r="M320" s="13">
        <v>11</v>
      </c>
      <c r="N320" s="13">
        <v>9</v>
      </c>
      <c r="O320" s="13">
        <v>7</v>
      </c>
      <c r="P320" s="13">
        <v>6</v>
      </c>
      <c r="Q320" s="13">
        <v>6</v>
      </c>
      <c r="R320" s="13">
        <v>2</v>
      </c>
      <c r="S320" s="13">
        <v>8</v>
      </c>
      <c r="T320" s="13">
        <v>1</v>
      </c>
      <c r="U320" s="13">
        <v>1</v>
      </c>
      <c r="V320" s="13">
        <v>4</v>
      </c>
    </row>
    <row r="321" spans="1:22">
      <c r="B321" s="12" t="s">
        <v>83</v>
      </c>
      <c r="C321" s="13">
        <v>2158</v>
      </c>
      <c r="D321" s="13">
        <v>866</v>
      </c>
      <c r="E321" s="13">
        <v>296</v>
      </c>
      <c r="F321" s="13">
        <v>40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</row>
    <row r="322" spans="1:22">
      <c r="B322" s="12" t="s">
        <v>84</v>
      </c>
      <c r="C322" s="13">
        <v>2158</v>
      </c>
      <c r="D322" s="13">
        <v>872</v>
      </c>
      <c r="E322" s="13">
        <v>369</v>
      </c>
      <c r="F322" s="13">
        <v>131</v>
      </c>
      <c r="G322" s="13">
        <v>102</v>
      </c>
      <c r="H322" s="13">
        <v>96</v>
      </c>
      <c r="I322" s="13">
        <v>84</v>
      </c>
      <c r="J322" s="13">
        <v>62</v>
      </c>
      <c r="K322" s="13">
        <v>63</v>
      </c>
      <c r="L322" s="13">
        <v>55</v>
      </c>
      <c r="M322" s="13">
        <v>51</v>
      </c>
      <c r="N322" s="13">
        <v>37</v>
      </c>
      <c r="O322" s="13">
        <v>41</v>
      </c>
      <c r="P322" s="13">
        <v>29</v>
      </c>
      <c r="Q322" s="13">
        <v>28</v>
      </c>
      <c r="R322" s="13">
        <v>11</v>
      </c>
      <c r="S322" s="13">
        <v>23</v>
      </c>
      <c r="T322" s="13">
        <v>17</v>
      </c>
      <c r="U322" s="13">
        <v>17</v>
      </c>
      <c r="V322" s="13">
        <v>21</v>
      </c>
    </row>
    <row r="323" spans="1:22">
      <c r="B323" s="14" t="s">
        <v>85</v>
      </c>
      <c r="C323" s="13">
        <f>C322/5000</f>
        <v>0.43159999999999998</v>
      </c>
      <c r="D323" s="13">
        <f t="shared" ref="D323:V323" si="79">D322/5000</f>
        <v>0.1744</v>
      </c>
      <c r="E323" s="13">
        <f t="shared" si="79"/>
        <v>7.3800000000000004E-2</v>
      </c>
      <c r="F323" s="13">
        <f t="shared" si="79"/>
        <v>2.6200000000000001E-2</v>
      </c>
      <c r="G323" s="13">
        <f t="shared" si="79"/>
        <v>2.0400000000000001E-2</v>
      </c>
      <c r="H323" s="13">
        <f t="shared" si="79"/>
        <v>1.9199999999999998E-2</v>
      </c>
      <c r="I323" s="13">
        <f t="shared" si="79"/>
        <v>1.6799999999999999E-2</v>
      </c>
      <c r="J323" s="13">
        <f t="shared" si="79"/>
        <v>1.24E-2</v>
      </c>
      <c r="K323" s="13">
        <f t="shared" si="79"/>
        <v>1.26E-2</v>
      </c>
      <c r="L323" s="13">
        <f t="shared" si="79"/>
        <v>1.0999999999999999E-2</v>
      </c>
      <c r="M323" s="13">
        <f t="shared" si="79"/>
        <v>1.0200000000000001E-2</v>
      </c>
      <c r="N323" s="13">
        <f t="shared" si="79"/>
        <v>7.4000000000000003E-3</v>
      </c>
      <c r="O323" s="13">
        <f t="shared" si="79"/>
        <v>8.2000000000000007E-3</v>
      </c>
      <c r="P323" s="13">
        <f t="shared" si="79"/>
        <v>5.7999999999999996E-3</v>
      </c>
      <c r="Q323" s="13">
        <f t="shared" si="79"/>
        <v>5.5999999999999999E-3</v>
      </c>
      <c r="R323" s="13">
        <f t="shared" si="79"/>
        <v>2.2000000000000001E-3</v>
      </c>
      <c r="S323" s="13">
        <f t="shared" si="79"/>
        <v>4.5999999999999999E-3</v>
      </c>
      <c r="T323" s="13">
        <f t="shared" si="79"/>
        <v>3.3999999999999998E-3</v>
      </c>
      <c r="U323" s="13">
        <f t="shared" si="79"/>
        <v>3.3999999999999998E-3</v>
      </c>
      <c r="V323" s="13">
        <f t="shared" si="79"/>
        <v>4.1999999999999997E-3</v>
      </c>
    </row>
    <row r="324" spans="1:22">
      <c r="B324" s="12" t="s">
        <v>87</v>
      </c>
      <c r="C324" s="13">
        <v>2087</v>
      </c>
      <c r="D324" s="13">
        <v>1945</v>
      </c>
      <c r="E324" s="13">
        <v>1230</v>
      </c>
      <c r="F324" s="13">
        <v>783</v>
      </c>
      <c r="G324" s="13">
        <v>545</v>
      </c>
      <c r="H324" s="13">
        <v>415</v>
      </c>
      <c r="I324" s="13">
        <v>285</v>
      </c>
      <c r="J324" s="13">
        <v>192</v>
      </c>
      <c r="K324" s="13">
        <v>155</v>
      </c>
      <c r="L324" s="13">
        <v>108</v>
      </c>
      <c r="M324" s="13">
        <v>98</v>
      </c>
      <c r="N324" s="13">
        <v>80</v>
      </c>
      <c r="O324" s="13">
        <v>73</v>
      </c>
      <c r="P324" s="13">
        <v>62</v>
      </c>
      <c r="Q324" s="13">
        <v>47</v>
      </c>
      <c r="R324" s="13">
        <v>40</v>
      </c>
      <c r="S324" s="13">
        <v>37</v>
      </c>
      <c r="T324" s="13">
        <v>39</v>
      </c>
      <c r="U324" s="13">
        <v>36</v>
      </c>
      <c r="V324" s="13">
        <v>30</v>
      </c>
    </row>
    <row r="325" spans="1:22">
      <c r="B325" s="12" t="s">
        <v>88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</row>
    <row r="326" spans="1:22">
      <c r="B326" s="12" t="s">
        <v>89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</row>
    <row r="327" spans="1:22">
      <c r="B327" s="12" t="s">
        <v>90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</row>
    <row r="328" spans="1:22">
      <c r="B328" s="12" t="s">
        <v>91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</row>
    <row r="329" spans="1:22">
      <c r="B329" s="12" t="s">
        <v>92</v>
      </c>
      <c r="C329" s="13">
        <v>2087</v>
      </c>
      <c r="D329" s="13">
        <v>1945</v>
      </c>
      <c r="E329" s="13">
        <v>1230</v>
      </c>
      <c r="F329" s="13">
        <v>783</v>
      </c>
      <c r="G329" s="13">
        <v>500</v>
      </c>
      <c r="H329" s="13">
        <v>338</v>
      </c>
      <c r="I329" s="13">
        <v>218</v>
      </c>
      <c r="J329" s="13">
        <v>135</v>
      </c>
      <c r="K329" s="13">
        <v>86</v>
      </c>
      <c r="L329" s="13">
        <v>63</v>
      </c>
      <c r="M329" s="13">
        <v>60</v>
      </c>
      <c r="N329" s="13">
        <v>42</v>
      </c>
      <c r="O329" s="13">
        <v>36</v>
      </c>
      <c r="P329" s="13">
        <v>37</v>
      </c>
      <c r="Q329" s="13">
        <v>19</v>
      </c>
      <c r="R329" s="13">
        <v>19</v>
      </c>
      <c r="S329" s="13">
        <v>15</v>
      </c>
      <c r="T329" s="13">
        <v>15</v>
      </c>
      <c r="U329" s="13">
        <v>10</v>
      </c>
      <c r="V329" s="13">
        <v>6</v>
      </c>
    </row>
    <row r="330" spans="1:22">
      <c r="B330" s="12" t="s">
        <v>93</v>
      </c>
      <c r="C330" s="13">
        <v>2087</v>
      </c>
      <c r="D330" s="13">
        <v>1945</v>
      </c>
      <c r="E330" s="13">
        <v>1230</v>
      </c>
      <c r="F330" s="13">
        <v>783</v>
      </c>
      <c r="G330" s="13">
        <v>500</v>
      </c>
      <c r="H330" s="13">
        <v>338</v>
      </c>
      <c r="I330" s="13">
        <v>218</v>
      </c>
      <c r="J330" s="13">
        <v>135</v>
      </c>
      <c r="K330" s="13">
        <v>86</v>
      </c>
      <c r="L330" s="13">
        <v>63</v>
      </c>
      <c r="M330" s="13">
        <v>60</v>
      </c>
      <c r="N330" s="13">
        <v>42</v>
      </c>
      <c r="O330" s="13">
        <v>36</v>
      </c>
      <c r="P330" s="13">
        <v>37</v>
      </c>
      <c r="Q330" s="13">
        <v>19</v>
      </c>
      <c r="R330" s="13">
        <v>19</v>
      </c>
      <c r="S330" s="13">
        <v>15</v>
      </c>
      <c r="T330" s="13">
        <v>15</v>
      </c>
      <c r="U330" s="13">
        <v>10</v>
      </c>
      <c r="V330" s="13">
        <v>6</v>
      </c>
    </row>
    <row r="331" spans="1:22">
      <c r="B331" s="14" t="s">
        <v>86</v>
      </c>
      <c r="C331" s="13">
        <f>C330/5000</f>
        <v>0.41739999999999999</v>
      </c>
      <c r="D331" s="13">
        <f t="shared" ref="D331:V331" si="80">D330/5000</f>
        <v>0.38900000000000001</v>
      </c>
      <c r="E331" s="13">
        <f t="shared" si="80"/>
        <v>0.246</v>
      </c>
      <c r="F331" s="13">
        <f t="shared" si="80"/>
        <v>0.15659999999999999</v>
      </c>
      <c r="G331" s="13">
        <f t="shared" si="80"/>
        <v>0.1</v>
      </c>
      <c r="H331" s="13">
        <f t="shared" si="80"/>
        <v>6.7599999999999993E-2</v>
      </c>
      <c r="I331" s="13">
        <f t="shared" si="80"/>
        <v>4.36E-2</v>
      </c>
      <c r="J331" s="13">
        <f t="shared" si="80"/>
        <v>2.7E-2</v>
      </c>
      <c r="K331" s="13">
        <f t="shared" si="80"/>
        <v>1.72E-2</v>
      </c>
      <c r="L331" s="13">
        <f t="shared" si="80"/>
        <v>1.26E-2</v>
      </c>
      <c r="M331" s="13">
        <f t="shared" si="80"/>
        <v>1.2E-2</v>
      </c>
      <c r="N331" s="13">
        <f t="shared" si="80"/>
        <v>8.3999999999999995E-3</v>
      </c>
      <c r="O331" s="13">
        <f t="shared" si="80"/>
        <v>7.1999999999999998E-3</v>
      </c>
      <c r="P331" s="13">
        <f t="shared" si="80"/>
        <v>7.4000000000000003E-3</v>
      </c>
      <c r="Q331" s="13">
        <f t="shared" si="80"/>
        <v>3.8E-3</v>
      </c>
      <c r="R331" s="13">
        <f t="shared" si="80"/>
        <v>3.8E-3</v>
      </c>
      <c r="S331" s="13">
        <f t="shared" si="80"/>
        <v>3.0000000000000001E-3</v>
      </c>
      <c r="T331" s="13">
        <f t="shared" si="80"/>
        <v>3.0000000000000001E-3</v>
      </c>
      <c r="U331" s="13">
        <f t="shared" si="80"/>
        <v>2E-3</v>
      </c>
      <c r="V331" s="13">
        <f t="shared" si="80"/>
        <v>1.1999999999999999E-3</v>
      </c>
    </row>
    <row r="334" spans="1:22">
      <c r="A334" s="8" t="s">
        <v>56</v>
      </c>
      <c r="B334" s="10" t="s">
        <v>0</v>
      </c>
      <c r="C334" s="11">
        <v>0.1</v>
      </c>
      <c r="D334" s="11">
        <v>0.2</v>
      </c>
      <c r="E334" s="11">
        <v>0.3</v>
      </c>
      <c r="F334" s="11">
        <v>0.4</v>
      </c>
      <c r="G334" s="11">
        <v>0.5</v>
      </c>
      <c r="H334" s="11">
        <v>0.6</v>
      </c>
      <c r="I334" s="11">
        <v>0.7</v>
      </c>
      <c r="J334" s="11">
        <v>0.8</v>
      </c>
      <c r="K334" s="11">
        <v>0.9</v>
      </c>
      <c r="L334" s="11">
        <v>1</v>
      </c>
      <c r="M334" s="11">
        <v>1.1000000000000001</v>
      </c>
      <c r="N334" s="11">
        <v>1.2</v>
      </c>
      <c r="O334" s="11">
        <v>1.3</v>
      </c>
      <c r="P334" s="11">
        <v>1.4</v>
      </c>
      <c r="Q334" s="11">
        <v>1.5</v>
      </c>
      <c r="R334" s="11">
        <v>1.6</v>
      </c>
      <c r="S334" s="11">
        <v>1.7</v>
      </c>
      <c r="T334" s="11">
        <v>1.8</v>
      </c>
      <c r="U334" s="11">
        <v>1.9</v>
      </c>
      <c r="V334" s="11">
        <v>2</v>
      </c>
    </row>
    <row r="335" spans="1:22">
      <c r="A335" s="6" t="s">
        <v>14</v>
      </c>
      <c r="B335" s="12" t="s">
        <v>19</v>
      </c>
      <c r="C335" s="16">
        <v>1600</v>
      </c>
      <c r="D335" s="16">
        <v>1600</v>
      </c>
      <c r="E335" s="16">
        <v>1600</v>
      </c>
      <c r="F335" s="16">
        <v>1600</v>
      </c>
      <c r="G335" s="16">
        <v>1600</v>
      </c>
      <c r="H335" s="16">
        <v>1600</v>
      </c>
      <c r="I335" s="16">
        <v>1600</v>
      </c>
      <c r="J335" s="16">
        <v>1600</v>
      </c>
      <c r="K335" s="16">
        <v>1600</v>
      </c>
      <c r="L335" s="16">
        <v>1600</v>
      </c>
      <c r="M335" s="16">
        <v>1600</v>
      </c>
      <c r="N335" s="16">
        <v>1600</v>
      </c>
      <c r="O335" s="16">
        <v>1600</v>
      </c>
      <c r="P335" s="16">
        <v>1600</v>
      </c>
      <c r="Q335" s="16">
        <v>1600</v>
      </c>
      <c r="R335" s="16">
        <v>1600</v>
      </c>
      <c r="S335" s="16">
        <v>1600</v>
      </c>
      <c r="T335" s="16">
        <v>1600</v>
      </c>
      <c r="U335" s="16">
        <v>1600</v>
      </c>
      <c r="V335" s="16">
        <v>1600</v>
      </c>
    </row>
    <row r="336" spans="1:22">
      <c r="A336" s="6" t="s">
        <v>47</v>
      </c>
      <c r="B336" s="12" t="s">
        <v>63</v>
      </c>
      <c r="C336" s="16">
        <f>C335/1600</f>
        <v>1</v>
      </c>
      <c r="D336" s="16">
        <f t="shared" ref="D336:V336" si="81">D335/1600</f>
        <v>1</v>
      </c>
      <c r="E336" s="16">
        <f t="shared" si="81"/>
        <v>1</v>
      </c>
      <c r="F336" s="16">
        <f t="shared" si="81"/>
        <v>1</v>
      </c>
      <c r="G336" s="16">
        <f t="shared" si="81"/>
        <v>1</v>
      </c>
      <c r="H336" s="16">
        <f t="shared" si="81"/>
        <v>1</v>
      </c>
      <c r="I336" s="16">
        <f t="shared" si="81"/>
        <v>1</v>
      </c>
      <c r="J336" s="16">
        <f t="shared" si="81"/>
        <v>1</v>
      </c>
      <c r="K336" s="16">
        <f t="shared" si="81"/>
        <v>1</v>
      </c>
      <c r="L336" s="16">
        <f t="shared" si="81"/>
        <v>1</v>
      </c>
      <c r="M336" s="16">
        <f t="shared" si="81"/>
        <v>1</v>
      </c>
      <c r="N336" s="16">
        <f t="shared" si="81"/>
        <v>1</v>
      </c>
      <c r="O336" s="16">
        <f t="shared" si="81"/>
        <v>1</v>
      </c>
      <c r="P336" s="16">
        <f t="shared" si="81"/>
        <v>1</v>
      </c>
      <c r="Q336" s="16">
        <f t="shared" si="81"/>
        <v>1</v>
      </c>
      <c r="R336" s="16">
        <f t="shared" si="81"/>
        <v>1</v>
      </c>
      <c r="S336" s="16">
        <f t="shared" si="81"/>
        <v>1</v>
      </c>
      <c r="T336" s="16">
        <f t="shared" si="81"/>
        <v>1</v>
      </c>
      <c r="U336" s="16">
        <f t="shared" si="81"/>
        <v>1</v>
      </c>
      <c r="V336" s="16">
        <f t="shared" si="81"/>
        <v>1</v>
      </c>
    </row>
    <row r="337" spans="1:22">
      <c r="B337" s="12" t="s">
        <v>64</v>
      </c>
      <c r="C337" s="16">
        <v>0.45</v>
      </c>
      <c r="D337" s="16">
        <v>0.4481</v>
      </c>
      <c r="E337" s="16">
        <v>0.44619999999999999</v>
      </c>
      <c r="F337" s="16">
        <v>0.44340000000000002</v>
      </c>
      <c r="G337" s="16">
        <v>0.43940000000000001</v>
      </c>
      <c r="H337" s="16">
        <v>0.43380000000000002</v>
      </c>
      <c r="I337" s="16">
        <v>0.42580000000000001</v>
      </c>
      <c r="J337" s="16">
        <v>0.41510000000000002</v>
      </c>
      <c r="K337" s="16">
        <v>0.4022</v>
      </c>
      <c r="L337" s="16">
        <v>0.3876</v>
      </c>
      <c r="M337" s="16">
        <v>0.37130000000000002</v>
      </c>
      <c r="N337" s="16">
        <v>0.35570000000000002</v>
      </c>
      <c r="O337" s="16">
        <v>0.33879999999999999</v>
      </c>
      <c r="P337" s="16">
        <v>0.32229999999999998</v>
      </c>
      <c r="Q337" s="16">
        <v>0.3054</v>
      </c>
      <c r="R337" s="16">
        <v>0.28839999999999999</v>
      </c>
      <c r="S337" s="16">
        <v>0.27250000000000002</v>
      </c>
      <c r="T337" s="16">
        <v>0.2576</v>
      </c>
      <c r="U337" s="16">
        <v>0.24249999999999999</v>
      </c>
      <c r="V337" s="16">
        <v>0.22800000000000001</v>
      </c>
    </row>
    <row r="338" spans="1:22">
      <c r="B338" s="12" t="s">
        <v>65</v>
      </c>
      <c r="C338" s="16">
        <f>C337*10^2</f>
        <v>45</v>
      </c>
      <c r="D338" s="16">
        <f t="shared" ref="D338:V338" si="82">D337*10^2</f>
        <v>44.81</v>
      </c>
      <c r="E338" s="16">
        <f t="shared" si="82"/>
        <v>44.62</v>
      </c>
      <c r="F338" s="16">
        <f t="shared" si="82"/>
        <v>44.34</v>
      </c>
      <c r="G338" s="16">
        <f t="shared" si="82"/>
        <v>43.94</v>
      </c>
      <c r="H338" s="16">
        <f t="shared" si="82"/>
        <v>43.38</v>
      </c>
      <c r="I338" s="16">
        <f t="shared" si="82"/>
        <v>42.58</v>
      </c>
      <c r="J338" s="16">
        <f t="shared" si="82"/>
        <v>41.510000000000005</v>
      </c>
      <c r="K338" s="16">
        <f t="shared" si="82"/>
        <v>40.22</v>
      </c>
      <c r="L338" s="16">
        <f t="shared" si="82"/>
        <v>38.76</v>
      </c>
      <c r="M338" s="16">
        <f t="shared" si="82"/>
        <v>37.130000000000003</v>
      </c>
      <c r="N338" s="16">
        <f t="shared" si="82"/>
        <v>35.57</v>
      </c>
      <c r="O338" s="16">
        <f t="shared" si="82"/>
        <v>33.879999999999995</v>
      </c>
      <c r="P338" s="16">
        <f t="shared" si="82"/>
        <v>32.229999999999997</v>
      </c>
      <c r="Q338" s="16">
        <f t="shared" si="82"/>
        <v>30.54</v>
      </c>
      <c r="R338" s="16">
        <f t="shared" si="82"/>
        <v>28.84</v>
      </c>
      <c r="S338" s="16">
        <f t="shared" si="82"/>
        <v>27.250000000000004</v>
      </c>
      <c r="T338" s="16">
        <f t="shared" si="82"/>
        <v>25.759999999999998</v>
      </c>
      <c r="U338" s="16">
        <f t="shared" si="82"/>
        <v>24.25</v>
      </c>
      <c r="V338" s="16">
        <f t="shared" si="82"/>
        <v>22.8</v>
      </c>
    </row>
    <row r="339" spans="1:22">
      <c r="B339" s="12" t="s">
        <v>66</v>
      </c>
      <c r="C339" s="16">
        <v>10.0693</v>
      </c>
      <c r="D339" s="16">
        <v>6.7321</v>
      </c>
      <c r="E339" s="16">
        <v>4.0498000000000003</v>
      </c>
      <c r="F339" s="16">
        <v>2.8271999999999999</v>
      </c>
      <c r="G339" s="16">
        <v>2.1934</v>
      </c>
      <c r="H339" s="16">
        <v>1.7728999999999999</v>
      </c>
      <c r="I339" s="16">
        <v>1.4888999999999999</v>
      </c>
      <c r="J339" s="16">
        <v>1.2589999999999999</v>
      </c>
      <c r="K339" s="16">
        <v>1.1072</v>
      </c>
      <c r="L339" s="16">
        <v>0.96779999999999999</v>
      </c>
      <c r="M339" s="16">
        <v>0.87060000000000004</v>
      </c>
      <c r="N339" s="16">
        <v>0.79620000000000002</v>
      </c>
      <c r="O339" s="16">
        <v>0.7329</v>
      </c>
      <c r="P339" s="16">
        <v>0.67710000000000004</v>
      </c>
      <c r="Q339" s="16">
        <v>0.62749999999999995</v>
      </c>
      <c r="R339" s="16">
        <v>0.5877</v>
      </c>
      <c r="S339" s="16">
        <v>0.55820000000000003</v>
      </c>
      <c r="T339" s="16">
        <v>0.53080000000000005</v>
      </c>
      <c r="U339" s="16">
        <v>0.49880000000000002</v>
      </c>
      <c r="V339" s="16">
        <v>0.4748</v>
      </c>
    </row>
    <row r="340" spans="1:22">
      <c r="C340" s="15"/>
    </row>
    <row r="341" spans="1:22">
      <c r="A341" s="2" t="s">
        <v>21</v>
      </c>
      <c r="B341" s="12" t="s">
        <v>67</v>
      </c>
      <c r="C341" s="13">
        <v>1312</v>
      </c>
      <c r="D341" s="13">
        <v>772</v>
      </c>
      <c r="E341" s="13">
        <v>452</v>
      </c>
      <c r="F341" s="13">
        <v>251</v>
      </c>
      <c r="G341" s="13">
        <v>192</v>
      </c>
      <c r="H341" s="13">
        <v>115</v>
      </c>
      <c r="I341" s="13">
        <v>85</v>
      </c>
      <c r="J341" s="13">
        <v>66</v>
      </c>
      <c r="K341" s="13">
        <v>60</v>
      </c>
      <c r="L341" s="13">
        <v>43</v>
      </c>
      <c r="M341" s="13">
        <v>35</v>
      </c>
      <c r="N341" s="13">
        <v>25</v>
      </c>
      <c r="O341" s="13">
        <v>33</v>
      </c>
      <c r="P341" s="13">
        <v>26</v>
      </c>
      <c r="Q341" s="13">
        <v>29</v>
      </c>
      <c r="R341" s="13">
        <v>17</v>
      </c>
      <c r="S341" s="13">
        <v>21</v>
      </c>
      <c r="T341" s="13">
        <v>24</v>
      </c>
      <c r="U341" s="13">
        <v>27</v>
      </c>
      <c r="V341" s="13">
        <v>16</v>
      </c>
    </row>
    <row r="342" spans="1:22">
      <c r="B342" s="14" t="s">
        <v>76</v>
      </c>
      <c r="C342" s="13">
        <f>C341/1600</f>
        <v>0.82</v>
      </c>
      <c r="D342" s="13">
        <f t="shared" ref="D342:V342" si="83">D341/1600</f>
        <v>0.48249999999999998</v>
      </c>
      <c r="E342" s="13">
        <f t="shared" si="83"/>
        <v>0.28249999999999997</v>
      </c>
      <c r="F342" s="13">
        <f t="shared" si="83"/>
        <v>0.15687499999999999</v>
      </c>
      <c r="G342" s="13">
        <f t="shared" si="83"/>
        <v>0.12</v>
      </c>
      <c r="H342" s="13">
        <f t="shared" si="83"/>
        <v>7.1874999999999994E-2</v>
      </c>
      <c r="I342" s="13">
        <f t="shared" si="83"/>
        <v>5.3124999999999999E-2</v>
      </c>
      <c r="J342" s="13">
        <f t="shared" si="83"/>
        <v>4.1250000000000002E-2</v>
      </c>
      <c r="K342" s="13">
        <f t="shared" si="83"/>
        <v>3.7499999999999999E-2</v>
      </c>
      <c r="L342" s="13">
        <f t="shared" si="83"/>
        <v>2.6875E-2</v>
      </c>
      <c r="M342" s="13">
        <f t="shared" si="83"/>
        <v>2.1874999999999999E-2</v>
      </c>
      <c r="N342" s="13">
        <f t="shared" si="83"/>
        <v>1.5625E-2</v>
      </c>
      <c r="O342" s="13">
        <f t="shared" si="83"/>
        <v>2.0625000000000001E-2</v>
      </c>
      <c r="P342" s="13">
        <f t="shared" si="83"/>
        <v>1.6250000000000001E-2</v>
      </c>
      <c r="Q342" s="13">
        <f t="shared" si="83"/>
        <v>1.8124999999999999E-2</v>
      </c>
      <c r="R342" s="13">
        <f t="shared" si="83"/>
        <v>1.0625000000000001E-2</v>
      </c>
      <c r="S342" s="13">
        <f t="shared" si="83"/>
        <v>1.3125E-2</v>
      </c>
      <c r="T342" s="13">
        <f t="shared" si="83"/>
        <v>1.4999999999999999E-2</v>
      </c>
      <c r="U342" s="13">
        <f t="shared" si="83"/>
        <v>1.6875000000000001E-2</v>
      </c>
      <c r="V342" s="13">
        <f t="shared" si="83"/>
        <v>0.01</v>
      </c>
    </row>
    <row r="343" spans="1:22">
      <c r="A343" s="9"/>
      <c r="B343" s="16" t="s">
        <v>68</v>
      </c>
      <c r="C343" s="13">
        <v>1312</v>
      </c>
      <c r="D343" s="13">
        <v>766</v>
      </c>
      <c r="E343" s="13">
        <v>419</v>
      </c>
      <c r="F343" s="13">
        <v>213</v>
      </c>
      <c r="G343" s="13">
        <v>143</v>
      </c>
      <c r="H343" s="13">
        <v>72</v>
      </c>
      <c r="I343" s="13">
        <v>47</v>
      </c>
      <c r="J343" s="13">
        <v>32</v>
      </c>
      <c r="K343" s="13">
        <v>28</v>
      </c>
      <c r="L343" s="13">
        <v>21</v>
      </c>
      <c r="M343" s="13">
        <v>18</v>
      </c>
      <c r="N343" s="13">
        <v>8</v>
      </c>
      <c r="O343" s="13">
        <v>10</v>
      </c>
      <c r="P343" s="13">
        <v>10</v>
      </c>
      <c r="Q343" s="13">
        <v>8</v>
      </c>
      <c r="R343" s="13">
        <v>4</v>
      </c>
      <c r="S343" s="13">
        <v>8</v>
      </c>
      <c r="T343" s="13">
        <v>7</v>
      </c>
      <c r="U343" s="13">
        <v>14</v>
      </c>
      <c r="V343" s="13">
        <v>6</v>
      </c>
    </row>
    <row r="344" spans="1:22">
      <c r="A344" s="9"/>
      <c r="B344" s="18" t="s">
        <v>69</v>
      </c>
      <c r="C344" s="13">
        <f>C343/C341</f>
        <v>1</v>
      </c>
      <c r="D344" s="13">
        <f t="shared" ref="D344:V344" si="84">D343/D341</f>
        <v>0.99222797927461137</v>
      </c>
      <c r="E344" s="13">
        <f t="shared" si="84"/>
        <v>0.92699115044247793</v>
      </c>
      <c r="F344" s="13">
        <f t="shared" si="84"/>
        <v>0.84860557768924305</v>
      </c>
      <c r="G344" s="13">
        <f t="shared" si="84"/>
        <v>0.74479166666666663</v>
      </c>
      <c r="H344" s="13">
        <f t="shared" si="84"/>
        <v>0.62608695652173918</v>
      </c>
      <c r="I344" s="13">
        <f t="shared" si="84"/>
        <v>0.55294117647058827</v>
      </c>
      <c r="J344" s="13">
        <f t="shared" si="84"/>
        <v>0.48484848484848486</v>
      </c>
      <c r="K344" s="13">
        <f t="shared" si="84"/>
        <v>0.46666666666666667</v>
      </c>
      <c r="L344" s="13">
        <f t="shared" si="84"/>
        <v>0.48837209302325579</v>
      </c>
      <c r="M344" s="13">
        <f t="shared" si="84"/>
        <v>0.51428571428571423</v>
      </c>
      <c r="N344" s="13">
        <f t="shared" si="84"/>
        <v>0.32</v>
      </c>
      <c r="O344" s="13">
        <f t="shared" si="84"/>
        <v>0.30303030303030304</v>
      </c>
      <c r="P344" s="13">
        <f t="shared" si="84"/>
        <v>0.38461538461538464</v>
      </c>
      <c r="Q344" s="13">
        <f t="shared" si="84"/>
        <v>0.27586206896551724</v>
      </c>
      <c r="R344" s="13">
        <f t="shared" si="84"/>
        <v>0.23529411764705882</v>
      </c>
      <c r="S344" s="13">
        <f t="shared" si="84"/>
        <v>0.38095238095238093</v>
      </c>
      <c r="T344" s="13">
        <f t="shared" si="84"/>
        <v>0.29166666666666669</v>
      </c>
      <c r="U344" s="13">
        <f t="shared" si="84"/>
        <v>0.51851851851851849</v>
      </c>
      <c r="V344" s="13">
        <f t="shared" si="84"/>
        <v>0.375</v>
      </c>
    </row>
    <row r="345" spans="1:22">
      <c r="A345" s="9"/>
      <c r="B345" s="16" t="s">
        <v>70</v>
      </c>
      <c r="C345" s="13">
        <v>0</v>
      </c>
      <c r="D345" s="13">
        <v>0</v>
      </c>
      <c r="E345" s="13">
        <v>0</v>
      </c>
      <c r="F345" s="13">
        <v>0</v>
      </c>
      <c r="G345" s="13">
        <v>4</v>
      </c>
      <c r="H345" s="13">
        <v>4</v>
      </c>
      <c r="I345" s="13">
        <v>7</v>
      </c>
      <c r="J345" s="13">
        <v>9</v>
      </c>
      <c r="K345" s="13">
        <v>10</v>
      </c>
      <c r="L345" s="13">
        <v>3</v>
      </c>
      <c r="M345" s="13">
        <v>3</v>
      </c>
      <c r="N345" s="13">
        <v>4</v>
      </c>
      <c r="O345" s="13">
        <v>10</v>
      </c>
      <c r="P345" s="13">
        <v>5</v>
      </c>
      <c r="Q345" s="13">
        <v>8</v>
      </c>
      <c r="R345" s="13">
        <v>5</v>
      </c>
      <c r="S345" s="13">
        <v>3</v>
      </c>
      <c r="T345" s="13">
        <v>4</v>
      </c>
      <c r="U345" s="13">
        <v>5</v>
      </c>
      <c r="V345" s="13">
        <v>4</v>
      </c>
    </row>
    <row r="346" spans="1:22">
      <c r="A346" s="9"/>
      <c r="B346" s="16" t="s">
        <v>71</v>
      </c>
      <c r="C346" s="13">
        <v>0</v>
      </c>
      <c r="D346" s="13">
        <v>0</v>
      </c>
      <c r="E346" s="13">
        <v>0</v>
      </c>
      <c r="F346" s="13">
        <v>1</v>
      </c>
      <c r="G346" s="13">
        <v>3</v>
      </c>
      <c r="H346" s="13">
        <v>6</v>
      </c>
      <c r="I346" s="13">
        <v>10</v>
      </c>
      <c r="J346" s="13">
        <v>8</v>
      </c>
      <c r="K346" s="13">
        <v>8</v>
      </c>
      <c r="L346" s="13">
        <v>6</v>
      </c>
      <c r="M346" s="13">
        <v>7</v>
      </c>
      <c r="N346" s="13">
        <v>2</v>
      </c>
      <c r="O346" s="13">
        <v>5</v>
      </c>
      <c r="P346" s="13">
        <v>5</v>
      </c>
      <c r="Q346" s="13">
        <v>12</v>
      </c>
      <c r="R346" s="13">
        <v>3</v>
      </c>
      <c r="S346" s="13">
        <v>6</v>
      </c>
      <c r="T346" s="13">
        <v>8</v>
      </c>
      <c r="U346" s="13">
        <v>7</v>
      </c>
      <c r="V346" s="13">
        <v>2</v>
      </c>
    </row>
    <row r="347" spans="1:22">
      <c r="A347" s="9"/>
      <c r="B347" s="18" t="s">
        <v>72</v>
      </c>
      <c r="C347" s="13">
        <f>(C345+C346)/C341</f>
        <v>0</v>
      </c>
      <c r="D347" s="13">
        <f t="shared" ref="D347:V347" si="85">(D345+D346)/D341</f>
        <v>0</v>
      </c>
      <c r="E347" s="13">
        <f t="shared" si="85"/>
        <v>0</v>
      </c>
      <c r="F347" s="13">
        <f t="shared" si="85"/>
        <v>3.9840637450199202E-3</v>
      </c>
      <c r="G347" s="13">
        <f t="shared" si="85"/>
        <v>3.6458333333333336E-2</v>
      </c>
      <c r="H347" s="13">
        <f t="shared" si="85"/>
        <v>8.6956521739130432E-2</v>
      </c>
      <c r="I347" s="13">
        <f t="shared" si="85"/>
        <v>0.2</v>
      </c>
      <c r="J347" s="13">
        <f t="shared" si="85"/>
        <v>0.25757575757575757</v>
      </c>
      <c r="K347" s="13">
        <f t="shared" si="85"/>
        <v>0.3</v>
      </c>
      <c r="L347" s="13">
        <f t="shared" si="85"/>
        <v>0.20930232558139536</v>
      </c>
      <c r="M347" s="13">
        <f t="shared" si="85"/>
        <v>0.2857142857142857</v>
      </c>
      <c r="N347" s="13">
        <f t="shared" si="85"/>
        <v>0.24</v>
      </c>
      <c r="O347" s="13">
        <f t="shared" si="85"/>
        <v>0.45454545454545453</v>
      </c>
      <c r="P347" s="13">
        <f t="shared" si="85"/>
        <v>0.38461538461538464</v>
      </c>
      <c r="Q347" s="13">
        <f t="shared" si="85"/>
        <v>0.68965517241379315</v>
      </c>
      <c r="R347" s="13">
        <f t="shared" si="85"/>
        <v>0.47058823529411764</v>
      </c>
      <c r="S347" s="13">
        <f t="shared" si="85"/>
        <v>0.42857142857142855</v>
      </c>
      <c r="T347" s="13">
        <f t="shared" si="85"/>
        <v>0.5</v>
      </c>
      <c r="U347" s="13">
        <f t="shared" si="85"/>
        <v>0.44444444444444442</v>
      </c>
      <c r="V347" s="13">
        <f t="shared" si="85"/>
        <v>0.375</v>
      </c>
    </row>
    <row r="348" spans="1:22">
      <c r="A348" s="9"/>
      <c r="B348" s="16" t="s">
        <v>73</v>
      </c>
      <c r="C348" s="13">
        <v>0</v>
      </c>
      <c r="D348" s="13">
        <v>4</v>
      </c>
      <c r="E348" s="13">
        <v>17</v>
      </c>
      <c r="F348" s="13">
        <v>12</v>
      </c>
      <c r="G348" s="13">
        <v>20</v>
      </c>
      <c r="H348" s="13">
        <v>16</v>
      </c>
      <c r="I348" s="13">
        <v>9</v>
      </c>
      <c r="J348" s="13">
        <v>7</v>
      </c>
      <c r="K348" s="13">
        <v>5</v>
      </c>
      <c r="L348" s="13">
        <v>6</v>
      </c>
      <c r="M348" s="13">
        <v>4</v>
      </c>
      <c r="N348" s="13">
        <v>8</v>
      </c>
      <c r="O348" s="13">
        <v>4</v>
      </c>
      <c r="P348" s="13">
        <v>3</v>
      </c>
      <c r="Q348" s="13">
        <v>0</v>
      </c>
      <c r="R348" s="13">
        <v>3</v>
      </c>
      <c r="S348" s="13">
        <v>2</v>
      </c>
      <c r="T348" s="13">
        <v>4</v>
      </c>
      <c r="U348" s="13">
        <v>0</v>
      </c>
      <c r="V348" s="13">
        <v>0</v>
      </c>
    </row>
    <row r="349" spans="1:22">
      <c r="A349" s="9"/>
      <c r="B349" s="16" t="s">
        <v>74</v>
      </c>
      <c r="C349" s="13">
        <v>0</v>
      </c>
      <c r="D349" s="13">
        <v>2</v>
      </c>
      <c r="E349" s="13">
        <v>16</v>
      </c>
      <c r="F349" s="13">
        <v>25</v>
      </c>
      <c r="G349" s="13">
        <v>22</v>
      </c>
      <c r="H349" s="13">
        <v>17</v>
      </c>
      <c r="I349" s="13">
        <v>12</v>
      </c>
      <c r="J349" s="13">
        <v>10</v>
      </c>
      <c r="K349" s="13">
        <v>9</v>
      </c>
      <c r="L349" s="13">
        <v>7</v>
      </c>
      <c r="M349" s="13">
        <v>3</v>
      </c>
      <c r="N349" s="13">
        <v>3</v>
      </c>
      <c r="O349" s="13">
        <v>4</v>
      </c>
      <c r="P349" s="13">
        <v>3</v>
      </c>
      <c r="Q349" s="13">
        <v>1</v>
      </c>
      <c r="R349" s="13">
        <v>2</v>
      </c>
      <c r="S349" s="13">
        <v>2</v>
      </c>
      <c r="T349" s="13">
        <v>1</v>
      </c>
      <c r="U349" s="13">
        <v>1</v>
      </c>
      <c r="V349" s="13">
        <v>4</v>
      </c>
    </row>
    <row r="350" spans="1:22">
      <c r="A350" s="9"/>
      <c r="B350" s="18" t="s">
        <v>77</v>
      </c>
      <c r="C350" s="13">
        <f>(C348+C349)/C341</f>
        <v>0</v>
      </c>
      <c r="D350" s="13">
        <f t="shared" ref="D350:V350" si="86">(D348+D349)/D341</f>
        <v>7.7720207253886009E-3</v>
      </c>
      <c r="E350" s="13">
        <f t="shared" si="86"/>
        <v>7.3008849557522126E-2</v>
      </c>
      <c r="F350" s="13">
        <f t="shared" si="86"/>
        <v>0.14741035856573706</v>
      </c>
      <c r="G350" s="13">
        <f t="shared" si="86"/>
        <v>0.21875</v>
      </c>
      <c r="H350" s="13">
        <f t="shared" si="86"/>
        <v>0.28695652173913044</v>
      </c>
      <c r="I350" s="13">
        <f t="shared" si="86"/>
        <v>0.24705882352941178</v>
      </c>
      <c r="J350" s="13">
        <f t="shared" si="86"/>
        <v>0.25757575757575757</v>
      </c>
      <c r="K350" s="13">
        <f t="shared" si="86"/>
        <v>0.23333333333333334</v>
      </c>
      <c r="L350" s="13">
        <f t="shared" si="86"/>
        <v>0.30232558139534882</v>
      </c>
      <c r="M350" s="13">
        <f t="shared" si="86"/>
        <v>0.2</v>
      </c>
      <c r="N350" s="13">
        <f t="shared" si="86"/>
        <v>0.44</v>
      </c>
      <c r="O350" s="13">
        <f t="shared" si="86"/>
        <v>0.24242424242424243</v>
      </c>
      <c r="P350" s="13">
        <f t="shared" si="86"/>
        <v>0.23076923076923078</v>
      </c>
      <c r="Q350" s="13">
        <f t="shared" si="86"/>
        <v>3.4482758620689655E-2</v>
      </c>
      <c r="R350" s="13">
        <f t="shared" si="86"/>
        <v>0.29411764705882354</v>
      </c>
      <c r="S350" s="13">
        <f t="shared" si="86"/>
        <v>0.19047619047619047</v>
      </c>
      <c r="T350" s="13">
        <f t="shared" si="86"/>
        <v>0.20833333333333334</v>
      </c>
      <c r="U350" s="13">
        <f t="shared" si="86"/>
        <v>3.7037037037037035E-2</v>
      </c>
      <c r="V350" s="13">
        <f t="shared" si="86"/>
        <v>0.25</v>
      </c>
    </row>
    <row r="351" spans="1:22">
      <c r="B351" s="12" t="s">
        <v>78</v>
      </c>
      <c r="C351" s="13">
        <v>659</v>
      </c>
      <c r="D351" s="13">
        <v>536</v>
      </c>
      <c r="E351" s="13">
        <v>338</v>
      </c>
      <c r="F351" s="13">
        <v>196</v>
      </c>
      <c r="G351" s="13">
        <v>152</v>
      </c>
      <c r="H351" s="13">
        <v>96</v>
      </c>
      <c r="I351" s="13">
        <v>69</v>
      </c>
      <c r="J351" s="13">
        <v>52</v>
      </c>
      <c r="K351" s="13">
        <v>44</v>
      </c>
      <c r="L351" s="13">
        <v>37</v>
      </c>
      <c r="M351" s="13">
        <v>33</v>
      </c>
      <c r="N351" s="13">
        <v>24</v>
      </c>
      <c r="O351" s="13">
        <v>28</v>
      </c>
      <c r="P351" s="13">
        <v>29</v>
      </c>
      <c r="Q351" s="13">
        <v>15</v>
      </c>
      <c r="R351" s="13">
        <v>18</v>
      </c>
      <c r="S351" s="13">
        <v>21</v>
      </c>
      <c r="T351" s="13">
        <v>21</v>
      </c>
      <c r="U351" s="13">
        <v>30</v>
      </c>
      <c r="V351" s="13">
        <v>14</v>
      </c>
    </row>
    <row r="352" spans="1:22">
      <c r="B352" s="14" t="s">
        <v>75</v>
      </c>
      <c r="C352" s="12">
        <f>C351/1600</f>
        <v>0.41187499999999999</v>
      </c>
      <c r="D352" s="12">
        <f t="shared" ref="D352:V352" si="87">D351/1600</f>
        <v>0.33500000000000002</v>
      </c>
      <c r="E352" s="12">
        <f t="shared" si="87"/>
        <v>0.21124999999999999</v>
      </c>
      <c r="F352" s="12">
        <f t="shared" si="87"/>
        <v>0.1225</v>
      </c>
      <c r="G352" s="12">
        <f t="shared" si="87"/>
        <v>9.5000000000000001E-2</v>
      </c>
      <c r="H352" s="12">
        <f t="shared" si="87"/>
        <v>0.06</v>
      </c>
      <c r="I352" s="12">
        <f t="shared" si="87"/>
        <v>4.3124999999999997E-2</v>
      </c>
      <c r="J352" s="12">
        <f t="shared" si="87"/>
        <v>3.2500000000000001E-2</v>
      </c>
      <c r="K352" s="12">
        <f t="shared" si="87"/>
        <v>2.75E-2</v>
      </c>
      <c r="L352" s="12">
        <f t="shared" si="87"/>
        <v>2.3125E-2</v>
      </c>
      <c r="M352" s="12">
        <f t="shared" si="87"/>
        <v>2.0625000000000001E-2</v>
      </c>
      <c r="N352" s="12">
        <f t="shared" si="87"/>
        <v>1.4999999999999999E-2</v>
      </c>
      <c r="O352" s="12">
        <f t="shared" si="87"/>
        <v>1.7500000000000002E-2</v>
      </c>
      <c r="P352" s="12">
        <f t="shared" si="87"/>
        <v>1.8124999999999999E-2</v>
      </c>
      <c r="Q352" s="12">
        <f t="shared" si="87"/>
        <v>9.3749999999999997E-3</v>
      </c>
      <c r="R352" s="12">
        <f t="shared" si="87"/>
        <v>1.125E-2</v>
      </c>
      <c r="S352" s="12">
        <f t="shared" si="87"/>
        <v>1.3125E-2</v>
      </c>
      <c r="T352" s="12">
        <f t="shared" si="87"/>
        <v>1.3125E-2</v>
      </c>
      <c r="U352" s="12">
        <f t="shared" si="87"/>
        <v>1.8749999999999999E-2</v>
      </c>
      <c r="V352" s="12">
        <f t="shared" si="87"/>
        <v>8.7500000000000008E-3</v>
      </c>
    </row>
    <row r="353" spans="1:22" s="9" customFormat="1"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</row>
    <row r="354" spans="1:22">
      <c r="A354" s="2" t="s">
        <v>22</v>
      </c>
      <c r="B354" s="12" t="s">
        <v>79</v>
      </c>
      <c r="C354" s="12">
        <v>0</v>
      </c>
      <c r="D354" s="12">
        <v>0</v>
      </c>
      <c r="E354" s="12">
        <v>0</v>
      </c>
      <c r="F354" s="12">
        <v>1</v>
      </c>
      <c r="G354" s="12">
        <v>3</v>
      </c>
      <c r="H354" s="12">
        <v>6</v>
      </c>
      <c r="I354" s="12">
        <v>10</v>
      </c>
      <c r="J354" s="12">
        <v>8</v>
      </c>
      <c r="K354" s="12">
        <v>8</v>
      </c>
      <c r="L354" s="12">
        <v>6</v>
      </c>
      <c r="M354" s="12">
        <v>7</v>
      </c>
      <c r="N354" s="12">
        <v>2</v>
      </c>
      <c r="O354" s="12">
        <v>5</v>
      </c>
      <c r="P354" s="12">
        <v>5</v>
      </c>
      <c r="Q354" s="12">
        <v>12</v>
      </c>
      <c r="R354" s="12">
        <v>3</v>
      </c>
      <c r="S354" s="12">
        <v>6</v>
      </c>
      <c r="T354" s="12">
        <v>8</v>
      </c>
      <c r="U354" s="12">
        <v>7</v>
      </c>
      <c r="V354" s="12">
        <v>2</v>
      </c>
    </row>
    <row r="355" spans="1:22">
      <c r="B355" s="12" t="s">
        <v>80</v>
      </c>
      <c r="C355" s="12">
        <v>0</v>
      </c>
      <c r="D355" s="12">
        <v>0</v>
      </c>
      <c r="E355" s="12">
        <v>0</v>
      </c>
      <c r="F355" s="12">
        <v>0</v>
      </c>
      <c r="G355" s="12">
        <v>4</v>
      </c>
      <c r="H355" s="12">
        <v>4</v>
      </c>
      <c r="I355" s="12">
        <v>7</v>
      </c>
      <c r="J355" s="12">
        <v>9</v>
      </c>
      <c r="K355" s="12">
        <v>10</v>
      </c>
      <c r="L355" s="12">
        <v>3</v>
      </c>
      <c r="M355" s="12">
        <v>3</v>
      </c>
      <c r="N355" s="12">
        <v>4</v>
      </c>
      <c r="O355" s="12">
        <v>10</v>
      </c>
      <c r="P355" s="12">
        <v>5</v>
      </c>
      <c r="Q355" s="12">
        <v>8</v>
      </c>
      <c r="R355" s="12">
        <v>5</v>
      </c>
      <c r="S355" s="12">
        <v>3</v>
      </c>
      <c r="T355" s="12">
        <v>4</v>
      </c>
      <c r="U355" s="12">
        <v>5</v>
      </c>
      <c r="V355" s="12">
        <v>4</v>
      </c>
    </row>
    <row r="356" spans="1:22">
      <c r="B356" s="12" t="s">
        <v>81</v>
      </c>
      <c r="C356" s="13">
        <v>0</v>
      </c>
      <c r="D356" s="13">
        <v>2</v>
      </c>
      <c r="E356" s="13">
        <v>16</v>
      </c>
      <c r="F356" s="13">
        <v>25</v>
      </c>
      <c r="G356" s="13">
        <v>22</v>
      </c>
      <c r="H356" s="13">
        <v>17</v>
      </c>
      <c r="I356" s="13">
        <v>12</v>
      </c>
      <c r="J356" s="13">
        <v>10</v>
      </c>
      <c r="K356" s="13">
        <v>9</v>
      </c>
      <c r="L356" s="13">
        <v>7</v>
      </c>
      <c r="M356" s="13">
        <v>3</v>
      </c>
      <c r="N356" s="13">
        <v>3</v>
      </c>
      <c r="O356" s="13">
        <v>4</v>
      </c>
      <c r="P356" s="13">
        <v>3</v>
      </c>
      <c r="Q356" s="13">
        <v>1</v>
      </c>
      <c r="R356" s="13">
        <v>2</v>
      </c>
      <c r="S356" s="13">
        <v>2</v>
      </c>
      <c r="T356" s="13">
        <v>1</v>
      </c>
      <c r="U356" s="13">
        <v>1</v>
      </c>
      <c r="V356" s="13">
        <v>4</v>
      </c>
    </row>
    <row r="357" spans="1:22">
      <c r="B357" s="12" t="s">
        <v>82</v>
      </c>
      <c r="C357" s="13">
        <v>0</v>
      </c>
      <c r="D357" s="13">
        <v>4</v>
      </c>
      <c r="E357" s="13">
        <v>17</v>
      </c>
      <c r="F357" s="13">
        <v>12</v>
      </c>
      <c r="G357" s="13">
        <v>20</v>
      </c>
      <c r="H357" s="13">
        <v>16</v>
      </c>
      <c r="I357" s="13">
        <v>9</v>
      </c>
      <c r="J357" s="13">
        <v>7</v>
      </c>
      <c r="K357" s="13">
        <v>5</v>
      </c>
      <c r="L357" s="13">
        <v>6</v>
      </c>
      <c r="M357" s="13">
        <v>4</v>
      </c>
      <c r="N357" s="13">
        <v>8</v>
      </c>
      <c r="O357" s="13">
        <v>4</v>
      </c>
      <c r="P357" s="13">
        <v>3</v>
      </c>
      <c r="Q357" s="13">
        <v>0</v>
      </c>
      <c r="R357" s="13">
        <v>3</v>
      </c>
      <c r="S357" s="13">
        <v>2</v>
      </c>
      <c r="T357" s="13">
        <v>4</v>
      </c>
      <c r="U357" s="13">
        <v>0</v>
      </c>
      <c r="V357" s="13">
        <v>0</v>
      </c>
    </row>
    <row r="358" spans="1:22">
      <c r="B358" s="12" t="s">
        <v>83</v>
      </c>
      <c r="C358" s="13">
        <v>653</v>
      </c>
      <c r="D358" s="13">
        <v>230</v>
      </c>
      <c r="E358" s="13">
        <v>81</v>
      </c>
      <c r="F358" s="13">
        <v>17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</row>
    <row r="359" spans="1:22">
      <c r="B359" s="12" t="s">
        <v>84</v>
      </c>
      <c r="C359" s="13">
        <v>653</v>
      </c>
      <c r="D359" s="13">
        <v>236</v>
      </c>
      <c r="E359" s="13">
        <v>114</v>
      </c>
      <c r="F359" s="13">
        <v>55</v>
      </c>
      <c r="G359" s="13">
        <v>49</v>
      </c>
      <c r="H359" s="13">
        <v>43</v>
      </c>
      <c r="I359" s="13">
        <v>38</v>
      </c>
      <c r="J359" s="13">
        <v>34</v>
      </c>
      <c r="K359" s="13">
        <v>32</v>
      </c>
      <c r="L359" s="13">
        <v>22</v>
      </c>
      <c r="M359" s="13">
        <v>17</v>
      </c>
      <c r="N359" s="13">
        <v>17</v>
      </c>
      <c r="O359" s="13">
        <v>23</v>
      </c>
      <c r="P359" s="13">
        <v>16</v>
      </c>
      <c r="Q359" s="13">
        <v>21</v>
      </c>
      <c r="R359" s="13">
        <v>13</v>
      </c>
      <c r="S359" s="13">
        <v>13</v>
      </c>
      <c r="T359" s="13">
        <v>17</v>
      </c>
      <c r="U359" s="13">
        <v>13</v>
      </c>
      <c r="V359" s="13">
        <v>10</v>
      </c>
    </row>
    <row r="360" spans="1:22">
      <c r="B360" s="14" t="s">
        <v>85</v>
      </c>
      <c r="C360" s="13">
        <f>C359/1600</f>
        <v>0.40812500000000002</v>
      </c>
      <c r="D360" s="13">
        <f t="shared" ref="D360:V360" si="88">D359/1600</f>
        <v>0.14749999999999999</v>
      </c>
      <c r="E360" s="13">
        <f t="shared" si="88"/>
        <v>7.1249999999999994E-2</v>
      </c>
      <c r="F360" s="13">
        <f t="shared" si="88"/>
        <v>3.4375000000000003E-2</v>
      </c>
      <c r="G360" s="13">
        <f t="shared" si="88"/>
        <v>3.0624999999999999E-2</v>
      </c>
      <c r="H360" s="13">
        <f t="shared" si="88"/>
        <v>2.6875E-2</v>
      </c>
      <c r="I360" s="13">
        <f t="shared" si="88"/>
        <v>2.375E-2</v>
      </c>
      <c r="J360" s="13">
        <f t="shared" si="88"/>
        <v>2.1250000000000002E-2</v>
      </c>
      <c r="K360" s="13">
        <f t="shared" si="88"/>
        <v>0.02</v>
      </c>
      <c r="L360" s="13">
        <f t="shared" si="88"/>
        <v>1.375E-2</v>
      </c>
      <c r="M360" s="13">
        <f t="shared" si="88"/>
        <v>1.0625000000000001E-2</v>
      </c>
      <c r="N360" s="13">
        <f t="shared" si="88"/>
        <v>1.0625000000000001E-2</v>
      </c>
      <c r="O360" s="13">
        <f t="shared" si="88"/>
        <v>1.4375000000000001E-2</v>
      </c>
      <c r="P360" s="13">
        <f t="shared" si="88"/>
        <v>0.01</v>
      </c>
      <c r="Q360" s="13">
        <f t="shared" si="88"/>
        <v>1.3125E-2</v>
      </c>
      <c r="R360" s="13">
        <f t="shared" si="88"/>
        <v>8.1250000000000003E-3</v>
      </c>
      <c r="S360" s="13">
        <f t="shared" si="88"/>
        <v>8.1250000000000003E-3</v>
      </c>
      <c r="T360" s="13">
        <f t="shared" si="88"/>
        <v>1.0625000000000001E-2</v>
      </c>
      <c r="U360" s="13">
        <f t="shared" si="88"/>
        <v>8.1250000000000003E-3</v>
      </c>
      <c r="V360" s="13">
        <f t="shared" si="88"/>
        <v>6.2500000000000003E-3</v>
      </c>
    </row>
    <row r="361" spans="1:22">
      <c r="B361" s="12" t="s">
        <v>87</v>
      </c>
      <c r="C361" s="13">
        <v>659</v>
      </c>
      <c r="D361" s="13">
        <v>536</v>
      </c>
      <c r="E361" s="13">
        <v>338</v>
      </c>
      <c r="F361" s="13">
        <v>196</v>
      </c>
      <c r="G361" s="13">
        <v>152</v>
      </c>
      <c r="H361" s="13">
        <v>96</v>
      </c>
      <c r="I361" s="13">
        <v>69</v>
      </c>
      <c r="J361" s="13">
        <v>52</v>
      </c>
      <c r="K361" s="13">
        <v>44</v>
      </c>
      <c r="L361" s="13">
        <v>37</v>
      </c>
      <c r="M361" s="13">
        <v>33</v>
      </c>
      <c r="N361" s="13">
        <v>24</v>
      </c>
      <c r="O361" s="13">
        <v>28</v>
      </c>
      <c r="P361" s="13">
        <v>29</v>
      </c>
      <c r="Q361" s="13">
        <v>15</v>
      </c>
      <c r="R361" s="13">
        <v>18</v>
      </c>
      <c r="S361" s="13">
        <v>21</v>
      </c>
      <c r="T361" s="13">
        <v>21</v>
      </c>
      <c r="U361" s="13">
        <v>30</v>
      </c>
      <c r="V361" s="13">
        <v>14</v>
      </c>
    </row>
    <row r="362" spans="1:22">
      <c r="B362" s="12" t="s">
        <v>88</v>
      </c>
      <c r="C362" s="13">
        <v>0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</row>
    <row r="363" spans="1:22">
      <c r="B363" s="12" t="s">
        <v>89</v>
      </c>
      <c r="C363" s="13">
        <v>0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</row>
    <row r="364" spans="1:22">
      <c r="B364" s="12" t="s">
        <v>90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</row>
    <row r="365" spans="1:22">
      <c r="B365" s="12" t="s">
        <v>91</v>
      </c>
      <c r="C365" s="13">
        <v>0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</row>
    <row r="366" spans="1:22">
      <c r="B366" s="12" t="s">
        <v>92</v>
      </c>
      <c r="C366" s="13">
        <v>659</v>
      </c>
      <c r="D366" s="13">
        <v>536</v>
      </c>
      <c r="E366" s="13">
        <v>338</v>
      </c>
      <c r="F366" s="13">
        <v>196</v>
      </c>
      <c r="G366" s="13">
        <v>143</v>
      </c>
      <c r="H366" s="13">
        <v>72</v>
      </c>
      <c r="I366" s="13">
        <v>47</v>
      </c>
      <c r="J366" s="13">
        <v>32</v>
      </c>
      <c r="K366" s="13">
        <v>28</v>
      </c>
      <c r="L366" s="13">
        <v>21</v>
      </c>
      <c r="M366" s="13">
        <v>18</v>
      </c>
      <c r="N366" s="13">
        <v>8</v>
      </c>
      <c r="O366" s="13">
        <v>10</v>
      </c>
      <c r="P366" s="13">
        <v>10</v>
      </c>
      <c r="Q366" s="13">
        <v>8</v>
      </c>
      <c r="R366" s="13">
        <v>4</v>
      </c>
      <c r="S366" s="13">
        <v>8</v>
      </c>
      <c r="T366" s="13">
        <v>7</v>
      </c>
      <c r="U366" s="13">
        <v>14</v>
      </c>
      <c r="V366" s="13">
        <v>6</v>
      </c>
    </row>
    <row r="367" spans="1:22">
      <c r="B367" s="12" t="s">
        <v>93</v>
      </c>
      <c r="C367" s="13">
        <v>659</v>
      </c>
      <c r="D367" s="13">
        <v>536</v>
      </c>
      <c r="E367" s="13">
        <v>338</v>
      </c>
      <c r="F367" s="13">
        <v>196</v>
      </c>
      <c r="G367" s="13">
        <v>143</v>
      </c>
      <c r="H367" s="13">
        <v>72</v>
      </c>
      <c r="I367" s="13">
        <v>47</v>
      </c>
      <c r="J367" s="13">
        <v>32</v>
      </c>
      <c r="K367" s="13">
        <v>28</v>
      </c>
      <c r="L367" s="13">
        <v>21</v>
      </c>
      <c r="M367" s="13">
        <v>18</v>
      </c>
      <c r="N367" s="13">
        <v>8</v>
      </c>
      <c r="O367" s="13">
        <v>10</v>
      </c>
      <c r="P367" s="13">
        <v>10</v>
      </c>
      <c r="Q367" s="13">
        <v>8</v>
      </c>
      <c r="R367" s="13">
        <v>4</v>
      </c>
      <c r="S367" s="13">
        <v>8</v>
      </c>
      <c r="T367" s="13">
        <v>7</v>
      </c>
      <c r="U367" s="13">
        <v>14</v>
      </c>
      <c r="V367" s="13">
        <v>6</v>
      </c>
    </row>
    <row r="368" spans="1:22">
      <c r="B368" s="14" t="s">
        <v>86</v>
      </c>
      <c r="C368" s="13">
        <f>C367/1600</f>
        <v>0.41187499999999999</v>
      </c>
      <c r="D368" s="13">
        <f t="shared" ref="D368:V368" si="89">D367/1600</f>
        <v>0.33500000000000002</v>
      </c>
      <c r="E368" s="13">
        <f t="shared" si="89"/>
        <v>0.21124999999999999</v>
      </c>
      <c r="F368" s="13">
        <f t="shared" si="89"/>
        <v>0.1225</v>
      </c>
      <c r="G368" s="13">
        <f t="shared" si="89"/>
        <v>8.9374999999999996E-2</v>
      </c>
      <c r="H368" s="13">
        <f t="shared" si="89"/>
        <v>4.4999999999999998E-2</v>
      </c>
      <c r="I368" s="13">
        <f t="shared" si="89"/>
        <v>2.9374999999999998E-2</v>
      </c>
      <c r="J368" s="13">
        <f t="shared" si="89"/>
        <v>0.02</v>
      </c>
      <c r="K368" s="13">
        <f t="shared" si="89"/>
        <v>1.7500000000000002E-2</v>
      </c>
      <c r="L368" s="13">
        <f t="shared" si="89"/>
        <v>1.3125E-2</v>
      </c>
      <c r="M368" s="13">
        <f t="shared" si="89"/>
        <v>1.125E-2</v>
      </c>
      <c r="N368" s="13">
        <f t="shared" si="89"/>
        <v>5.0000000000000001E-3</v>
      </c>
      <c r="O368" s="13">
        <f t="shared" si="89"/>
        <v>6.2500000000000003E-3</v>
      </c>
      <c r="P368" s="13">
        <f t="shared" si="89"/>
        <v>6.2500000000000003E-3</v>
      </c>
      <c r="Q368" s="13">
        <f t="shared" si="89"/>
        <v>5.0000000000000001E-3</v>
      </c>
      <c r="R368" s="13">
        <f t="shared" si="89"/>
        <v>2.5000000000000001E-3</v>
      </c>
      <c r="S368" s="13">
        <f t="shared" si="89"/>
        <v>5.0000000000000001E-3</v>
      </c>
      <c r="T368" s="13">
        <f t="shared" si="89"/>
        <v>4.3750000000000004E-3</v>
      </c>
      <c r="U368" s="13">
        <f t="shared" si="89"/>
        <v>8.7500000000000008E-3</v>
      </c>
      <c r="V368" s="13">
        <f t="shared" si="89"/>
        <v>3.7499999999999999E-3</v>
      </c>
    </row>
    <row r="371" spans="1:22">
      <c r="A371" s="8" t="s">
        <v>57</v>
      </c>
      <c r="B371" s="10" t="s">
        <v>0</v>
      </c>
      <c r="C371" s="11">
        <v>0.1</v>
      </c>
      <c r="D371" s="11">
        <v>0.2</v>
      </c>
      <c r="E371" s="11">
        <v>0.3</v>
      </c>
      <c r="F371" s="11">
        <v>0.4</v>
      </c>
      <c r="G371" s="11">
        <v>0.5</v>
      </c>
      <c r="H371" s="11">
        <v>0.6</v>
      </c>
      <c r="I371" s="11">
        <v>0.7</v>
      </c>
      <c r="J371" s="11">
        <v>0.8</v>
      </c>
      <c r="K371" s="11">
        <v>0.9</v>
      </c>
      <c r="L371" s="11">
        <v>1</v>
      </c>
      <c r="M371" s="11">
        <v>1.1000000000000001</v>
      </c>
      <c r="N371" s="11">
        <v>1.2</v>
      </c>
      <c r="O371" s="11">
        <v>1.3</v>
      </c>
      <c r="P371" s="11">
        <v>1.4</v>
      </c>
      <c r="Q371" s="11">
        <v>1.5</v>
      </c>
      <c r="R371" s="11">
        <v>1.6</v>
      </c>
      <c r="S371" s="11">
        <v>1.7</v>
      </c>
      <c r="T371" s="11">
        <v>1.8</v>
      </c>
      <c r="U371" s="11">
        <v>1.9</v>
      </c>
      <c r="V371" s="11">
        <v>2</v>
      </c>
    </row>
    <row r="372" spans="1:22">
      <c r="A372" s="6" t="s">
        <v>14</v>
      </c>
      <c r="B372" s="12" t="s">
        <v>19</v>
      </c>
      <c r="C372" s="16">
        <v>1600</v>
      </c>
      <c r="D372" s="16">
        <v>1600</v>
      </c>
      <c r="E372" s="16">
        <v>1600</v>
      </c>
      <c r="F372" s="16">
        <v>1600</v>
      </c>
      <c r="G372" s="16">
        <v>1600</v>
      </c>
      <c r="H372" s="16">
        <v>1600</v>
      </c>
      <c r="I372" s="16">
        <v>1600</v>
      </c>
      <c r="J372" s="16">
        <v>1600</v>
      </c>
      <c r="K372" s="16">
        <v>1600</v>
      </c>
      <c r="L372" s="16">
        <v>1600</v>
      </c>
      <c r="M372" s="16">
        <v>1600</v>
      </c>
      <c r="N372" s="16">
        <v>1600</v>
      </c>
      <c r="O372" s="16">
        <v>1600</v>
      </c>
      <c r="P372" s="16">
        <v>1600</v>
      </c>
      <c r="Q372" s="16">
        <v>1600</v>
      </c>
      <c r="R372" s="16">
        <v>1600</v>
      </c>
      <c r="S372" s="16">
        <v>1600</v>
      </c>
      <c r="T372" s="16">
        <v>1600</v>
      </c>
      <c r="U372" s="16">
        <v>1600</v>
      </c>
      <c r="V372" s="16">
        <v>1600</v>
      </c>
    </row>
    <row r="373" spans="1:22">
      <c r="A373" s="6" t="s">
        <v>47</v>
      </c>
      <c r="B373" s="12" t="s">
        <v>63</v>
      </c>
      <c r="C373" s="16">
        <f>C372/1600</f>
        <v>1</v>
      </c>
      <c r="D373" s="16">
        <f t="shared" ref="D373:V373" si="90">D372/1600</f>
        <v>1</v>
      </c>
      <c r="E373" s="16">
        <f t="shared" si="90"/>
        <v>1</v>
      </c>
      <c r="F373" s="16">
        <f t="shared" si="90"/>
        <v>1</v>
      </c>
      <c r="G373" s="16">
        <f t="shared" si="90"/>
        <v>1</v>
      </c>
      <c r="H373" s="16">
        <f t="shared" si="90"/>
        <v>1</v>
      </c>
      <c r="I373" s="16">
        <f t="shared" si="90"/>
        <v>1</v>
      </c>
      <c r="J373" s="16">
        <f t="shared" si="90"/>
        <v>1</v>
      </c>
      <c r="K373" s="16">
        <f t="shared" si="90"/>
        <v>1</v>
      </c>
      <c r="L373" s="16">
        <f t="shared" si="90"/>
        <v>1</v>
      </c>
      <c r="M373" s="16">
        <f t="shared" si="90"/>
        <v>1</v>
      </c>
      <c r="N373" s="16">
        <f t="shared" si="90"/>
        <v>1</v>
      </c>
      <c r="O373" s="16">
        <f t="shared" si="90"/>
        <v>1</v>
      </c>
      <c r="P373" s="16">
        <f t="shared" si="90"/>
        <v>1</v>
      </c>
      <c r="Q373" s="16">
        <f t="shared" si="90"/>
        <v>1</v>
      </c>
      <c r="R373" s="16">
        <f t="shared" si="90"/>
        <v>1</v>
      </c>
      <c r="S373" s="16">
        <f t="shared" si="90"/>
        <v>1</v>
      </c>
      <c r="T373" s="16">
        <f t="shared" si="90"/>
        <v>1</v>
      </c>
      <c r="U373" s="16">
        <f t="shared" si="90"/>
        <v>1</v>
      </c>
      <c r="V373" s="16">
        <f t="shared" si="90"/>
        <v>1</v>
      </c>
    </row>
    <row r="374" spans="1:22">
      <c r="B374" s="12" t="s">
        <v>64</v>
      </c>
      <c r="C374" s="16">
        <v>0.36</v>
      </c>
      <c r="D374" s="16">
        <v>0.35820000000000002</v>
      </c>
      <c r="E374" s="16">
        <v>0.35599999999999998</v>
      </c>
      <c r="F374" s="16">
        <v>0.35249999999999998</v>
      </c>
      <c r="G374" s="16">
        <v>0.34720000000000001</v>
      </c>
      <c r="H374" s="16">
        <v>0.34039999999999998</v>
      </c>
      <c r="I374" s="16">
        <v>0.33139999999999997</v>
      </c>
      <c r="J374" s="16">
        <v>0.3196</v>
      </c>
      <c r="K374" s="16">
        <v>0.30590000000000001</v>
      </c>
      <c r="L374" s="16">
        <v>0.29139999999999999</v>
      </c>
      <c r="M374" s="16">
        <v>0.27579999999999999</v>
      </c>
      <c r="N374" s="16">
        <v>0.26019999999999999</v>
      </c>
      <c r="O374" s="16">
        <v>0.2442</v>
      </c>
      <c r="P374" s="16">
        <v>0.22770000000000001</v>
      </c>
      <c r="Q374" s="16">
        <v>0.21179999999999999</v>
      </c>
      <c r="R374" s="16">
        <v>0.1961</v>
      </c>
      <c r="S374" s="16">
        <v>0.18129999999999999</v>
      </c>
      <c r="T374" s="16">
        <v>0.16750000000000001</v>
      </c>
      <c r="U374" s="16">
        <v>0.15459999999999999</v>
      </c>
      <c r="V374" s="16">
        <v>0.14380000000000001</v>
      </c>
    </row>
    <row r="375" spans="1:22">
      <c r="B375" s="12" t="s">
        <v>65</v>
      </c>
      <c r="C375" s="16">
        <f>C374*10^2</f>
        <v>36</v>
      </c>
      <c r="D375" s="16">
        <f t="shared" ref="D375:V375" si="91">D374*10^2</f>
        <v>35.82</v>
      </c>
      <c r="E375" s="16">
        <f t="shared" si="91"/>
        <v>35.6</v>
      </c>
      <c r="F375" s="16">
        <f t="shared" si="91"/>
        <v>35.25</v>
      </c>
      <c r="G375" s="16">
        <f t="shared" si="91"/>
        <v>34.72</v>
      </c>
      <c r="H375" s="16">
        <f t="shared" si="91"/>
        <v>34.04</v>
      </c>
      <c r="I375" s="16">
        <f t="shared" si="91"/>
        <v>33.14</v>
      </c>
      <c r="J375" s="16">
        <f t="shared" si="91"/>
        <v>31.96</v>
      </c>
      <c r="K375" s="16">
        <f t="shared" si="91"/>
        <v>30.59</v>
      </c>
      <c r="L375" s="16">
        <f t="shared" si="91"/>
        <v>29.14</v>
      </c>
      <c r="M375" s="16">
        <f t="shared" si="91"/>
        <v>27.58</v>
      </c>
      <c r="N375" s="16">
        <f t="shared" si="91"/>
        <v>26.02</v>
      </c>
      <c r="O375" s="16">
        <f t="shared" si="91"/>
        <v>24.42</v>
      </c>
      <c r="P375" s="16">
        <f t="shared" si="91"/>
        <v>22.770000000000003</v>
      </c>
      <c r="Q375" s="16">
        <f t="shared" si="91"/>
        <v>21.18</v>
      </c>
      <c r="R375" s="16">
        <f t="shared" si="91"/>
        <v>19.61</v>
      </c>
      <c r="S375" s="16">
        <f t="shared" si="91"/>
        <v>18.13</v>
      </c>
      <c r="T375" s="16">
        <f t="shared" si="91"/>
        <v>16.75</v>
      </c>
      <c r="U375" s="16">
        <f t="shared" si="91"/>
        <v>15.459999999999999</v>
      </c>
      <c r="V375" s="16">
        <f t="shared" si="91"/>
        <v>14.38</v>
      </c>
    </row>
    <row r="376" spans="1:22">
      <c r="B376" s="12" t="s">
        <v>66</v>
      </c>
      <c r="C376" s="16">
        <v>9.6677999999999997</v>
      </c>
      <c r="D376" s="16">
        <v>6.2797000000000001</v>
      </c>
      <c r="E376" s="16">
        <v>3.8620000000000001</v>
      </c>
      <c r="F376" s="16">
        <v>2.7061999999999999</v>
      </c>
      <c r="G376" s="16">
        <v>2.1368</v>
      </c>
      <c r="H376" s="16">
        <v>1.7319</v>
      </c>
      <c r="I376" s="16">
        <v>1.4488000000000001</v>
      </c>
      <c r="J376" s="16">
        <v>1.2535000000000001</v>
      </c>
      <c r="K376" s="16">
        <v>1.1109</v>
      </c>
      <c r="L376" s="16">
        <v>1.0037</v>
      </c>
      <c r="M376" s="16">
        <v>0.91779999999999995</v>
      </c>
      <c r="N376" s="16">
        <v>0.84340000000000004</v>
      </c>
      <c r="O376" s="16">
        <v>0.76990000000000003</v>
      </c>
      <c r="P376" s="16">
        <v>0.71309999999999996</v>
      </c>
      <c r="Q376" s="16">
        <v>0.66059999999999997</v>
      </c>
      <c r="R376" s="16">
        <v>0.61750000000000005</v>
      </c>
      <c r="S376" s="16">
        <v>0.57689999999999997</v>
      </c>
      <c r="T376" s="16">
        <v>0.54720000000000002</v>
      </c>
      <c r="U376" s="16">
        <v>0.52480000000000004</v>
      </c>
      <c r="V376" s="16">
        <v>0.49809999999999999</v>
      </c>
    </row>
    <row r="377" spans="1:22">
      <c r="C377" s="15"/>
    </row>
    <row r="378" spans="1:22">
      <c r="A378" s="2" t="s">
        <v>21</v>
      </c>
      <c r="B378" s="12" t="s">
        <v>67</v>
      </c>
      <c r="C378" s="13">
        <v>1229</v>
      </c>
      <c r="D378" s="13">
        <v>744</v>
      </c>
      <c r="E378" s="13">
        <v>419</v>
      </c>
      <c r="F378" s="13">
        <v>254</v>
      </c>
      <c r="G378" s="13">
        <v>163</v>
      </c>
      <c r="H378" s="13">
        <v>123</v>
      </c>
      <c r="I378" s="13">
        <v>112</v>
      </c>
      <c r="J378" s="13">
        <v>76</v>
      </c>
      <c r="K378" s="13">
        <v>52</v>
      </c>
      <c r="L378" s="13">
        <v>63</v>
      </c>
      <c r="M378" s="13">
        <v>51</v>
      </c>
      <c r="N378" s="13">
        <v>41</v>
      </c>
      <c r="O378" s="13">
        <v>34</v>
      </c>
      <c r="P378" s="13">
        <v>30</v>
      </c>
      <c r="Q378" s="13">
        <v>33</v>
      </c>
      <c r="R378" s="13">
        <v>31</v>
      </c>
      <c r="S378" s="13">
        <v>18</v>
      </c>
      <c r="T378" s="13">
        <v>25</v>
      </c>
      <c r="U378" s="13">
        <v>22</v>
      </c>
      <c r="V378" s="13">
        <v>20</v>
      </c>
    </row>
    <row r="379" spans="1:22">
      <c r="B379" s="14" t="s">
        <v>76</v>
      </c>
      <c r="C379" s="13">
        <f>C378/1600</f>
        <v>0.76812499999999995</v>
      </c>
      <c r="D379" s="13">
        <f t="shared" ref="D379:V379" si="92">D378/1600</f>
        <v>0.46500000000000002</v>
      </c>
      <c r="E379" s="13">
        <f t="shared" si="92"/>
        <v>0.26187500000000002</v>
      </c>
      <c r="F379" s="13">
        <f t="shared" si="92"/>
        <v>0.15875</v>
      </c>
      <c r="G379" s="13">
        <f t="shared" si="92"/>
        <v>0.10187499999999999</v>
      </c>
      <c r="H379" s="13">
        <f t="shared" si="92"/>
        <v>7.6874999999999999E-2</v>
      </c>
      <c r="I379" s="13">
        <f t="shared" si="92"/>
        <v>7.0000000000000007E-2</v>
      </c>
      <c r="J379" s="13">
        <f t="shared" si="92"/>
        <v>4.7500000000000001E-2</v>
      </c>
      <c r="K379" s="13">
        <f t="shared" si="92"/>
        <v>3.2500000000000001E-2</v>
      </c>
      <c r="L379" s="13">
        <f t="shared" si="92"/>
        <v>3.9375E-2</v>
      </c>
      <c r="M379" s="13">
        <f t="shared" si="92"/>
        <v>3.1875000000000001E-2</v>
      </c>
      <c r="N379" s="13">
        <f t="shared" si="92"/>
        <v>2.5624999999999998E-2</v>
      </c>
      <c r="O379" s="13">
        <f t="shared" si="92"/>
        <v>2.1250000000000002E-2</v>
      </c>
      <c r="P379" s="13">
        <f t="shared" si="92"/>
        <v>1.8749999999999999E-2</v>
      </c>
      <c r="Q379" s="13">
        <f t="shared" si="92"/>
        <v>2.0625000000000001E-2</v>
      </c>
      <c r="R379" s="13">
        <f t="shared" si="92"/>
        <v>1.9375E-2</v>
      </c>
      <c r="S379" s="13">
        <f t="shared" si="92"/>
        <v>1.125E-2</v>
      </c>
      <c r="T379" s="13">
        <f t="shared" si="92"/>
        <v>1.5625E-2</v>
      </c>
      <c r="U379" s="13">
        <f t="shared" si="92"/>
        <v>1.375E-2</v>
      </c>
      <c r="V379" s="13">
        <f t="shared" si="92"/>
        <v>1.2500000000000001E-2</v>
      </c>
    </row>
    <row r="380" spans="1:22">
      <c r="A380" s="9"/>
      <c r="B380" s="16" t="s">
        <v>68</v>
      </c>
      <c r="C380" s="13">
        <v>1229</v>
      </c>
      <c r="D380" s="13">
        <v>734</v>
      </c>
      <c r="E380" s="13">
        <v>377</v>
      </c>
      <c r="F380" s="13">
        <v>199</v>
      </c>
      <c r="G380" s="13">
        <v>124</v>
      </c>
      <c r="H380" s="13">
        <v>70</v>
      </c>
      <c r="I380" s="13">
        <v>61</v>
      </c>
      <c r="J380" s="13">
        <v>37</v>
      </c>
      <c r="K380" s="13">
        <v>23</v>
      </c>
      <c r="L380" s="13">
        <v>26</v>
      </c>
      <c r="M380" s="13">
        <v>18</v>
      </c>
      <c r="N380" s="13">
        <v>23</v>
      </c>
      <c r="O380" s="13">
        <v>12</v>
      </c>
      <c r="P380" s="13">
        <v>8</v>
      </c>
      <c r="Q380" s="13">
        <v>15</v>
      </c>
      <c r="R380" s="13">
        <v>13</v>
      </c>
      <c r="S380" s="13">
        <v>8</v>
      </c>
      <c r="T380" s="13">
        <v>8</v>
      </c>
      <c r="U380" s="13">
        <v>8</v>
      </c>
      <c r="V380" s="13">
        <v>6</v>
      </c>
    </row>
    <row r="381" spans="1:22">
      <c r="A381" s="9"/>
      <c r="B381" s="18" t="s">
        <v>69</v>
      </c>
      <c r="C381" s="13">
        <f>C380/C378</f>
        <v>1</v>
      </c>
      <c r="D381" s="13">
        <f t="shared" ref="D381:V381" si="93">D380/D378</f>
        <v>0.98655913978494625</v>
      </c>
      <c r="E381" s="13">
        <f t="shared" si="93"/>
        <v>0.89976133651551315</v>
      </c>
      <c r="F381" s="13">
        <f t="shared" si="93"/>
        <v>0.78346456692913391</v>
      </c>
      <c r="G381" s="13">
        <f t="shared" si="93"/>
        <v>0.76073619631901845</v>
      </c>
      <c r="H381" s="13">
        <f t="shared" si="93"/>
        <v>0.56910569105691056</v>
      </c>
      <c r="I381" s="13">
        <f t="shared" si="93"/>
        <v>0.5446428571428571</v>
      </c>
      <c r="J381" s="13">
        <f t="shared" si="93"/>
        <v>0.48684210526315791</v>
      </c>
      <c r="K381" s="13">
        <f t="shared" si="93"/>
        <v>0.44230769230769229</v>
      </c>
      <c r="L381" s="13">
        <f t="shared" si="93"/>
        <v>0.41269841269841268</v>
      </c>
      <c r="M381" s="13">
        <f t="shared" si="93"/>
        <v>0.35294117647058826</v>
      </c>
      <c r="N381" s="13">
        <f t="shared" si="93"/>
        <v>0.56097560975609762</v>
      </c>
      <c r="O381" s="13">
        <f t="shared" si="93"/>
        <v>0.35294117647058826</v>
      </c>
      <c r="P381" s="13">
        <f t="shared" si="93"/>
        <v>0.26666666666666666</v>
      </c>
      <c r="Q381" s="13">
        <f t="shared" si="93"/>
        <v>0.45454545454545453</v>
      </c>
      <c r="R381" s="13">
        <f t="shared" si="93"/>
        <v>0.41935483870967744</v>
      </c>
      <c r="S381" s="13">
        <f t="shared" si="93"/>
        <v>0.44444444444444442</v>
      </c>
      <c r="T381" s="13">
        <f t="shared" si="93"/>
        <v>0.32</v>
      </c>
      <c r="U381" s="13">
        <f t="shared" si="93"/>
        <v>0.36363636363636365</v>
      </c>
      <c r="V381" s="13">
        <f t="shared" si="93"/>
        <v>0.3</v>
      </c>
    </row>
    <row r="382" spans="1:22">
      <c r="A382" s="9"/>
      <c r="B382" s="16" t="s">
        <v>70</v>
      </c>
      <c r="C382" s="13">
        <v>0</v>
      </c>
      <c r="D382" s="13">
        <v>0</v>
      </c>
      <c r="E382" s="13">
        <v>0</v>
      </c>
      <c r="F382" s="13">
        <v>4</v>
      </c>
      <c r="G382" s="13">
        <v>6</v>
      </c>
      <c r="H382" s="13">
        <v>13</v>
      </c>
      <c r="I382" s="13">
        <v>16</v>
      </c>
      <c r="J382" s="13">
        <v>6</v>
      </c>
      <c r="K382" s="13">
        <v>9</v>
      </c>
      <c r="L382" s="13">
        <v>13</v>
      </c>
      <c r="M382" s="13">
        <v>13</v>
      </c>
      <c r="N382" s="13">
        <v>6</v>
      </c>
      <c r="O382" s="13">
        <v>9</v>
      </c>
      <c r="P382" s="13">
        <v>12</v>
      </c>
      <c r="Q382" s="13">
        <v>6</v>
      </c>
      <c r="R382" s="13">
        <v>1</v>
      </c>
      <c r="S382" s="13">
        <v>4</v>
      </c>
      <c r="T382" s="13">
        <v>8</v>
      </c>
      <c r="U382" s="13">
        <v>9</v>
      </c>
      <c r="V382" s="13">
        <v>7</v>
      </c>
    </row>
    <row r="383" spans="1:22">
      <c r="A383" s="9"/>
      <c r="B383" s="16" t="s">
        <v>71</v>
      </c>
      <c r="C383" s="13">
        <v>0</v>
      </c>
      <c r="D383" s="13">
        <v>0</v>
      </c>
      <c r="E383" s="13">
        <v>1</v>
      </c>
      <c r="F383" s="13">
        <v>6</v>
      </c>
      <c r="G383" s="13">
        <v>5</v>
      </c>
      <c r="H383" s="13">
        <v>9</v>
      </c>
      <c r="I383" s="13">
        <v>13</v>
      </c>
      <c r="J383" s="13">
        <v>14</v>
      </c>
      <c r="K383" s="13">
        <v>9</v>
      </c>
      <c r="L383" s="13">
        <v>10</v>
      </c>
      <c r="M383" s="13">
        <v>8</v>
      </c>
      <c r="N383" s="13">
        <v>5</v>
      </c>
      <c r="O383" s="13">
        <v>6</v>
      </c>
      <c r="P383" s="13">
        <v>5</v>
      </c>
      <c r="Q383" s="13">
        <v>8</v>
      </c>
      <c r="R383" s="13">
        <v>4</v>
      </c>
      <c r="S383" s="13">
        <v>1</v>
      </c>
      <c r="T383" s="13">
        <v>6</v>
      </c>
      <c r="U383" s="13">
        <v>3</v>
      </c>
      <c r="V383" s="13">
        <v>4</v>
      </c>
    </row>
    <row r="384" spans="1:22">
      <c r="A384" s="9"/>
      <c r="B384" s="18" t="s">
        <v>72</v>
      </c>
      <c r="C384" s="13">
        <f>(C382+C383)/C378</f>
        <v>0</v>
      </c>
      <c r="D384" s="13">
        <f t="shared" ref="D384:V384" si="94">(D382+D383)/D378</f>
        <v>0</v>
      </c>
      <c r="E384" s="13">
        <f t="shared" si="94"/>
        <v>2.3866348448687352E-3</v>
      </c>
      <c r="F384" s="13">
        <f t="shared" si="94"/>
        <v>3.937007874015748E-2</v>
      </c>
      <c r="G384" s="13">
        <f t="shared" si="94"/>
        <v>6.7484662576687116E-2</v>
      </c>
      <c r="H384" s="13">
        <f t="shared" si="94"/>
        <v>0.17886178861788618</v>
      </c>
      <c r="I384" s="13">
        <f t="shared" si="94"/>
        <v>0.25892857142857145</v>
      </c>
      <c r="J384" s="13">
        <f t="shared" si="94"/>
        <v>0.26315789473684209</v>
      </c>
      <c r="K384" s="13">
        <f t="shared" si="94"/>
        <v>0.34615384615384615</v>
      </c>
      <c r="L384" s="13">
        <f t="shared" si="94"/>
        <v>0.36507936507936506</v>
      </c>
      <c r="M384" s="13">
        <f t="shared" si="94"/>
        <v>0.41176470588235292</v>
      </c>
      <c r="N384" s="13">
        <f t="shared" si="94"/>
        <v>0.26829268292682928</v>
      </c>
      <c r="O384" s="13">
        <f t="shared" si="94"/>
        <v>0.44117647058823528</v>
      </c>
      <c r="P384" s="13">
        <f t="shared" si="94"/>
        <v>0.56666666666666665</v>
      </c>
      <c r="Q384" s="13">
        <f t="shared" si="94"/>
        <v>0.42424242424242425</v>
      </c>
      <c r="R384" s="13">
        <f t="shared" si="94"/>
        <v>0.16129032258064516</v>
      </c>
      <c r="S384" s="13">
        <f t="shared" si="94"/>
        <v>0.27777777777777779</v>
      </c>
      <c r="T384" s="13">
        <f t="shared" si="94"/>
        <v>0.56000000000000005</v>
      </c>
      <c r="U384" s="13">
        <f t="shared" si="94"/>
        <v>0.54545454545454541</v>
      </c>
      <c r="V384" s="13">
        <f t="shared" si="94"/>
        <v>0.55000000000000004</v>
      </c>
    </row>
    <row r="385" spans="1:22">
      <c r="A385" s="9"/>
      <c r="B385" s="16" t="s">
        <v>73</v>
      </c>
      <c r="C385" s="13">
        <v>0</v>
      </c>
      <c r="D385" s="13">
        <v>4</v>
      </c>
      <c r="E385" s="13">
        <v>18</v>
      </c>
      <c r="F385" s="13">
        <v>23</v>
      </c>
      <c r="G385" s="13">
        <v>16</v>
      </c>
      <c r="H385" s="13">
        <v>18</v>
      </c>
      <c r="I385" s="13">
        <v>11</v>
      </c>
      <c r="J385" s="13">
        <v>6</v>
      </c>
      <c r="K385" s="13">
        <v>9</v>
      </c>
      <c r="L385" s="13">
        <v>7</v>
      </c>
      <c r="M385" s="13">
        <v>6</v>
      </c>
      <c r="N385" s="13">
        <v>5</v>
      </c>
      <c r="O385" s="13">
        <v>5</v>
      </c>
      <c r="P385" s="13">
        <v>3</v>
      </c>
      <c r="Q385" s="13">
        <v>4</v>
      </c>
      <c r="R385" s="13">
        <v>10</v>
      </c>
      <c r="S385" s="13">
        <v>4</v>
      </c>
      <c r="T385" s="13">
        <v>1</v>
      </c>
      <c r="U385" s="13">
        <v>1</v>
      </c>
      <c r="V385" s="13">
        <v>2</v>
      </c>
    </row>
    <row r="386" spans="1:22">
      <c r="A386" s="9"/>
      <c r="B386" s="16" t="s">
        <v>74</v>
      </c>
      <c r="C386" s="13">
        <v>0</v>
      </c>
      <c r="D386" s="13">
        <v>6</v>
      </c>
      <c r="E386" s="13">
        <v>23</v>
      </c>
      <c r="F386" s="13">
        <v>22</v>
      </c>
      <c r="G386" s="13">
        <v>12</v>
      </c>
      <c r="H386" s="13">
        <v>13</v>
      </c>
      <c r="I386" s="13">
        <v>11</v>
      </c>
      <c r="J386" s="13">
        <v>13</v>
      </c>
      <c r="K386" s="13">
        <v>2</v>
      </c>
      <c r="L386" s="13">
        <v>7</v>
      </c>
      <c r="M386" s="13">
        <v>6</v>
      </c>
      <c r="N386" s="13">
        <v>2</v>
      </c>
      <c r="O386" s="13">
        <v>2</v>
      </c>
      <c r="P386" s="13">
        <v>2</v>
      </c>
      <c r="Q386" s="13">
        <v>0</v>
      </c>
      <c r="R386" s="13">
        <v>3</v>
      </c>
      <c r="S386" s="13">
        <v>1</v>
      </c>
      <c r="T386" s="13">
        <v>2</v>
      </c>
      <c r="U386" s="13">
        <v>1</v>
      </c>
      <c r="V386" s="13">
        <v>1</v>
      </c>
    </row>
    <row r="387" spans="1:22">
      <c r="A387" s="9"/>
      <c r="B387" s="18" t="s">
        <v>77</v>
      </c>
      <c r="C387" s="13">
        <f>(C385+C386)/C378</f>
        <v>0</v>
      </c>
      <c r="D387" s="13">
        <f t="shared" ref="D387:V387" si="95">(D385+D386)/D378</f>
        <v>1.3440860215053764E-2</v>
      </c>
      <c r="E387" s="13">
        <f t="shared" si="95"/>
        <v>9.7852028639618144E-2</v>
      </c>
      <c r="F387" s="13">
        <f t="shared" si="95"/>
        <v>0.17716535433070865</v>
      </c>
      <c r="G387" s="13">
        <f t="shared" si="95"/>
        <v>0.17177914110429449</v>
      </c>
      <c r="H387" s="13">
        <f t="shared" si="95"/>
        <v>0.25203252032520324</v>
      </c>
      <c r="I387" s="13">
        <f t="shared" si="95"/>
        <v>0.19642857142857142</v>
      </c>
      <c r="J387" s="13">
        <f t="shared" si="95"/>
        <v>0.25</v>
      </c>
      <c r="K387" s="13">
        <f t="shared" si="95"/>
        <v>0.21153846153846154</v>
      </c>
      <c r="L387" s="13">
        <f t="shared" si="95"/>
        <v>0.22222222222222221</v>
      </c>
      <c r="M387" s="13">
        <f t="shared" si="95"/>
        <v>0.23529411764705882</v>
      </c>
      <c r="N387" s="13">
        <f t="shared" si="95"/>
        <v>0.17073170731707318</v>
      </c>
      <c r="O387" s="13">
        <f t="shared" si="95"/>
        <v>0.20588235294117646</v>
      </c>
      <c r="P387" s="13">
        <f t="shared" si="95"/>
        <v>0.16666666666666666</v>
      </c>
      <c r="Q387" s="13">
        <f t="shared" si="95"/>
        <v>0.12121212121212122</v>
      </c>
      <c r="R387" s="13">
        <f t="shared" si="95"/>
        <v>0.41935483870967744</v>
      </c>
      <c r="S387" s="13">
        <f t="shared" si="95"/>
        <v>0.27777777777777779</v>
      </c>
      <c r="T387" s="13">
        <f t="shared" si="95"/>
        <v>0.12</v>
      </c>
      <c r="U387" s="13">
        <f t="shared" si="95"/>
        <v>9.0909090909090912E-2</v>
      </c>
      <c r="V387" s="13">
        <f t="shared" si="95"/>
        <v>0.15</v>
      </c>
    </row>
    <row r="388" spans="1:22">
      <c r="B388" s="12" t="s">
        <v>78</v>
      </c>
      <c r="C388" s="13">
        <v>648</v>
      </c>
      <c r="D388" s="13">
        <v>501</v>
      </c>
      <c r="E388" s="13">
        <v>315</v>
      </c>
      <c r="F388" s="13">
        <v>189</v>
      </c>
      <c r="G388" s="13">
        <v>139</v>
      </c>
      <c r="H388" s="13">
        <v>86</v>
      </c>
      <c r="I388" s="13">
        <v>79</v>
      </c>
      <c r="J388" s="13">
        <v>59</v>
      </c>
      <c r="K388" s="13">
        <v>38</v>
      </c>
      <c r="L388" s="13">
        <v>43</v>
      </c>
      <c r="M388" s="13">
        <v>45</v>
      </c>
      <c r="N388" s="13">
        <v>30</v>
      </c>
      <c r="O388" s="13">
        <v>31</v>
      </c>
      <c r="P388" s="13">
        <v>28</v>
      </c>
      <c r="Q388" s="13">
        <v>34</v>
      </c>
      <c r="R388" s="13">
        <v>23</v>
      </c>
      <c r="S388" s="13">
        <v>20</v>
      </c>
      <c r="T388" s="13">
        <v>24</v>
      </c>
      <c r="U388" s="13">
        <v>29</v>
      </c>
      <c r="V388" s="13">
        <v>15</v>
      </c>
    </row>
    <row r="389" spans="1:22">
      <c r="B389" s="14" t="s">
        <v>75</v>
      </c>
      <c r="C389" s="12">
        <f>C388/1600</f>
        <v>0.40500000000000003</v>
      </c>
      <c r="D389" s="12">
        <f t="shared" ref="D389:V389" si="96">D388/1600</f>
        <v>0.31312499999999999</v>
      </c>
      <c r="E389" s="12">
        <f t="shared" si="96"/>
        <v>0.19687499999999999</v>
      </c>
      <c r="F389" s="12">
        <f t="shared" si="96"/>
        <v>0.11812499999999999</v>
      </c>
      <c r="G389" s="12">
        <f t="shared" si="96"/>
        <v>8.6874999999999994E-2</v>
      </c>
      <c r="H389" s="12">
        <f t="shared" si="96"/>
        <v>5.3749999999999999E-2</v>
      </c>
      <c r="I389" s="12">
        <f t="shared" si="96"/>
        <v>4.9375000000000002E-2</v>
      </c>
      <c r="J389" s="12">
        <f t="shared" si="96"/>
        <v>3.6874999999999998E-2</v>
      </c>
      <c r="K389" s="12">
        <f t="shared" si="96"/>
        <v>2.375E-2</v>
      </c>
      <c r="L389" s="12">
        <f t="shared" si="96"/>
        <v>2.6875E-2</v>
      </c>
      <c r="M389" s="12">
        <f t="shared" si="96"/>
        <v>2.8125000000000001E-2</v>
      </c>
      <c r="N389" s="12">
        <f t="shared" si="96"/>
        <v>1.8749999999999999E-2</v>
      </c>
      <c r="O389" s="12">
        <f t="shared" si="96"/>
        <v>1.9375E-2</v>
      </c>
      <c r="P389" s="12">
        <f t="shared" si="96"/>
        <v>1.7500000000000002E-2</v>
      </c>
      <c r="Q389" s="12">
        <f t="shared" si="96"/>
        <v>2.1250000000000002E-2</v>
      </c>
      <c r="R389" s="12">
        <f t="shared" si="96"/>
        <v>1.4375000000000001E-2</v>
      </c>
      <c r="S389" s="12">
        <f t="shared" si="96"/>
        <v>1.2500000000000001E-2</v>
      </c>
      <c r="T389" s="12">
        <f t="shared" si="96"/>
        <v>1.4999999999999999E-2</v>
      </c>
      <c r="U389" s="12">
        <f t="shared" si="96"/>
        <v>1.8124999999999999E-2</v>
      </c>
      <c r="V389" s="12">
        <f t="shared" si="96"/>
        <v>9.3749999999999997E-3</v>
      </c>
    </row>
    <row r="390" spans="1:22" s="9" customFormat="1"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</row>
    <row r="391" spans="1:22">
      <c r="A391" s="2" t="s">
        <v>22</v>
      </c>
      <c r="B391" s="12" t="s">
        <v>79</v>
      </c>
      <c r="C391" s="12">
        <v>0</v>
      </c>
      <c r="D391" s="12">
        <v>0</v>
      </c>
      <c r="E391" s="12">
        <v>1</v>
      </c>
      <c r="F391" s="12">
        <v>6</v>
      </c>
      <c r="G391" s="12">
        <v>5</v>
      </c>
      <c r="H391" s="12">
        <v>9</v>
      </c>
      <c r="I391" s="12">
        <v>13</v>
      </c>
      <c r="J391" s="12">
        <v>14</v>
      </c>
      <c r="K391" s="12">
        <v>9</v>
      </c>
      <c r="L391" s="12">
        <v>10</v>
      </c>
      <c r="M391" s="12">
        <v>8</v>
      </c>
      <c r="N391" s="12">
        <v>5</v>
      </c>
      <c r="O391" s="12">
        <v>6</v>
      </c>
      <c r="P391" s="12">
        <v>5</v>
      </c>
      <c r="Q391" s="12">
        <v>8</v>
      </c>
      <c r="R391" s="12">
        <v>4</v>
      </c>
      <c r="S391" s="12">
        <v>1</v>
      </c>
      <c r="T391" s="12">
        <v>6</v>
      </c>
      <c r="U391" s="12">
        <v>3</v>
      </c>
      <c r="V391" s="12">
        <v>4</v>
      </c>
    </row>
    <row r="392" spans="1:22">
      <c r="B392" s="12" t="s">
        <v>80</v>
      </c>
      <c r="C392" s="12">
        <v>0</v>
      </c>
      <c r="D392" s="12">
        <v>0</v>
      </c>
      <c r="E392" s="12">
        <v>0</v>
      </c>
      <c r="F392" s="12">
        <v>4</v>
      </c>
      <c r="G392" s="12">
        <v>6</v>
      </c>
      <c r="H392" s="12">
        <v>13</v>
      </c>
      <c r="I392" s="12">
        <v>16</v>
      </c>
      <c r="J392" s="12">
        <v>6</v>
      </c>
      <c r="K392" s="12">
        <v>9</v>
      </c>
      <c r="L392" s="12">
        <v>13</v>
      </c>
      <c r="M392" s="12">
        <v>13</v>
      </c>
      <c r="N392" s="12">
        <v>6</v>
      </c>
      <c r="O392" s="12">
        <v>9</v>
      </c>
      <c r="P392" s="12">
        <v>12</v>
      </c>
      <c r="Q392" s="12">
        <v>6</v>
      </c>
      <c r="R392" s="12">
        <v>1</v>
      </c>
      <c r="S392" s="12">
        <v>4</v>
      </c>
      <c r="T392" s="12">
        <v>8</v>
      </c>
      <c r="U392" s="12">
        <v>9</v>
      </c>
      <c r="V392" s="12">
        <v>7</v>
      </c>
    </row>
    <row r="393" spans="1:22">
      <c r="B393" s="12" t="s">
        <v>81</v>
      </c>
      <c r="C393" s="13">
        <v>0</v>
      </c>
      <c r="D393" s="13">
        <v>6</v>
      </c>
      <c r="E393" s="13">
        <v>23</v>
      </c>
      <c r="F393" s="13">
        <v>22</v>
      </c>
      <c r="G393" s="13">
        <v>12</v>
      </c>
      <c r="H393" s="13">
        <v>13</v>
      </c>
      <c r="I393" s="13">
        <v>11</v>
      </c>
      <c r="J393" s="13">
        <v>13</v>
      </c>
      <c r="K393" s="13">
        <v>2</v>
      </c>
      <c r="L393" s="13">
        <v>7</v>
      </c>
      <c r="M393" s="13">
        <v>6</v>
      </c>
      <c r="N393" s="13">
        <v>2</v>
      </c>
      <c r="O393" s="13">
        <v>2</v>
      </c>
      <c r="P393" s="13">
        <v>2</v>
      </c>
      <c r="Q393" s="13">
        <v>0</v>
      </c>
      <c r="R393" s="13">
        <v>3</v>
      </c>
      <c r="S393" s="13">
        <v>1</v>
      </c>
      <c r="T393" s="13">
        <v>2</v>
      </c>
      <c r="U393" s="13">
        <v>1</v>
      </c>
      <c r="V393" s="13">
        <v>1</v>
      </c>
    </row>
    <row r="394" spans="1:22">
      <c r="B394" s="12" t="s">
        <v>82</v>
      </c>
      <c r="C394" s="13">
        <v>0</v>
      </c>
      <c r="D394" s="13">
        <v>4</v>
      </c>
      <c r="E394" s="13">
        <v>18</v>
      </c>
      <c r="F394" s="13">
        <v>23</v>
      </c>
      <c r="G394" s="13">
        <v>16</v>
      </c>
      <c r="H394" s="13">
        <v>18</v>
      </c>
      <c r="I394" s="13">
        <v>11</v>
      </c>
      <c r="J394" s="13">
        <v>6</v>
      </c>
      <c r="K394" s="13">
        <v>9</v>
      </c>
      <c r="L394" s="13">
        <v>7</v>
      </c>
      <c r="M394" s="13">
        <v>6</v>
      </c>
      <c r="N394" s="13">
        <v>5</v>
      </c>
      <c r="O394" s="13">
        <v>5</v>
      </c>
      <c r="P394" s="13">
        <v>3</v>
      </c>
      <c r="Q394" s="13">
        <v>4</v>
      </c>
      <c r="R394" s="13">
        <v>10</v>
      </c>
      <c r="S394" s="13">
        <v>4</v>
      </c>
      <c r="T394" s="13">
        <v>1</v>
      </c>
      <c r="U394" s="13">
        <v>1</v>
      </c>
      <c r="V394" s="13">
        <v>2</v>
      </c>
    </row>
    <row r="395" spans="1:22">
      <c r="B395" s="12" t="s">
        <v>83</v>
      </c>
      <c r="C395" s="13">
        <v>581</v>
      </c>
      <c r="D395" s="13">
        <v>233</v>
      </c>
      <c r="E395" s="13">
        <v>62</v>
      </c>
      <c r="F395" s="13">
        <v>10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</row>
    <row r="396" spans="1:22">
      <c r="B396" s="12" t="s">
        <v>84</v>
      </c>
      <c r="C396" s="13">
        <v>581</v>
      </c>
      <c r="D396" s="13">
        <v>243</v>
      </c>
      <c r="E396" s="13">
        <v>104</v>
      </c>
      <c r="F396" s="13">
        <v>65</v>
      </c>
      <c r="G396" s="13">
        <v>39</v>
      </c>
      <c r="H396" s="13">
        <v>53</v>
      </c>
      <c r="I396" s="13">
        <v>51</v>
      </c>
      <c r="J396" s="13">
        <v>39</v>
      </c>
      <c r="K396" s="13">
        <v>29</v>
      </c>
      <c r="L396" s="13">
        <v>37</v>
      </c>
      <c r="M396" s="13">
        <v>33</v>
      </c>
      <c r="N396" s="13">
        <v>18</v>
      </c>
      <c r="O396" s="13">
        <v>22</v>
      </c>
      <c r="P396" s="13">
        <v>22</v>
      </c>
      <c r="Q396" s="13">
        <v>18</v>
      </c>
      <c r="R396" s="13">
        <v>18</v>
      </c>
      <c r="S396" s="13">
        <v>10</v>
      </c>
      <c r="T396" s="13">
        <v>17</v>
      </c>
      <c r="U396" s="13">
        <v>14</v>
      </c>
      <c r="V396" s="13">
        <v>14</v>
      </c>
    </row>
    <row r="397" spans="1:22">
      <c r="B397" s="14" t="s">
        <v>85</v>
      </c>
      <c r="C397" s="13">
        <f>C396/1600</f>
        <v>0.36312499999999998</v>
      </c>
      <c r="D397" s="13">
        <f t="shared" ref="D397:V397" si="97">D396/1600</f>
        <v>0.15187500000000001</v>
      </c>
      <c r="E397" s="13">
        <f t="shared" si="97"/>
        <v>6.5000000000000002E-2</v>
      </c>
      <c r="F397" s="13">
        <f t="shared" si="97"/>
        <v>4.0625000000000001E-2</v>
      </c>
      <c r="G397" s="13">
        <f t="shared" si="97"/>
        <v>2.4375000000000001E-2</v>
      </c>
      <c r="H397" s="13">
        <f t="shared" si="97"/>
        <v>3.3125000000000002E-2</v>
      </c>
      <c r="I397" s="13">
        <f t="shared" si="97"/>
        <v>3.1875000000000001E-2</v>
      </c>
      <c r="J397" s="13">
        <f t="shared" si="97"/>
        <v>2.4375000000000001E-2</v>
      </c>
      <c r="K397" s="13">
        <f t="shared" si="97"/>
        <v>1.8124999999999999E-2</v>
      </c>
      <c r="L397" s="13">
        <f t="shared" si="97"/>
        <v>2.3125E-2</v>
      </c>
      <c r="M397" s="13">
        <f t="shared" si="97"/>
        <v>2.0625000000000001E-2</v>
      </c>
      <c r="N397" s="13">
        <f t="shared" si="97"/>
        <v>1.125E-2</v>
      </c>
      <c r="O397" s="13">
        <f t="shared" si="97"/>
        <v>1.375E-2</v>
      </c>
      <c r="P397" s="13">
        <f t="shared" si="97"/>
        <v>1.375E-2</v>
      </c>
      <c r="Q397" s="13">
        <f t="shared" si="97"/>
        <v>1.125E-2</v>
      </c>
      <c r="R397" s="13">
        <f t="shared" si="97"/>
        <v>1.125E-2</v>
      </c>
      <c r="S397" s="13">
        <f t="shared" si="97"/>
        <v>6.2500000000000003E-3</v>
      </c>
      <c r="T397" s="13">
        <f t="shared" si="97"/>
        <v>1.0625000000000001E-2</v>
      </c>
      <c r="U397" s="13">
        <f t="shared" si="97"/>
        <v>8.7500000000000008E-3</v>
      </c>
      <c r="V397" s="13">
        <f t="shared" si="97"/>
        <v>8.7500000000000008E-3</v>
      </c>
    </row>
    <row r="398" spans="1:22">
      <c r="B398" s="12" t="s">
        <v>87</v>
      </c>
      <c r="C398" s="13">
        <v>648</v>
      </c>
      <c r="D398" s="13">
        <v>501</v>
      </c>
      <c r="E398" s="13">
        <v>315</v>
      </c>
      <c r="F398" s="13">
        <v>189</v>
      </c>
      <c r="G398" s="13">
        <v>139</v>
      </c>
      <c r="H398" s="13">
        <v>86</v>
      </c>
      <c r="I398" s="13">
        <v>79</v>
      </c>
      <c r="J398" s="13">
        <v>59</v>
      </c>
      <c r="K398" s="13">
        <v>38</v>
      </c>
      <c r="L398" s="13">
        <v>43</v>
      </c>
      <c r="M398" s="13">
        <v>45</v>
      </c>
      <c r="N398" s="13">
        <v>30</v>
      </c>
      <c r="O398" s="13">
        <v>31</v>
      </c>
      <c r="P398" s="13">
        <v>28</v>
      </c>
      <c r="Q398" s="13">
        <v>34</v>
      </c>
      <c r="R398" s="13">
        <v>23</v>
      </c>
      <c r="S398" s="13">
        <v>20</v>
      </c>
      <c r="T398" s="13">
        <v>24</v>
      </c>
      <c r="U398" s="13">
        <v>29</v>
      </c>
      <c r="V398" s="13">
        <v>15</v>
      </c>
    </row>
    <row r="399" spans="1:22">
      <c r="B399" s="12" t="s">
        <v>88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</row>
    <row r="400" spans="1:22">
      <c r="B400" s="12" t="s">
        <v>89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</row>
    <row r="401" spans="1:22">
      <c r="B401" s="12" t="s">
        <v>90</v>
      </c>
      <c r="C401" s="13">
        <v>0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</row>
    <row r="402" spans="1:22">
      <c r="B402" s="12" t="s">
        <v>91</v>
      </c>
      <c r="C402" s="13">
        <v>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</row>
    <row r="403" spans="1:22">
      <c r="B403" s="12" t="s">
        <v>92</v>
      </c>
      <c r="C403" s="13">
        <v>648</v>
      </c>
      <c r="D403" s="13">
        <v>501</v>
      </c>
      <c r="E403" s="13">
        <v>315</v>
      </c>
      <c r="F403" s="13">
        <v>189</v>
      </c>
      <c r="G403" s="13">
        <v>124</v>
      </c>
      <c r="H403" s="13">
        <v>70</v>
      </c>
      <c r="I403" s="13">
        <v>61</v>
      </c>
      <c r="J403" s="13">
        <v>37</v>
      </c>
      <c r="K403" s="13">
        <v>23</v>
      </c>
      <c r="L403" s="13">
        <v>26</v>
      </c>
      <c r="M403" s="13">
        <v>18</v>
      </c>
      <c r="N403" s="13">
        <v>23</v>
      </c>
      <c r="O403" s="13">
        <v>12</v>
      </c>
      <c r="P403" s="13">
        <v>8</v>
      </c>
      <c r="Q403" s="13">
        <v>15</v>
      </c>
      <c r="R403" s="13">
        <v>13</v>
      </c>
      <c r="S403" s="13">
        <v>8</v>
      </c>
      <c r="T403" s="13">
        <v>8</v>
      </c>
      <c r="U403" s="13">
        <v>8</v>
      </c>
      <c r="V403" s="13">
        <v>6</v>
      </c>
    </row>
    <row r="404" spans="1:22">
      <c r="B404" s="12" t="s">
        <v>93</v>
      </c>
      <c r="C404" s="13">
        <v>648</v>
      </c>
      <c r="D404" s="13">
        <v>501</v>
      </c>
      <c r="E404" s="13">
        <v>315</v>
      </c>
      <c r="F404" s="13">
        <v>189</v>
      </c>
      <c r="G404" s="13">
        <v>124</v>
      </c>
      <c r="H404" s="13">
        <v>70</v>
      </c>
      <c r="I404" s="13">
        <v>61</v>
      </c>
      <c r="J404" s="13">
        <v>37</v>
      </c>
      <c r="K404" s="13">
        <v>23</v>
      </c>
      <c r="L404" s="13">
        <v>26</v>
      </c>
      <c r="M404" s="13">
        <v>18</v>
      </c>
      <c r="N404" s="13">
        <v>23</v>
      </c>
      <c r="O404" s="13">
        <v>12</v>
      </c>
      <c r="P404" s="13">
        <v>8</v>
      </c>
      <c r="Q404" s="13">
        <v>15</v>
      </c>
      <c r="R404" s="13">
        <v>13</v>
      </c>
      <c r="S404" s="13">
        <v>8</v>
      </c>
      <c r="T404" s="13">
        <v>8</v>
      </c>
      <c r="U404" s="13">
        <v>8</v>
      </c>
      <c r="V404" s="13">
        <v>6</v>
      </c>
    </row>
    <row r="405" spans="1:22">
      <c r="B405" s="14" t="s">
        <v>86</v>
      </c>
      <c r="C405" s="13">
        <f>C404/1600</f>
        <v>0.40500000000000003</v>
      </c>
      <c r="D405" s="13">
        <f t="shared" ref="D405:V405" si="98">D404/1600</f>
        <v>0.31312499999999999</v>
      </c>
      <c r="E405" s="13">
        <f t="shared" si="98"/>
        <v>0.19687499999999999</v>
      </c>
      <c r="F405" s="13">
        <f t="shared" si="98"/>
        <v>0.11812499999999999</v>
      </c>
      <c r="G405" s="13">
        <f t="shared" si="98"/>
        <v>7.7499999999999999E-2</v>
      </c>
      <c r="H405" s="13">
        <f t="shared" si="98"/>
        <v>4.3749999999999997E-2</v>
      </c>
      <c r="I405" s="13">
        <f t="shared" si="98"/>
        <v>3.8124999999999999E-2</v>
      </c>
      <c r="J405" s="13">
        <f t="shared" si="98"/>
        <v>2.3125E-2</v>
      </c>
      <c r="K405" s="13">
        <f t="shared" si="98"/>
        <v>1.4375000000000001E-2</v>
      </c>
      <c r="L405" s="13">
        <f t="shared" si="98"/>
        <v>1.6250000000000001E-2</v>
      </c>
      <c r="M405" s="13">
        <f t="shared" si="98"/>
        <v>1.125E-2</v>
      </c>
      <c r="N405" s="13">
        <f t="shared" si="98"/>
        <v>1.4375000000000001E-2</v>
      </c>
      <c r="O405" s="13">
        <f t="shared" si="98"/>
        <v>7.4999999999999997E-3</v>
      </c>
      <c r="P405" s="13">
        <f t="shared" si="98"/>
        <v>5.0000000000000001E-3</v>
      </c>
      <c r="Q405" s="13">
        <f t="shared" si="98"/>
        <v>9.3749999999999997E-3</v>
      </c>
      <c r="R405" s="13">
        <f t="shared" si="98"/>
        <v>8.1250000000000003E-3</v>
      </c>
      <c r="S405" s="13">
        <f t="shared" si="98"/>
        <v>5.0000000000000001E-3</v>
      </c>
      <c r="T405" s="13">
        <f t="shared" si="98"/>
        <v>5.0000000000000001E-3</v>
      </c>
      <c r="U405" s="13">
        <f t="shared" si="98"/>
        <v>5.0000000000000001E-3</v>
      </c>
      <c r="V405" s="13">
        <f t="shared" si="98"/>
        <v>3.7499999999999999E-3</v>
      </c>
    </row>
    <row r="408" spans="1:22">
      <c r="A408" s="8" t="s">
        <v>58</v>
      </c>
      <c r="B408" s="10" t="s">
        <v>0</v>
      </c>
      <c r="C408" s="11">
        <v>0.1</v>
      </c>
      <c r="D408" s="11">
        <v>0.2</v>
      </c>
      <c r="E408" s="11">
        <v>0.3</v>
      </c>
      <c r="F408" s="11">
        <v>0.4</v>
      </c>
      <c r="G408" s="11">
        <v>0.5</v>
      </c>
      <c r="H408" s="11">
        <v>0.6</v>
      </c>
      <c r="I408" s="11">
        <v>0.7</v>
      </c>
      <c r="J408" s="11">
        <v>0.8</v>
      </c>
      <c r="K408" s="11">
        <v>0.9</v>
      </c>
      <c r="L408" s="11">
        <v>1</v>
      </c>
      <c r="M408" s="11">
        <v>1.1000000000000001</v>
      </c>
      <c r="N408" s="11">
        <v>1.2</v>
      </c>
      <c r="O408" s="11">
        <v>1.3</v>
      </c>
      <c r="P408" s="11">
        <v>1.4</v>
      </c>
      <c r="Q408" s="11">
        <v>1.5</v>
      </c>
      <c r="R408" s="11">
        <v>1.6</v>
      </c>
      <c r="S408" s="11">
        <v>1.7</v>
      </c>
      <c r="T408" s="11">
        <v>1.8</v>
      </c>
      <c r="U408" s="11">
        <v>1.9</v>
      </c>
      <c r="V408" s="11">
        <v>2</v>
      </c>
    </row>
    <row r="409" spans="1:22">
      <c r="A409" s="6" t="s">
        <v>14</v>
      </c>
      <c r="B409" s="12" t="s">
        <v>19</v>
      </c>
      <c r="C409" s="16">
        <v>1600</v>
      </c>
      <c r="D409" s="16">
        <v>1600</v>
      </c>
      <c r="E409" s="16">
        <v>1600</v>
      </c>
      <c r="F409" s="16">
        <v>1600</v>
      </c>
      <c r="G409" s="16">
        <v>1600</v>
      </c>
      <c r="H409" s="16">
        <v>1600</v>
      </c>
      <c r="I409" s="16">
        <v>1600</v>
      </c>
      <c r="J409" s="16">
        <v>1600</v>
      </c>
      <c r="K409" s="16">
        <v>1600</v>
      </c>
      <c r="L409" s="16">
        <v>1600</v>
      </c>
      <c r="M409" s="16">
        <v>1600</v>
      </c>
      <c r="N409" s="16">
        <v>1600</v>
      </c>
      <c r="O409" s="16">
        <v>1600</v>
      </c>
      <c r="P409" s="16">
        <v>1600</v>
      </c>
      <c r="Q409" s="16">
        <v>1600</v>
      </c>
      <c r="R409" s="16">
        <v>1600</v>
      </c>
      <c r="S409" s="16">
        <v>1600</v>
      </c>
      <c r="T409" s="16">
        <v>1600</v>
      </c>
      <c r="U409" s="16">
        <v>1600</v>
      </c>
      <c r="V409" s="16">
        <v>1600</v>
      </c>
    </row>
    <row r="410" spans="1:22">
      <c r="A410" s="6" t="s">
        <v>47</v>
      </c>
      <c r="B410" s="12" t="s">
        <v>63</v>
      </c>
      <c r="C410" s="16">
        <f>C409/1600</f>
        <v>1</v>
      </c>
      <c r="D410" s="16">
        <f t="shared" ref="D410:V410" si="99">D409/1600</f>
        <v>1</v>
      </c>
      <c r="E410" s="16">
        <f t="shared" si="99"/>
        <v>1</v>
      </c>
      <c r="F410" s="16">
        <f t="shared" si="99"/>
        <v>1</v>
      </c>
      <c r="G410" s="16">
        <f t="shared" si="99"/>
        <v>1</v>
      </c>
      <c r="H410" s="16">
        <f t="shared" si="99"/>
        <v>1</v>
      </c>
      <c r="I410" s="16">
        <f t="shared" si="99"/>
        <v>1</v>
      </c>
      <c r="J410" s="16">
        <f t="shared" si="99"/>
        <v>1</v>
      </c>
      <c r="K410" s="16">
        <f t="shared" si="99"/>
        <v>1</v>
      </c>
      <c r="L410" s="16">
        <f t="shared" si="99"/>
        <v>1</v>
      </c>
      <c r="M410" s="16">
        <f t="shared" si="99"/>
        <v>1</v>
      </c>
      <c r="N410" s="16">
        <f t="shared" si="99"/>
        <v>1</v>
      </c>
      <c r="O410" s="16">
        <f t="shared" si="99"/>
        <v>1</v>
      </c>
      <c r="P410" s="16">
        <f t="shared" si="99"/>
        <v>1</v>
      </c>
      <c r="Q410" s="16">
        <f t="shared" si="99"/>
        <v>1</v>
      </c>
      <c r="R410" s="16">
        <f t="shared" si="99"/>
        <v>1</v>
      </c>
      <c r="S410" s="16">
        <f t="shared" si="99"/>
        <v>1</v>
      </c>
      <c r="T410" s="16">
        <f t="shared" si="99"/>
        <v>1</v>
      </c>
      <c r="U410" s="16">
        <f t="shared" si="99"/>
        <v>1</v>
      </c>
      <c r="V410" s="16">
        <f t="shared" si="99"/>
        <v>1</v>
      </c>
    </row>
    <row r="411" spans="1:22">
      <c r="B411" s="12" t="s">
        <v>64</v>
      </c>
      <c r="C411" s="16">
        <v>0.28000000000000003</v>
      </c>
      <c r="D411" s="16">
        <v>0.2782</v>
      </c>
      <c r="E411" s="16">
        <v>0.27529999999999999</v>
      </c>
      <c r="F411" s="16">
        <v>0.27039999999999997</v>
      </c>
      <c r="G411" s="16">
        <v>0.26319999999999999</v>
      </c>
      <c r="H411" s="16">
        <v>0.25390000000000001</v>
      </c>
      <c r="I411" s="16">
        <v>0.2422</v>
      </c>
      <c r="J411" s="16">
        <v>0.2281</v>
      </c>
      <c r="K411" s="16">
        <v>0.21290000000000001</v>
      </c>
      <c r="L411" s="16">
        <v>0.19700000000000001</v>
      </c>
      <c r="M411" s="16">
        <v>0.18129999999999999</v>
      </c>
      <c r="N411" s="16">
        <v>0.1658</v>
      </c>
      <c r="O411" s="16">
        <v>0.15040000000000001</v>
      </c>
      <c r="P411" s="16">
        <v>0.1361</v>
      </c>
      <c r="Q411" s="16">
        <v>0.1234</v>
      </c>
      <c r="R411" s="16">
        <v>0.1123</v>
      </c>
      <c r="S411" s="16">
        <v>0.10340000000000001</v>
      </c>
      <c r="T411" s="16">
        <v>9.6500000000000002E-2</v>
      </c>
      <c r="U411" s="16">
        <v>9.2700000000000005E-2</v>
      </c>
      <c r="V411" s="16">
        <v>9.1300000000000006E-2</v>
      </c>
    </row>
    <row r="412" spans="1:22">
      <c r="B412" s="12" t="s">
        <v>65</v>
      </c>
      <c r="C412" s="16">
        <f>C411*10^2</f>
        <v>28.000000000000004</v>
      </c>
      <c r="D412" s="16">
        <f t="shared" ref="D412:V412" si="100">D411*10^2</f>
        <v>27.82</v>
      </c>
      <c r="E412" s="16">
        <f t="shared" si="100"/>
        <v>27.529999999999998</v>
      </c>
      <c r="F412" s="16">
        <f t="shared" si="100"/>
        <v>27.04</v>
      </c>
      <c r="G412" s="16">
        <f t="shared" si="100"/>
        <v>26.32</v>
      </c>
      <c r="H412" s="16">
        <f t="shared" si="100"/>
        <v>25.39</v>
      </c>
      <c r="I412" s="16">
        <f t="shared" si="100"/>
        <v>24.22</v>
      </c>
      <c r="J412" s="16">
        <f t="shared" si="100"/>
        <v>22.81</v>
      </c>
      <c r="K412" s="16">
        <f t="shared" si="100"/>
        <v>21.29</v>
      </c>
      <c r="L412" s="16">
        <f t="shared" si="100"/>
        <v>19.7</v>
      </c>
      <c r="M412" s="16">
        <f t="shared" si="100"/>
        <v>18.13</v>
      </c>
      <c r="N412" s="16">
        <f t="shared" si="100"/>
        <v>16.580000000000002</v>
      </c>
      <c r="O412" s="16">
        <f t="shared" si="100"/>
        <v>15.040000000000001</v>
      </c>
      <c r="P412" s="16">
        <f t="shared" si="100"/>
        <v>13.61</v>
      </c>
      <c r="Q412" s="16">
        <f t="shared" si="100"/>
        <v>12.34</v>
      </c>
      <c r="R412" s="16">
        <f t="shared" si="100"/>
        <v>11.23</v>
      </c>
      <c r="S412" s="16">
        <f t="shared" si="100"/>
        <v>10.34</v>
      </c>
      <c r="T412" s="16">
        <f t="shared" si="100"/>
        <v>9.65</v>
      </c>
      <c r="U412" s="16">
        <f t="shared" si="100"/>
        <v>9.27</v>
      </c>
      <c r="V412" s="16">
        <f t="shared" si="100"/>
        <v>9.1300000000000008</v>
      </c>
    </row>
    <row r="413" spans="1:22">
      <c r="B413" s="12" t="s">
        <v>66</v>
      </c>
      <c r="C413" s="16">
        <v>9.2880000000000003</v>
      </c>
      <c r="D413" s="16">
        <v>5.7558999999999996</v>
      </c>
      <c r="E413" s="16">
        <v>3.6518000000000002</v>
      </c>
      <c r="F413" s="16">
        <v>2.6598999999999999</v>
      </c>
      <c r="G413" s="16">
        <v>2.0714000000000001</v>
      </c>
      <c r="H413" s="16">
        <v>1.6957</v>
      </c>
      <c r="I413" s="16">
        <v>1.4450000000000001</v>
      </c>
      <c r="J413" s="16">
        <v>1.2587999999999999</v>
      </c>
      <c r="K413" s="16">
        <v>1.1208</v>
      </c>
      <c r="L413" s="16">
        <v>0.99929999999999997</v>
      </c>
      <c r="M413" s="16">
        <v>0.92510000000000003</v>
      </c>
      <c r="N413" s="16">
        <v>0.84499999999999997</v>
      </c>
      <c r="O413" s="16">
        <v>0.77839999999999998</v>
      </c>
      <c r="P413" s="16">
        <v>0.72150000000000003</v>
      </c>
      <c r="Q413" s="16">
        <v>0.67</v>
      </c>
      <c r="R413" s="16">
        <v>0.63580000000000003</v>
      </c>
      <c r="S413" s="16">
        <v>0.59599999999999997</v>
      </c>
      <c r="T413" s="16">
        <v>0.56840000000000002</v>
      </c>
      <c r="U413" s="16">
        <v>0.54059999999999997</v>
      </c>
      <c r="V413" s="16">
        <v>0.50919999999999999</v>
      </c>
    </row>
    <row r="414" spans="1:22">
      <c r="C414" s="15"/>
    </row>
    <row r="415" spans="1:22">
      <c r="A415" s="2" t="s">
        <v>21</v>
      </c>
      <c r="B415" s="12" t="s">
        <v>67</v>
      </c>
      <c r="C415" s="13">
        <v>1181</v>
      </c>
      <c r="D415" s="13">
        <v>678</v>
      </c>
      <c r="E415" s="13">
        <v>366</v>
      </c>
      <c r="F415" s="13">
        <v>245</v>
      </c>
      <c r="G415" s="13">
        <v>147</v>
      </c>
      <c r="H415" s="13">
        <v>119</v>
      </c>
      <c r="I415" s="13">
        <v>109</v>
      </c>
      <c r="J415" s="13">
        <v>69</v>
      </c>
      <c r="K415" s="13">
        <v>69</v>
      </c>
      <c r="L415" s="13">
        <v>52</v>
      </c>
      <c r="M415" s="13">
        <v>60</v>
      </c>
      <c r="N415" s="13">
        <v>42</v>
      </c>
      <c r="O415" s="13">
        <v>40</v>
      </c>
      <c r="P415" s="13">
        <v>35</v>
      </c>
      <c r="Q415" s="13">
        <v>35</v>
      </c>
      <c r="R415" s="13">
        <v>32</v>
      </c>
      <c r="S415" s="13">
        <v>19</v>
      </c>
      <c r="T415" s="13">
        <v>26</v>
      </c>
      <c r="U415" s="13">
        <v>23</v>
      </c>
      <c r="V415" s="13">
        <v>21</v>
      </c>
    </row>
    <row r="416" spans="1:22">
      <c r="B416" s="14" t="s">
        <v>76</v>
      </c>
      <c r="C416" s="13">
        <f>C415/1600</f>
        <v>0.73812500000000003</v>
      </c>
      <c r="D416" s="13">
        <f t="shared" ref="D416:V416" si="101">D415/1600</f>
        <v>0.42375000000000002</v>
      </c>
      <c r="E416" s="13">
        <f t="shared" si="101"/>
        <v>0.22875000000000001</v>
      </c>
      <c r="F416" s="13">
        <f t="shared" si="101"/>
        <v>0.15312500000000001</v>
      </c>
      <c r="G416" s="13">
        <f t="shared" si="101"/>
        <v>9.1874999999999998E-2</v>
      </c>
      <c r="H416" s="13">
        <f t="shared" si="101"/>
        <v>7.4374999999999997E-2</v>
      </c>
      <c r="I416" s="13">
        <f t="shared" si="101"/>
        <v>6.8125000000000005E-2</v>
      </c>
      <c r="J416" s="13">
        <f t="shared" si="101"/>
        <v>4.3124999999999997E-2</v>
      </c>
      <c r="K416" s="13">
        <f t="shared" si="101"/>
        <v>4.3124999999999997E-2</v>
      </c>
      <c r="L416" s="13">
        <f t="shared" si="101"/>
        <v>3.2500000000000001E-2</v>
      </c>
      <c r="M416" s="13">
        <f t="shared" si="101"/>
        <v>3.7499999999999999E-2</v>
      </c>
      <c r="N416" s="13">
        <f t="shared" si="101"/>
        <v>2.6249999999999999E-2</v>
      </c>
      <c r="O416" s="13">
        <f t="shared" si="101"/>
        <v>2.5000000000000001E-2</v>
      </c>
      <c r="P416" s="13">
        <f t="shared" si="101"/>
        <v>2.1874999999999999E-2</v>
      </c>
      <c r="Q416" s="13">
        <f t="shared" si="101"/>
        <v>2.1874999999999999E-2</v>
      </c>
      <c r="R416" s="13">
        <f t="shared" si="101"/>
        <v>0.02</v>
      </c>
      <c r="S416" s="13">
        <f t="shared" si="101"/>
        <v>1.1875E-2</v>
      </c>
      <c r="T416" s="13">
        <f t="shared" si="101"/>
        <v>1.6250000000000001E-2</v>
      </c>
      <c r="U416" s="13">
        <f t="shared" si="101"/>
        <v>1.4375000000000001E-2</v>
      </c>
      <c r="V416" s="13">
        <f t="shared" si="101"/>
        <v>1.3125E-2</v>
      </c>
    </row>
    <row r="417" spans="1:22">
      <c r="A417" s="9"/>
      <c r="B417" s="16" t="s">
        <v>68</v>
      </c>
      <c r="C417" s="13">
        <v>1181</v>
      </c>
      <c r="D417" s="13">
        <v>659</v>
      </c>
      <c r="E417" s="13">
        <v>330</v>
      </c>
      <c r="F417" s="13">
        <v>193</v>
      </c>
      <c r="G417" s="13">
        <v>102</v>
      </c>
      <c r="H417" s="13">
        <v>73</v>
      </c>
      <c r="I417" s="13">
        <v>59</v>
      </c>
      <c r="J417" s="13">
        <v>34</v>
      </c>
      <c r="K417" s="13">
        <v>33</v>
      </c>
      <c r="L417" s="13">
        <v>23</v>
      </c>
      <c r="M417" s="13">
        <v>33</v>
      </c>
      <c r="N417" s="13">
        <v>17</v>
      </c>
      <c r="O417" s="13">
        <v>16</v>
      </c>
      <c r="P417" s="13">
        <v>12</v>
      </c>
      <c r="Q417" s="13">
        <v>17</v>
      </c>
      <c r="R417" s="13">
        <v>17</v>
      </c>
      <c r="S417" s="13">
        <v>7</v>
      </c>
      <c r="T417" s="13">
        <v>5</v>
      </c>
      <c r="U417" s="13">
        <v>9</v>
      </c>
      <c r="V417" s="13">
        <v>8</v>
      </c>
    </row>
    <row r="418" spans="1:22">
      <c r="A418" s="9"/>
      <c r="B418" s="18" t="s">
        <v>69</v>
      </c>
      <c r="C418" s="13">
        <f>C417/C415</f>
        <v>1</v>
      </c>
      <c r="D418" s="13">
        <f t="shared" ref="D418:V418" si="102">D417/D415</f>
        <v>0.971976401179941</v>
      </c>
      <c r="E418" s="13">
        <f t="shared" si="102"/>
        <v>0.90163934426229508</v>
      </c>
      <c r="F418" s="13">
        <f t="shared" si="102"/>
        <v>0.78775510204081634</v>
      </c>
      <c r="G418" s="13">
        <f t="shared" si="102"/>
        <v>0.69387755102040816</v>
      </c>
      <c r="H418" s="13">
        <f t="shared" si="102"/>
        <v>0.61344537815126055</v>
      </c>
      <c r="I418" s="13">
        <f t="shared" si="102"/>
        <v>0.54128440366972475</v>
      </c>
      <c r="J418" s="13">
        <f t="shared" si="102"/>
        <v>0.49275362318840582</v>
      </c>
      <c r="K418" s="13">
        <f t="shared" si="102"/>
        <v>0.47826086956521741</v>
      </c>
      <c r="L418" s="13">
        <f t="shared" si="102"/>
        <v>0.44230769230769229</v>
      </c>
      <c r="M418" s="13">
        <f t="shared" si="102"/>
        <v>0.55000000000000004</v>
      </c>
      <c r="N418" s="13">
        <f t="shared" si="102"/>
        <v>0.40476190476190477</v>
      </c>
      <c r="O418" s="13">
        <f t="shared" si="102"/>
        <v>0.4</v>
      </c>
      <c r="P418" s="13">
        <f t="shared" si="102"/>
        <v>0.34285714285714286</v>
      </c>
      <c r="Q418" s="13">
        <f t="shared" si="102"/>
        <v>0.48571428571428571</v>
      </c>
      <c r="R418" s="13">
        <f t="shared" si="102"/>
        <v>0.53125</v>
      </c>
      <c r="S418" s="13">
        <f t="shared" si="102"/>
        <v>0.36842105263157893</v>
      </c>
      <c r="T418" s="13">
        <f t="shared" si="102"/>
        <v>0.19230769230769232</v>
      </c>
      <c r="U418" s="13">
        <f t="shared" si="102"/>
        <v>0.39130434782608697</v>
      </c>
      <c r="V418" s="13">
        <f t="shared" si="102"/>
        <v>0.38095238095238093</v>
      </c>
    </row>
    <row r="419" spans="1:22">
      <c r="A419" s="9"/>
      <c r="B419" s="16" t="s">
        <v>70</v>
      </c>
      <c r="C419" s="13">
        <v>0</v>
      </c>
      <c r="D419" s="13">
        <v>0</v>
      </c>
      <c r="E419" s="13">
        <v>0</v>
      </c>
      <c r="F419" s="13">
        <v>3</v>
      </c>
      <c r="G419" s="13">
        <v>4</v>
      </c>
      <c r="H419" s="13">
        <v>11</v>
      </c>
      <c r="I419" s="13">
        <v>13</v>
      </c>
      <c r="J419" s="13">
        <v>10</v>
      </c>
      <c r="K419" s="13">
        <v>8</v>
      </c>
      <c r="L419" s="13">
        <v>7</v>
      </c>
      <c r="M419" s="13">
        <v>9</v>
      </c>
      <c r="N419" s="13">
        <v>11</v>
      </c>
      <c r="O419" s="13">
        <v>5</v>
      </c>
      <c r="P419" s="13">
        <v>11</v>
      </c>
      <c r="Q419" s="13">
        <v>9</v>
      </c>
      <c r="R419" s="13">
        <v>3</v>
      </c>
      <c r="S419" s="13">
        <v>5</v>
      </c>
      <c r="T419" s="13">
        <v>6</v>
      </c>
      <c r="U419" s="13">
        <v>5</v>
      </c>
      <c r="V419" s="13">
        <v>5</v>
      </c>
    </row>
    <row r="420" spans="1:22">
      <c r="A420" s="9"/>
      <c r="B420" s="16" t="s">
        <v>71</v>
      </c>
      <c r="C420" s="13">
        <v>0</v>
      </c>
      <c r="D420" s="13">
        <v>0</v>
      </c>
      <c r="E420" s="13">
        <v>0</v>
      </c>
      <c r="F420" s="13">
        <v>7</v>
      </c>
      <c r="G420" s="13">
        <v>5</v>
      </c>
      <c r="H420" s="13">
        <v>8</v>
      </c>
      <c r="I420" s="13">
        <v>9</v>
      </c>
      <c r="J420" s="13">
        <v>13</v>
      </c>
      <c r="K420" s="13">
        <v>14</v>
      </c>
      <c r="L420" s="13">
        <v>8</v>
      </c>
      <c r="M420" s="13">
        <v>8</v>
      </c>
      <c r="N420" s="13">
        <v>8</v>
      </c>
      <c r="O420" s="13">
        <v>13</v>
      </c>
      <c r="P420" s="13">
        <v>8</v>
      </c>
      <c r="Q420" s="13">
        <v>6</v>
      </c>
      <c r="R420" s="13">
        <v>7</v>
      </c>
      <c r="S420" s="13">
        <v>3</v>
      </c>
      <c r="T420" s="13">
        <v>10</v>
      </c>
      <c r="U420" s="13">
        <v>3</v>
      </c>
      <c r="V420" s="13">
        <v>4</v>
      </c>
    </row>
    <row r="421" spans="1:22">
      <c r="A421" s="9"/>
      <c r="B421" s="18" t="s">
        <v>72</v>
      </c>
      <c r="C421" s="13">
        <f>(C419+C420)/C415</f>
        <v>0</v>
      </c>
      <c r="D421" s="13">
        <f t="shared" ref="D421:V421" si="103">(D419+D420)/D415</f>
        <v>0</v>
      </c>
      <c r="E421" s="13">
        <f t="shared" si="103"/>
        <v>0</v>
      </c>
      <c r="F421" s="13">
        <f t="shared" si="103"/>
        <v>4.0816326530612242E-2</v>
      </c>
      <c r="G421" s="13">
        <f t="shared" si="103"/>
        <v>6.1224489795918366E-2</v>
      </c>
      <c r="H421" s="13">
        <f t="shared" si="103"/>
        <v>0.15966386554621848</v>
      </c>
      <c r="I421" s="13">
        <f t="shared" si="103"/>
        <v>0.20183486238532111</v>
      </c>
      <c r="J421" s="13">
        <f t="shared" si="103"/>
        <v>0.33333333333333331</v>
      </c>
      <c r="K421" s="13">
        <f t="shared" si="103"/>
        <v>0.3188405797101449</v>
      </c>
      <c r="L421" s="13">
        <f t="shared" si="103"/>
        <v>0.28846153846153844</v>
      </c>
      <c r="M421" s="13">
        <f t="shared" si="103"/>
        <v>0.28333333333333333</v>
      </c>
      <c r="N421" s="13">
        <f t="shared" si="103"/>
        <v>0.45238095238095238</v>
      </c>
      <c r="O421" s="13">
        <f t="shared" si="103"/>
        <v>0.45</v>
      </c>
      <c r="P421" s="13">
        <f t="shared" si="103"/>
        <v>0.54285714285714282</v>
      </c>
      <c r="Q421" s="13">
        <f t="shared" si="103"/>
        <v>0.42857142857142855</v>
      </c>
      <c r="R421" s="13">
        <f t="shared" si="103"/>
        <v>0.3125</v>
      </c>
      <c r="S421" s="13">
        <f t="shared" si="103"/>
        <v>0.42105263157894735</v>
      </c>
      <c r="T421" s="13">
        <f t="shared" si="103"/>
        <v>0.61538461538461542</v>
      </c>
      <c r="U421" s="13">
        <f t="shared" si="103"/>
        <v>0.34782608695652173</v>
      </c>
      <c r="V421" s="13">
        <f t="shared" si="103"/>
        <v>0.42857142857142855</v>
      </c>
    </row>
    <row r="422" spans="1:22">
      <c r="A422" s="9"/>
      <c r="B422" s="16" t="s">
        <v>73</v>
      </c>
      <c r="C422" s="13">
        <v>0</v>
      </c>
      <c r="D422" s="13">
        <v>9</v>
      </c>
      <c r="E422" s="13">
        <v>14</v>
      </c>
      <c r="F422" s="13">
        <v>23</v>
      </c>
      <c r="G422" s="13">
        <v>18</v>
      </c>
      <c r="H422" s="13">
        <v>11</v>
      </c>
      <c r="I422" s="13">
        <v>15</v>
      </c>
      <c r="J422" s="13">
        <v>6</v>
      </c>
      <c r="K422" s="13">
        <v>5</v>
      </c>
      <c r="L422" s="13">
        <v>9</v>
      </c>
      <c r="M422" s="13">
        <v>7</v>
      </c>
      <c r="N422" s="13">
        <v>4</v>
      </c>
      <c r="O422" s="13">
        <v>1</v>
      </c>
      <c r="P422" s="13">
        <v>1</v>
      </c>
      <c r="Q422" s="13">
        <v>3</v>
      </c>
      <c r="R422" s="13">
        <v>3</v>
      </c>
      <c r="S422" s="13">
        <v>3</v>
      </c>
      <c r="T422" s="13">
        <v>1</v>
      </c>
      <c r="U422" s="13">
        <v>1</v>
      </c>
      <c r="V422" s="13">
        <v>3</v>
      </c>
    </row>
    <row r="423" spans="1:22">
      <c r="A423" s="9"/>
      <c r="B423" s="16" t="s">
        <v>74</v>
      </c>
      <c r="C423" s="13">
        <v>0</v>
      </c>
      <c r="D423" s="13">
        <v>10</v>
      </c>
      <c r="E423" s="13">
        <v>22</v>
      </c>
      <c r="F423" s="13">
        <v>19</v>
      </c>
      <c r="G423" s="13">
        <v>18</v>
      </c>
      <c r="H423" s="13">
        <v>16</v>
      </c>
      <c r="I423" s="13">
        <v>13</v>
      </c>
      <c r="J423" s="13">
        <v>6</v>
      </c>
      <c r="K423" s="13">
        <v>9</v>
      </c>
      <c r="L423" s="13">
        <v>5</v>
      </c>
      <c r="M423" s="13">
        <v>3</v>
      </c>
      <c r="N423" s="13">
        <v>2</v>
      </c>
      <c r="O423" s="13">
        <v>5</v>
      </c>
      <c r="P423" s="13">
        <v>3</v>
      </c>
      <c r="Q423" s="13">
        <v>0</v>
      </c>
      <c r="R423" s="13">
        <v>2</v>
      </c>
      <c r="S423" s="13">
        <v>1</v>
      </c>
      <c r="T423" s="13">
        <v>4</v>
      </c>
      <c r="U423" s="13">
        <v>5</v>
      </c>
      <c r="V423" s="13">
        <v>1</v>
      </c>
    </row>
    <row r="424" spans="1:22">
      <c r="A424" s="9"/>
      <c r="B424" s="18" t="s">
        <v>77</v>
      </c>
      <c r="C424" s="13">
        <f>(C422+C423)/C415</f>
        <v>0</v>
      </c>
      <c r="D424" s="13">
        <f t="shared" ref="D424:V424" si="104">(D422+D423)/D415</f>
        <v>2.8023598820058997E-2</v>
      </c>
      <c r="E424" s="13">
        <f t="shared" si="104"/>
        <v>9.8360655737704916E-2</v>
      </c>
      <c r="F424" s="13">
        <f t="shared" si="104"/>
        <v>0.17142857142857143</v>
      </c>
      <c r="G424" s="13">
        <f t="shared" si="104"/>
        <v>0.24489795918367346</v>
      </c>
      <c r="H424" s="13">
        <f t="shared" si="104"/>
        <v>0.22689075630252101</v>
      </c>
      <c r="I424" s="13">
        <f t="shared" si="104"/>
        <v>0.25688073394495414</v>
      </c>
      <c r="J424" s="13">
        <f t="shared" si="104"/>
        <v>0.17391304347826086</v>
      </c>
      <c r="K424" s="13">
        <f t="shared" si="104"/>
        <v>0.20289855072463769</v>
      </c>
      <c r="L424" s="13">
        <f t="shared" si="104"/>
        <v>0.26923076923076922</v>
      </c>
      <c r="M424" s="13">
        <f t="shared" si="104"/>
        <v>0.16666666666666666</v>
      </c>
      <c r="N424" s="13">
        <f t="shared" si="104"/>
        <v>0.14285714285714285</v>
      </c>
      <c r="O424" s="13">
        <f t="shared" si="104"/>
        <v>0.15</v>
      </c>
      <c r="P424" s="13">
        <f t="shared" si="104"/>
        <v>0.11428571428571428</v>
      </c>
      <c r="Q424" s="13">
        <f t="shared" si="104"/>
        <v>8.5714285714285715E-2</v>
      </c>
      <c r="R424" s="13">
        <f t="shared" si="104"/>
        <v>0.15625</v>
      </c>
      <c r="S424" s="13">
        <f t="shared" si="104"/>
        <v>0.21052631578947367</v>
      </c>
      <c r="T424" s="13">
        <f t="shared" si="104"/>
        <v>0.19230769230769232</v>
      </c>
      <c r="U424" s="13">
        <f t="shared" si="104"/>
        <v>0.2608695652173913</v>
      </c>
      <c r="V424" s="13">
        <f t="shared" si="104"/>
        <v>0.19047619047619047</v>
      </c>
    </row>
    <row r="425" spans="1:22">
      <c r="B425" s="12" t="s">
        <v>78</v>
      </c>
      <c r="C425" s="13">
        <v>601</v>
      </c>
      <c r="D425" s="13">
        <v>454</v>
      </c>
      <c r="E425" s="13">
        <v>263</v>
      </c>
      <c r="F425" s="13">
        <v>179</v>
      </c>
      <c r="G425" s="13">
        <v>112</v>
      </c>
      <c r="H425" s="13">
        <v>95</v>
      </c>
      <c r="I425" s="13">
        <v>74</v>
      </c>
      <c r="J425" s="13">
        <v>51</v>
      </c>
      <c r="K425" s="13">
        <v>56</v>
      </c>
      <c r="L425" s="13">
        <v>40</v>
      </c>
      <c r="M425" s="13">
        <v>50</v>
      </c>
      <c r="N425" s="13">
        <v>45</v>
      </c>
      <c r="O425" s="13">
        <v>33</v>
      </c>
      <c r="P425" s="13">
        <v>24</v>
      </c>
      <c r="Q425" s="13">
        <v>29</v>
      </c>
      <c r="R425" s="13">
        <v>27</v>
      </c>
      <c r="S425" s="13">
        <v>26</v>
      </c>
      <c r="T425" s="13">
        <v>17</v>
      </c>
      <c r="U425" s="13">
        <v>22</v>
      </c>
      <c r="V425" s="13">
        <v>16</v>
      </c>
    </row>
    <row r="426" spans="1:22">
      <c r="B426" s="14" t="s">
        <v>75</v>
      </c>
      <c r="C426" s="12">
        <f>C425/1600</f>
        <v>0.37562499999999999</v>
      </c>
      <c r="D426" s="12">
        <f t="shared" ref="D426:V426" si="105">D425/1600</f>
        <v>0.28375</v>
      </c>
      <c r="E426" s="12">
        <f t="shared" si="105"/>
        <v>0.16437499999999999</v>
      </c>
      <c r="F426" s="12">
        <f t="shared" si="105"/>
        <v>0.111875</v>
      </c>
      <c r="G426" s="12">
        <f t="shared" si="105"/>
        <v>7.0000000000000007E-2</v>
      </c>
      <c r="H426" s="12">
        <f t="shared" si="105"/>
        <v>5.9374999999999997E-2</v>
      </c>
      <c r="I426" s="12">
        <f t="shared" si="105"/>
        <v>4.6249999999999999E-2</v>
      </c>
      <c r="J426" s="12">
        <f t="shared" si="105"/>
        <v>3.1875000000000001E-2</v>
      </c>
      <c r="K426" s="12">
        <f t="shared" si="105"/>
        <v>3.5000000000000003E-2</v>
      </c>
      <c r="L426" s="12">
        <f t="shared" si="105"/>
        <v>2.5000000000000001E-2</v>
      </c>
      <c r="M426" s="12">
        <f t="shared" si="105"/>
        <v>3.125E-2</v>
      </c>
      <c r="N426" s="12">
        <f t="shared" si="105"/>
        <v>2.8125000000000001E-2</v>
      </c>
      <c r="O426" s="12">
        <f t="shared" si="105"/>
        <v>2.0625000000000001E-2</v>
      </c>
      <c r="P426" s="12">
        <f t="shared" si="105"/>
        <v>1.4999999999999999E-2</v>
      </c>
      <c r="Q426" s="12">
        <f t="shared" si="105"/>
        <v>1.8124999999999999E-2</v>
      </c>
      <c r="R426" s="12">
        <f t="shared" si="105"/>
        <v>1.6875000000000001E-2</v>
      </c>
      <c r="S426" s="12">
        <f t="shared" si="105"/>
        <v>1.6250000000000001E-2</v>
      </c>
      <c r="T426" s="12">
        <f t="shared" si="105"/>
        <v>1.0625000000000001E-2</v>
      </c>
      <c r="U426" s="12">
        <f t="shared" si="105"/>
        <v>1.375E-2</v>
      </c>
      <c r="V426" s="12">
        <f t="shared" si="105"/>
        <v>0.01</v>
      </c>
    </row>
    <row r="427" spans="1:22" s="9" customFormat="1"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</row>
    <row r="428" spans="1:22">
      <c r="A428" s="2" t="s">
        <v>22</v>
      </c>
      <c r="B428" s="12" t="s">
        <v>79</v>
      </c>
      <c r="C428" s="12">
        <v>0</v>
      </c>
      <c r="D428" s="12">
        <v>0</v>
      </c>
      <c r="E428" s="12">
        <v>0</v>
      </c>
      <c r="F428" s="12">
        <v>7</v>
      </c>
      <c r="G428" s="12">
        <v>5</v>
      </c>
      <c r="H428" s="12">
        <v>8</v>
      </c>
      <c r="I428" s="12">
        <v>9</v>
      </c>
      <c r="J428" s="12">
        <v>13</v>
      </c>
      <c r="K428" s="12">
        <v>14</v>
      </c>
      <c r="L428" s="12">
        <v>8</v>
      </c>
      <c r="M428" s="12">
        <v>8</v>
      </c>
      <c r="N428" s="12">
        <v>8</v>
      </c>
      <c r="O428" s="12">
        <v>13</v>
      </c>
      <c r="P428" s="12">
        <v>8</v>
      </c>
      <c r="Q428" s="12">
        <v>6</v>
      </c>
      <c r="R428" s="12">
        <v>7</v>
      </c>
      <c r="S428" s="12">
        <v>3</v>
      </c>
      <c r="T428" s="12">
        <v>10</v>
      </c>
      <c r="U428" s="12">
        <v>3</v>
      </c>
      <c r="V428" s="12">
        <v>4</v>
      </c>
    </row>
    <row r="429" spans="1:22">
      <c r="B429" s="12" t="s">
        <v>80</v>
      </c>
      <c r="C429" s="12">
        <v>0</v>
      </c>
      <c r="D429" s="12">
        <v>0</v>
      </c>
      <c r="E429" s="12">
        <v>0</v>
      </c>
      <c r="F429" s="12">
        <v>3</v>
      </c>
      <c r="G429" s="12">
        <v>4</v>
      </c>
      <c r="H429" s="12">
        <v>11</v>
      </c>
      <c r="I429" s="12">
        <v>13</v>
      </c>
      <c r="J429" s="12">
        <v>10</v>
      </c>
      <c r="K429" s="12">
        <v>8</v>
      </c>
      <c r="L429" s="12">
        <v>7</v>
      </c>
      <c r="M429" s="12">
        <v>9</v>
      </c>
      <c r="N429" s="12">
        <v>11</v>
      </c>
      <c r="O429" s="12">
        <v>5</v>
      </c>
      <c r="P429" s="12">
        <v>11</v>
      </c>
      <c r="Q429" s="12">
        <v>9</v>
      </c>
      <c r="R429" s="12">
        <v>3</v>
      </c>
      <c r="S429" s="12">
        <v>5</v>
      </c>
      <c r="T429" s="12">
        <v>6</v>
      </c>
      <c r="U429" s="12">
        <v>5</v>
      </c>
      <c r="V429" s="12">
        <v>5</v>
      </c>
    </row>
    <row r="430" spans="1:22">
      <c r="B430" s="12" t="s">
        <v>81</v>
      </c>
      <c r="C430" s="13">
        <v>0</v>
      </c>
      <c r="D430" s="13">
        <v>10</v>
      </c>
      <c r="E430" s="13">
        <v>22</v>
      </c>
      <c r="F430" s="13">
        <v>19</v>
      </c>
      <c r="G430" s="13">
        <v>18</v>
      </c>
      <c r="H430" s="13">
        <v>16</v>
      </c>
      <c r="I430" s="13">
        <v>13</v>
      </c>
      <c r="J430" s="13">
        <v>6</v>
      </c>
      <c r="K430" s="13">
        <v>9</v>
      </c>
      <c r="L430" s="13">
        <v>5</v>
      </c>
      <c r="M430" s="13">
        <v>3</v>
      </c>
      <c r="N430" s="13">
        <v>2</v>
      </c>
      <c r="O430" s="13">
        <v>5</v>
      </c>
      <c r="P430" s="13">
        <v>3</v>
      </c>
      <c r="Q430" s="13">
        <v>0</v>
      </c>
      <c r="R430" s="13">
        <v>2</v>
      </c>
      <c r="S430" s="13">
        <v>1</v>
      </c>
      <c r="T430" s="13">
        <v>4</v>
      </c>
      <c r="U430" s="13">
        <v>5</v>
      </c>
      <c r="V430" s="13">
        <v>1</v>
      </c>
    </row>
    <row r="431" spans="1:22">
      <c r="B431" s="12" t="s">
        <v>82</v>
      </c>
      <c r="C431" s="13">
        <v>0</v>
      </c>
      <c r="D431" s="13">
        <v>9</v>
      </c>
      <c r="E431" s="13">
        <v>14</v>
      </c>
      <c r="F431" s="13">
        <v>23</v>
      </c>
      <c r="G431" s="13">
        <v>18</v>
      </c>
      <c r="H431" s="13">
        <v>11</v>
      </c>
      <c r="I431" s="13">
        <v>15</v>
      </c>
      <c r="J431" s="13">
        <v>6</v>
      </c>
      <c r="K431" s="13">
        <v>5</v>
      </c>
      <c r="L431" s="13">
        <v>9</v>
      </c>
      <c r="M431" s="13">
        <v>7</v>
      </c>
      <c r="N431" s="13">
        <v>4</v>
      </c>
      <c r="O431" s="13">
        <v>1</v>
      </c>
      <c r="P431" s="13">
        <v>1</v>
      </c>
      <c r="Q431" s="13">
        <v>3</v>
      </c>
      <c r="R431" s="13">
        <v>3</v>
      </c>
      <c r="S431" s="13">
        <v>3</v>
      </c>
      <c r="T431" s="13">
        <v>1</v>
      </c>
      <c r="U431" s="13">
        <v>1</v>
      </c>
      <c r="V431" s="13">
        <v>3</v>
      </c>
    </row>
    <row r="432" spans="1:22">
      <c r="B432" s="12" t="s">
        <v>83</v>
      </c>
      <c r="C432" s="13">
        <v>580</v>
      </c>
      <c r="D432" s="13">
        <v>205</v>
      </c>
      <c r="E432" s="13">
        <v>67</v>
      </c>
      <c r="F432" s="13">
        <v>14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</row>
    <row r="433" spans="1:22">
      <c r="B433" s="12" t="s">
        <v>84</v>
      </c>
      <c r="C433" s="13">
        <v>580</v>
      </c>
      <c r="D433" s="13">
        <v>224</v>
      </c>
      <c r="E433" s="13">
        <v>103</v>
      </c>
      <c r="F433" s="13">
        <v>66</v>
      </c>
      <c r="G433" s="13">
        <v>45</v>
      </c>
      <c r="H433" s="13">
        <v>46</v>
      </c>
      <c r="I433" s="13">
        <v>50</v>
      </c>
      <c r="J433" s="13">
        <v>35</v>
      </c>
      <c r="K433" s="13">
        <v>36</v>
      </c>
      <c r="L433" s="13">
        <v>29</v>
      </c>
      <c r="M433" s="13">
        <v>27</v>
      </c>
      <c r="N433" s="13">
        <v>25</v>
      </c>
      <c r="O433" s="13">
        <v>24</v>
      </c>
      <c r="P433" s="13">
        <v>23</v>
      </c>
      <c r="Q433" s="13">
        <v>18</v>
      </c>
      <c r="R433" s="13">
        <v>15</v>
      </c>
      <c r="S433" s="13">
        <v>12</v>
      </c>
      <c r="T433" s="13">
        <v>21</v>
      </c>
      <c r="U433" s="13">
        <v>14</v>
      </c>
      <c r="V433" s="13">
        <v>13</v>
      </c>
    </row>
    <row r="434" spans="1:22">
      <c r="B434" s="14" t="s">
        <v>85</v>
      </c>
      <c r="C434" s="13">
        <f>C433/1600</f>
        <v>0.36249999999999999</v>
      </c>
      <c r="D434" s="13">
        <f t="shared" ref="D434:V434" si="106">D433/1600</f>
        <v>0.14000000000000001</v>
      </c>
      <c r="E434" s="13">
        <f t="shared" si="106"/>
        <v>6.4375000000000002E-2</v>
      </c>
      <c r="F434" s="13">
        <f t="shared" si="106"/>
        <v>4.1250000000000002E-2</v>
      </c>
      <c r="G434" s="13">
        <f t="shared" si="106"/>
        <v>2.8125000000000001E-2</v>
      </c>
      <c r="H434" s="13">
        <f t="shared" si="106"/>
        <v>2.8750000000000001E-2</v>
      </c>
      <c r="I434" s="13">
        <f t="shared" si="106"/>
        <v>3.125E-2</v>
      </c>
      <c r="J434" s="13">
        <f t="shared" si="106"/>
        <v>2.1874999999999999E-2</v>
      </c>
      <c r="K434" s="13">
        <f t="shared" si="106"/>
        <v>2.2499999999999999E-2</v>
      </c>
      <c r="L434" s="13">
        <f t="shared" si="106"/>
        <v>1.8124999999999999E-2</v>
      </c>
      <c r="M434" s="13">
        <f t="shared" si="106"/>
        <v>1.6875000000000001E-2</v>
      </c>
      <c r="N434" s="13">
        <f t="shared" si="106"/>
        <v>1.5625E-2</v>
      </c>
      <c r="O434" s="13">
        <f t="shared" si="106"/>
        <v>1.4999999999999999E-2</v>
      </c>
      <c r="P434" s="13">
        <f t="shared" si="106"/>
        <v>1.4375000000000001E-2</v>
      </c>
      <c r="Q434" s="13">
        <f t="shared" si="106"/>
        <v>1.125E-2</v>
      </c>
      <c r="R434" s="13">
        <f t="shared" si="106"/>
        <v>9.3749999999999997E-3</v>
      </c>
      <c r="S434" s="13">
        <f t="shared" si="106"/>
        <v>7.4999999999999997E-3</v>
      </c>
      <c r="T434" s="13">
        <f t="shared" si="106"/>
        <v>1.3125E-2</v>
      </c>
      <c r="U434" s="13">
        <f t="shared" si="106"/>
        <v>8.7500000000000008E-3</v>
      </c>
      <c r="V434" s="13">
        <f t="shared" si="106"/>
        <v>8.1250000000000003E-3</v>
      </c>
    </row>
    <row r="435" spans="1:22">
      <c r="B435" s="12" t="s">
        <v>87</v>
      </c>
      <c r="C435" s="13">
        <v>601</v>
      </c>
      <c r="D435" s="13">
        <v>454</v>
      </c>
      <c r="E435" s="13">
        <v>263</v>
      </c>
      <c r="F435" s="13">
        <v>179</v>
      </c>
      <c r="G435" s="13">
        <v>112</v>
      </c>
      <c r="H435" s="13">
        <v>95</v>
      </c>
      <c r="I435" s="13">
        <v>74</v>
      </c>
      <c r="J435" s="13">
        <v>51</v>
      </c>
      <c r="K435" s="13">
        <v>56</v>
      </c>
      <c r="L435" s="13">
        <v>40</v>
      </c>
      <c r="M435" s="13">
        <v>50</v>
      </c>
      <c r="N435" s="13">
        <v>45</v>
      </c>
      <c r="O435" s="13">
        <v>33</v>
      </c>
      <c r="P435" s="13">
        <v>24</v>
      </c>
      <c r="Q435" s="13">
        <v>29</v>
      </c>
      <c r="R435" s="13">
        <v>27</v>
      </c>
      <c r="S435" s="13">
        <v>26</v>
      </c>
      <c r="T435" s="13">
        <v>17</v>
      </c>
      <c r="U435" s="13">
        <v>22</v>
      </c>
      <c r="V435" s="13">
        <v>16</v>
      </c>
    </row>
    <row r="436" spans="1:22">
      <c r="B436" s="12" t="s">
        <v>88</v>
      </c>
      <c r="C436" s="13">
        <v>0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</row>
    <row r="437" spans="1:22">
      <c r="B437" s="12" t="s">
        <v>89</v>
      </c>
      <c r="C437" s="13">
        <v>0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</row>
    <row r="438" spans="1:22">
      <c r="B438" s="12" t="s">
        <v>90</v>
      </c>
      <c r="C438" s="13">
        <v>0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</row>
    <row r="439" spans="1:22">
      <c r="B439" s="12" t="s">
        <v>91</v>
      </c>
      <c r="C439" s="13">
        <v>0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</row>
    <row r="440" spans="1:22">
      <c r="B440" s="12" t="s">
        <v>92</v>
      </c>
      <c r="C440" s="13">
        <v>601</v>
      </c>
      <c r="D440" s="13">
        <v>454</v>
      </c>
      <c r="E440" s="13">
        <v>263</v>
      </c>
      <c r="F440" s="13">
        <v>179</v>
      </c>
      <c r="G440" s="13">
        <v>102</v>
      </c>
      <c r="H440" s="13">
        <v>73</v>
      </c>
      <c r="I440" s="13">
        <v>59</v>
      </c>
      <c r="J440" s="13">
        <v>34</v>
      </c>
      <c r="K440" s="13">
        <v>33</v>
      </c>
      <c r="L440" s="13">
        <v>23</v>
      </c>
      <c r="M440" s="13">
        <v>33</v>
      </c>
      <c r="N440" s="13">
        <v>17</v>
      </c>
      <c r="O440" s="13">
        <v>16</v>
      </c>
      <c r="P440" s="13">
        <v>12</v>
      </c>
      <c r="Q440" s="13">
        <v>17</v>
      </c>
      <c r="R440" s="13">
        <v>17</v>
      </c>
      <c r="S440" s="13">
        <v>7</v>
      </c>
      <c r="T440" s="13">
        <v>5</v>
      </c>
      <c r="U440" s="13">
        <v>9</v>
      </c>
      <c r="V440" s="13">
        <v>8</v>
      </c>
    </row>
    <row r="441" spans="1:22">
      <c r="B441" s="12" t="s">
        <v>93</v>
      </c>
      <c r="C441" s="13">
        <v>601</v>
      </c>
      <c r="D441" s="13">
        <v>454</v>
      </c>
      <c r="E441" s="13">
        <v>263</v>
      </c>
      <c r="F441" s="13">
        <v>179</v>
      </c>
      <c r="G441" s="13">
        <v>102</v>
      </c>
      <c r="H441" s="13">
        <v>73</v>
      </c>
      <c r="I441" s="13">
        <v>59</v>
      </c>
      <c r="J441" s="13">
        <v>34</v>
      </c>
      <c r="K441" s="13">
        <v>33</v>
      </c>
      <c r="L441" s="13">
        <v>23</v>
      </c>
      <c r="M441" s="13">
        <v>33</v>
      </c>
      <c r="N441" s="13">
        <v>17</v>
      </c>
      <c r="O441" s="13">
        <v>16</v>
      </c>
      <c r="P441" s="13">
        <v>12</v>
      </c>
      <c r="Q441" s="13">
        <v>17</v>
      </c>
      <c r="R441" s="13">
        <v>17</v>
      </c>
      <c r="S441" s="13">
        <v>7</v>
      </c>
      <c r="T441" s="13">
        <v>5</v>
      </c>
      <c r="U441" s="13">
        <v>9</v>
      </c>
      <c r="V441" s="13">
        <v>8</v>
      </c>
    </row>
    <row r="442" spans="1:22">
      <c r="B442" s="14" t="s">
        <v>86</v>
      </c>
      <c r="C442" s="13">
        <f>C441/1600</f>
        <v>0.37562499999999999</v>
      </c>
      <c r="D442" s="13">
        <f t="shared" ref="D442:V442" si="107">D441/1600</f>
        <v>0.28375</v>
      </c>
      <c r="E442" s="13">
        <f t="shared" si="107"/>
        <v>0.16437499999999999</v>
      </c>
      <c r="F442" s="13">
        <f t="shared" si="107"/>
        <v>0.111875</v>
      </c>
      <c r="G442" s="13">
        <f t="shared" si="107"/>
        <v>6.3750000000000001E-2</v>
      </c>
      <c r="H442" s="13">
        <f t="shared" si="107"/>
        <v>4.5624999999999999E-2</v>
      </c>
      <c r="I442" s="13">
        <f t="shared" si="107"/>
        <v>3.6874999999999998E-2</v>
      </c>
      <c r="J442" s="13">
        <f t="shared" si="107"/>
        <v>2.1250000000000002E-2</v>
      </c>
      <c r="K442" s="13">
        <f t="shared" si="107"/>
        <v>2.0625000000000001E-2</v>
      </c>
      <c r="L442" s="13">
        <f t="shared" si="107"/>
        <v>1.4375000000000001E-2</v>
      </c>
      <c r="M442" s="13">
        <f t="shared" si="107"/>
        <v>2.0625000000000001E-2</v>
      </c>
      <c r="N442" s="13">
        <f t="shared" si="107"/>
        <v>1.0625000000000001E-2</v>
      </c>
      <c r="O442" s="13">
        <f t="shared" si="107"/>
        <v>0.01</v>
      </c>
      <c r="P442" s="13">
        <f t="shared" si="107"/>
        <v>7.4999999999999997E-3</v>
      </c>
      <c r="Q442" s="13">
        <f t="shared" si="107"/>
        <v>1.0625000000000001E-2</v>
      </c>
      <c r="R442" s="13">
        <f t="shared" si="107"/>
        <v>1.0625000000000001E-2</v>
      </c>
      <c r="S442" s="13">
        <f t="shared" si="107"/>
        <v>4.3750000000000004E-3</v>
      </c>
      <c r="T442" s="13">
        <f t="shared" si="107"/>
        <v>3.1250000000000002E-3</v>
      </c>
      <c r="U442" s="13">
        <f t="shared" si="107"/>
        <v>5.6249999999999998E-3</v>
      </c>
      <c r="V442" s="13">
        <f t="shared" si="107"/>
        <v>5.0000000000000001E-3</v>
      </c>
    </row>
    <row r="445" spans="1:22">
      <c r="A445" s="8" t="s">
        <v>59</v>
      </c>
      <c r="B445" s="10" t="s">
        <v>0</v>
      </c>
      <c r="C445" s="11">
        <v>0.1</v>
      </c>
      <c r="D445" s="11">
        <v>0.2</v>
      </c>
      <c r="E445" s="11">
        <v>0.3</v>
      </c>
      <c r="F445" s="11">
        <v>0.4</v>
      </c>
      <c r="G445" s="11">
        <v>0.5</v>
      </c>
      <c r="H445" s="11">
        <v>0.6</v>
      </c>
      <c r="I445" s="11">
        <v>0.7</v>
      </c>
      <c r="J445" s="11">
        <v>0.8</v>
      </c>
      <c r="K445" s="11">
        <v>0.9</v>
      </c>
      <c r="L445" s="11">
        <v>1</v>
      </c>
      <c r="M445" s="11">
        <v>1.1000000000000001</v>
      </c>
      <c r="N445" s="11">
        <v>1.2</v>
      </c>
      <c r="O445" s="11">
        <v>1.3</v>
      </c>
      <c r="P445" s="11">
        <v>1.4</v>
      </c>
      <c r="Q445" s="11">
        <v>1.5</v>
      </c>
      <c r="R445" s="11">
        <v>1.6</v>
      </c>
      <c r="S445" s="11">
        <v>1.7</v>
      </c>
      <c r="T445" s="11">
        <v>1.8</v>
      </c>
      <c r="U445" s="11">
        <v>1.9</v>
      </c>
      <c r="V445" s="11">
        <v>2</v>
      </c>
    </row>
    <row r="446" spans="1:22">
      <c r="A446" s="6" t="s">
        <v>14</v>
      </c>
      <c r="B446" s="12" t="s">
        <v>19</v>
      </c>
      <c r="C446" s="16">
        <v>1600</v>
      </c>
      <c r="D446" s="16">
        <v>1600</v>
      </c>
      <c r="E446" s="16">
        <v>1600</v>
      </c>
      <c r="F446" s="16">
        <v>1600</v>
      </c>
      <c r="G446" s="16">
        <v>1600</v>
      </c>
      <c r="H446" s="16">
        <v>1600</v>
      </c>
      <c r="I446" s="16">
        <v>1600</v>
      </c>
      <c r="J446" s="16">
        <v>1600</v>
      </c>
      <c r="K446" s="16">
        <v>1600</v>
      </c>
      <c r="L446" s="16">
        <v>1600</v>
      </c>
      <c r="M446" s="16">
        <v>1600</v>
      </c>
      <c r="N446" s="16">
        <v>1600</v>
      </c>
      <c r="O446" s="16">
        <v>1600</v>
      </c>
      <c r="P446" s="16">
        <v>1600</v>
      </c>
      <c r="Q446" s="16">
        <v>1600</v>
      </c>
      <c r="R446" s="16">
        <v>1600</v>
      </c>
      <c r="S446" s="16">
        <v>1600</v>
      </c>
      <c r="T446" s="16">
        <v>1600</v>
      </c>
      <c r="U446" s="16">
        <v>1600</v>
      </c>
      <c r="V446" s="16">
        <v>1600</v>
      </c>
    </row>
    <row r="447" spans="1:22">
      <c r="A447" s="6" t="s">
        <v>47</v>
      </c>
      <c r="B447" s="12" t="s">
        <v>63</v>
      </c>
      <c r="C447" s="16">
        <f>C446/1600</f>
        <v>1</v>
      </c>
      <c r="D447" s="16">
        <f t="shared" ref="D447:V447" si="108">D446/1600</f>
        <v>1</v>
      </c>
      <c r="E447" s="16">
        <f t="shared" si="108"/>
        <v>1</v>
      </c>
      <c r="F447" s="16">
        <f t="shared" si="108"/>
        <v>1</v>
      </c>
      <c r="G447" s="16">
        <f t="shared" si="108"/>
        <v>1</v>
      </c>
      <c r="H447" s="16">
        <f t="shared" si="108"/>
        <v>1</v>
      </c>
      <c r="I447" s="16">
        <f t="shared" si="108"/>
        <v>1</v>
      </c>
      <c r="J447" s="16">
        <f t="shared" si="108"/>
        <v>1</v>
      </c>
      <c r="K447" s="16">
        <f t="shared" si="108"/>
        <v>1</v>
      </c>
      <c r="L447" s="16">
        <f t="shared" si="108"/>
        <v>1</v>
      </c>
      <c r="M447" s="16">
        <f t="shared" si="108"/>
        <v>1</v>
      </c>
      <c r="N447" s="16">
        <f t="shared" si="108"/>
        <v>1</v>
      </c>
      <c r="O447" s="16">
        <f t="shared" si="108"/>
        <v>1</v>
      </c>
      <c r="P447" s="16">
        <f t="shared" si="108"/>
        <v>1</v>
      </c>
      <c r="Q447" s="16">
        <f t="shared" si="108"/>
        <v>1</v>
      </c>
      <c r="R447" s="16">
        <f t="shared" si="108"/>
        <v>1</v>
      </c>
      <c r="S447" s="16">
        <f t="shared" si="108"/>
        <v>1</v>
      </c>
      <c r="T447" s="16">
        <f t="shared" si="108"/>
        <v>1</v>
      </c>
      <c r="U447" s="16">
        <f t="shared" si="108"/>
        <v>1</v>
      </c>
      <c r="V447" s="16">
        <f t="shared" si="108"/>
        <v>1</v>
      </c>
    </row>
    <row r="448" spans="1:22">
      <c r="B448" s="12" t="s">
        <v>64</v>
      </c>
      <c r="C448" s="16">
        <v>0.2</v>
      </c>
      <c r="D448" s="16">
        <v>0.19800000000000001</v>
      </c>
      <c r="E448" s="16">
        <v>0.1938</v>
      </c>
      <c r="F448" s="16">
        <v>0.1867</v>
      </c>
      <c r="G448" s="16">
        <v>0.1764</v>
      </c>
      <c r="H448" s="16">
        <v>0.1633</v>
      </c>
      <c r="I448" s="16">
        <v>0.14860000000000001</v>
      </c>
      <c r="J448" s="16">
        <v>0.13389999999999999</v>
      </c>
      <c r="K448" s="16">
        <v>0.1186</v>
      </c>
      <c r="L448" s="16">
        <v>0.104</v>
      </c>
      <c r="M448" s="16">
        <v>9.0999999999999998E-2</v>
      </c>
      <c r="N448" s="16">
        <v>7.9600000000000004E-2</v>
      </c>
      <c r="O448" s="16">
        <v>7.0999999999999994E-2</v>
      </c>
      <c r="P448" s="16">
        <v>6.6299999999999998E-2</v>
      </c>
      <c r="Q448" s="16">
        <v>6.5100000000000005E-2</v>
      </c>
      <c r="R448" s="16">
        <v>6.5000000000000002E-2</v>
      </c>
      <c r="S448" s="16">
        <v>6.5000000000000002E-2</v>
      </c>
      <c r="T448" s="16">
        <v>6.5000000000000002E-2</v>
      </c>
      <c r="U448" s="16">
        <v>6.5000000000000002E-2</v>
      </c>
      <c r="V448" s="16">
        <v>6.5000000000000002E-2</v>
      </c>
    </row>
    <row r="449" spans="1:22">
      <c r="B449" s="12" t="s">
        <v>65</v>
      </c>
      <c r="C449" s="16">
        <f>C448*10^2</f>
        <v>20</v>
      </c>
      <c r="D449" s="16">
        <f t="shared" ref="D449:V449" si="109">D448*10^2</f>
        <v>19.8</v>
      </c>
      <c r="E449" s="16">
        <f t="shared" si="109"/>
        <v>19.38</v>
      </c>
      <c r="F449" s="16">
        <f t="shared" si="109"/>
        <v>18.670000000000002</v>
      </c>
      <c r="G449" s="16">
        <f t="shared" si="109"/>
        <v>17.64</v>
      </c>
      <c r="H449" s="16">
        <f t="shared" si="109"/>
        <v>16.329999999999998</v>
      </c>
      <c r="I449" s="16">
        <f t="shared" si="109"/>
        <v>14.860000000000001</v>
      </c>
      <c r="J449" s="16">
        <f t="shared" si="109"/>
        <v>13.389999999999999</v>
      </c>
      <c r="K449" s="16">
        <f t="shared" si="109"/>
        <v>11.86</v>
      </c>
      <c r="L449" s="16">
        <f t="shared" si="109"/>
        <v>10.4</v>
      </c>
      <c r="M449" s="16">
        <f t="shared" si="109"/>
        <v>9.1</v>
      </c>
      <c r="N449" s="16">
        <f t="shared" si="109"/>
        <v>7.9600000000000009</v>
      </c>
      <c r="O449" s="16">
        <f t="shared" si="109"/>
        <v>7.1</v>
      </c>
      <c r="P449" s="16">
        <f t="shared" si="109"/>
        <v>6.63</v>
      </c>
      <c r="Q449" s="16">
        <f t="shared" si="109"/>
        <v>6.5100000000000007</v>
      </c>
      <c r="R449" s="16">
        <f t="shared" si="109"/>
        <v>6.5</v>
      </c>
      <c r="S449" s="16">
        <f t="shared" si="109"/>
        <v>6.5</v>
      </c>
      <c r="T449" s="16">
        <f t="shared" si="109"/>
        <v>6.5</v>
      </c>
      <c r="U449" s="16">
        <f t="shared" si="109"/>
        <v>6.5</v>
      </c>
      <c r="V449" s="16">
        <f t="shared" si="109"/>
        <v>6.5</v>
      </c>
    </row>
    <row r="450" spans="1:22">
      <c r="B450" s="12" t="s">
        <v>66</v>
      </c>
      <c r="C450" s="16">
        <v>8.9862000000000002</v>
      </c>
      <c r="D450" s="16">
        <v>5.5564999999999998</v>
      </c>
      <c r="E450" s="16">
        <v>3.5807000000000002</v>
      </c>
      <c r="F450" s="16">
        <v>2.6135000000000002</v>
      </c>
      <c r="G450" s="16">
        <v>2.0606</v>
      </c>
      <c r="H450" s="16">
        <v>1.6873</v>
      </c>
      <c r="I450" s="16">
        <v>1.4453</v>
      </c>
      <c r="J450" s="16">
        <v>1.2591000000000001</v>
      </c>
      <c r="K450" s="16">
        <v>1.1093999999999999</v>
      </c>
      <c r="L450" s="16">
        <v>1.0227999999999999</v>
      </c>
      <c r="M450" s="16">
        <v>0.92849999999999999</v>
      </c>
      <c r="N450" s="16">
        <v>0.84209999999999996</v>
      </c>
      <c r="O450" s="16">
        <v>0.7641</v>
      </c>
      <c r="P450" s="16">
        <v>0.71130000000000004</v>
      </c>
      <c r="Q450" s="16">
        <v>0.66279999999999994</v>
      </c>
      <c r="R450" s="16">
        <v>0.62609999999999999</v>
      </c>
      <c r="S450" s="16">
        <v>0.59299999999999997</v>
      </c>
      <c r="T450" s="16">
        <v>0.55940000000000001</v>
      </c>
      <c r="U450" s="16">
        <v>0.52900000000000003</v>
      </c>
      <c r="V450" s="16">
        <v>0.50600000000000001</v>
      </c>
    </row>
    <row r="451" spans="1:22">
      <c r="C451" s="15"/>
    </row>
    <row r="452" spans="1:22">
      <c r="A452" s="2" t="s">
        <v>21</v>
      </c>
      <c r="B452" s="12" t="s">
        <v>67</v>
      </c>
      <c r="C452" s="13">
        <v>1144</v>
      </c>
      <c r="D452" s="13">
        <v>629</v>
      </c>
      <c r="E452" s="13">
        <v>341</v>
      </c>
      <c r="F452" s="13">
        <v>237</v>
      </c>
      <c r="G452" s="13">
        <v>168</v>
      </c>
      <c r="H452" s="13">
        <v>130</v>
      </c>
      <c r="I452" s="13">
        <v>103</v>
      </c>
      <c r="J452" s="13">
        <v>75</v>
      </c>
      <c r="K452" s="13">
        <v>82</v>
      </c>
      <c r="L452" s="13">
        <v>66</v>
      </c>
      <c r="M452" s="13">
        <v>60</v>
      </c>
      <c r="N452" s="13">
        <v>54</v>
      </c>
      <c r="O452" s="13">
        <v>33</v>
      </c>
      <c r="P452" s="13">
        <v>30</v>
      </c>
      <c r="Q452" s="13">
        <v>32</v>
      </c>
      <c r="R452" s="13">
        <v>38</v>
      </c>
      <c r="S452" s="13">
        <v>24</v>
      </c>
      <c r="T452" s="13">
        <v>25</v>
      </c>
      <c r="U452" s="13">
        <v>23</v>
      </c>
      <c r="V452" s="13">
        <v>15</v>
      </c>
    </row>
    <row r="453" spans="1:22">
      <c r="B453" s="14" t="s">
        <v>76</v>
      </c>
      <c r="C453" s="13">
        <f>C452/1600</f>
        <v>0.71499999999999997</v>
      </c>
      <c r="D453" s="13">
        <f t="shared" ref="D453:V453" si="110">D452/1600</f>
        <v>0.393125</v>
      </c>
      <c r="E453" s="13">
        <f t="shared" si="110"/>
        <v>0.21312500000000001</v>
      </c>
      <c r="F453" s="13">
        <f t="shared" si="110"/>
        <v>0.14812500000000001</v>
      </c>
      <c r="G453" s="13">
        <f t="shared" si="110"/>
        <v>0.105</v>
      </c>
      <c r="H453" s="13">
        <f t="shared" si="110"/>
        <v>8.1250000000000003E-2</v>
      </c>
      <c r="I453" s="13">
        <f t="shared" si="110"/>
        <v>6.4375000000000002E-2</v>
      </c>
      <c r="J453" s="13">
        <f t="shared" si="110"/>
        <v>4.6875E-2</v>
      </c>
      <c r="K453" s="13">
        <f t="shared" si="110"/>
        <v>5.1249999999999997E-2</v>
      </c>
      <c r="L453" s="13">
        <f t="shared" si="110"/>
        <v>4.1250000000000002E-2</v>
      </c>
      <c r="M453" s="13">
        <f t="shared" si="110"/>
        <v>3.7499999999999999E-2</v>
      </c>
      <c r="N453" s="13">
        <f t="shared" si="110"/>
        <v>3.3750000000000002E-2</v>
      </c>
      <c r="O453" s="13">
        <f t="shared" si="110"/>
        <v>2.0625000000000001E-2</v>
      </c>
      <c r="P453" s="13">
        <f t="shared" si="110"/>
        <v>1.8749999999999999E-2</v>
      </c>
      <c r="Q453" s="13">
        <f t="shared" si="110"/>
        <v>0.02</v>
      </c>
      <c r="R453" s="13">
        <f t="shared" si="110"/>
        <v>2.375E-2</v>
      </c>
      <c r="S453" s="13">
        <f t="shared" si="110"/>
        <v>1.4999999999999999E-2</v>
      </c>
      <c r="T453" s="13">
        <f t="shared" si="110"/>
        <v>1.5625E-2</v>
      </c>
      <c r="U453" s="13">
        <f t="shared" si="110"/>
        <v>1.4375000000000001E-2</v>
      </c>
      <c r="V453" s="13">
        <f t="shared" si="110"/>
        <v>9.3749999999999997E-3</v>
      </c>
    </row>
    <row r="454" spans="1:22">
      <c r="A454" s="9"/>
      <c r="B454" s="16" t="s">
        <v>68</v>
      </c>
      <c r="C454" s="13">
        <v>1144</v>
      </c>
      <c r="D454" s="13">
        <v>611</v>
      </c>
      <c r="E454" s="13">
        <v>295</v>
      </c>
      <c r="F454" s="13">
        <v>192</v>
      </c>
      <c r="G454" s="13">
        <v>107</v>
      </c>
      <c r="H454" s="13">
        <v>78</v>
      </c>
      <c r="I454" s="13">
        <v>50</v>
      </c>
      <c r="J454" s="13">
        <v>33</v>
      </c>
      <c r="K454" s="13">
        <v>31</v>
      </c>
      <c r="L454" s="13">
        <v>24</v>
      </c>
      <c r="M454" s="13">
        <v>24</v>
      </c>
      <c r="N454" s="13">
        <v>18</v>
      </c>
      <c r="O454" s="13">
        <v>13</v>
      </c>
      <c r="P454" s="13">
        <v>10</v>
      </c>
      <c r="Q454" s="13">
        <v>12</v>
      </c>
      <c r="R454" s="13">
        <v>16</v>
      </c>
      <c r="S454" s="13">
        <v>7</v>
      </c>
      <c r="T454" s="13">
        <v>7</v>
      </c>
      <c r="U454" s="13">
        <v>7</v>
      </c>
      <c r="V454" s="13">
        <v>3</v>
      </c>
    </row>
    <row r="455" spans="1:22">
      <c r="A455" s="9"/>
      <c r="B455" s="18" t="s">
        <v>69</v>
      </c>
      <c r="C455" s="13">
        <f>C454/C452</f>
        <v>1</v>
      </c>
      <c r="D455" s="13">
        <f t="shared" ref="D455:V455" si="111">D454/D452</f>
        <v>0.97138314785373614</v>
      </c>
      <c r="E455" s="13">
        <f t="shared" si="111"/>
        <v>0.86510263929618769</v>
      </c>
      <c r="F455" s="13">
        <f t="shared" si="111"/>
        <v>0.810126582278481</v>
      </c>
      <c r="G455" s="13">
        <f t="shared" si="111"/>
        <v>0.63690476190476186</v>
      </c>
      <c r="H455" s="13">
        <f t="shared" si="111"/>
        <v>0.6</v>
      </c>
      <c r="I455" s="13">
        <f t="shared" si="111"/>
        <v>0.4854368932038835</v>
      </c>
      <c r="J455" s="13">
        <f t="shared" si="111"/>
        <v>0.44</v>
      </c>
      <c r="K455" s="13">
        <f t="shared" si="111"/>
        <v>0.37804878048780488</v>
      </c>
      <c r="L455" s="13">
        <f t="shared" si="111"/>
        <v>0.36363636363636365</v>
      </c>
      <c r="M455" s="13">
        <f t="shared" si="111"/>
        <v>0.4</v>
      </c>
      <c r="N455" s="13">
        <f t="shared" si="111"/>
        <v>0.33333333333333331</v>
      </c>
      <c r="O455" s="13">
        <f t="shared" si="111"/>
        <v>0.39393939393939392</v>
      </c>
      <c r="P455" s="13">
        <f t="shared" si="111"/>
        <v>0.33333333333333331</v>
      </c>
      <c r="Q455" s="13">
        <f t="shared" si="111"/>
        <v>0.375</v>
      </c>
      <c r="R455" s="13">
        <f t="shared" si="111"/>
        <v>0.42105263157894735</v>
      </c>
      <c r="S455" s="13">
        <f t="shared" si="111"/>
        <v>0.29166666666666669</v>
      </c>
      <c r="T455" s="13">
        <f t="shared" si="111"/>
        <v>0.28000000000000003</v>
      </c>
      <c r="U455" s="13">
        <f t="shared" si="111"/>
        <v>0.30434782608695654</v>
      </c>
      <c r="V455" s="13">
        <f t="shared" si="111"/>
        <v>0.2</v>
      </c>
    </row>
    <row r="456" spans="1:22">
      <c r="A456" s="9"/>
      <c r="B456" s="16" t="s">
        <v>70</v>
      </c>
      <c r="C456" s="13">
        <v>0</v>
      </c>
      <c r="D456" s="13">
        <v>0</v>
      </c>
      <c r="E456" s="13">
        <v>1</v>
      </c>
      <c r="F456" s="13">
        <v>7</v>
      </c>
      <c r="G456" s="13">
        <v>10</v>
      </c>
      <c r="H456" s="13">
        <v>9</v>
      </c>
      <c r="I456" s="13">
        <v>10</v>
      </c>
      <c r="J456" s="13">
        <v>15</v>
      </c>
      <c r="K456" s="13">
        <v>17</v>
      </c>
      <c r="L456" s="13">
        <v>16</v>
      </c>
      <c r="M456" s="13">
        <v>12</v>
      </c>
      <c r="N456" s="13">
        <v>15</v>
      </c>
      <c r="O456" s="13">
        <v>5</v>
      </c>
      <c r="P456" s="13">
        <v>5</v>
      </c>
      <c r="Q456" s="13">
        <v>12</v>
      </c>
      <c r="R456" s="13">
        <v>7</v>
      </c>
      <c r="S456" s="13">
        <v>5</v>
      </c>
      <c r="T456" s="13">
        <v>3</v>
      </c>
      <c r="U456" s="13">
        <v>8</v>
      </c>
      <c r="V456" s="13">
        <v>1</v>
      </c>
    </row>
    <row r="457" spans="1:22">
      <c r="A457" s="9"/>
      <c r="B457" s="16" t="s">
        <v>71</v>
      </c>
      <c r="C457" s="13">
        <v>0</v>
      </c>
      <c r="D457" s="13">
        <v>0</v>
      </c>
      <c r="E457" s="13">
        <v>0</v>
      </c>
      <c r="F457" s="13">
        <v>7</v>
      </c>
      <c r="G457" s="13">
        <v>17</v>
      </c>
      <c r="H457" s="13">
        <v>8</v>
      </c>
      <c r="I457" s="13">
        <v>13</v>
      </c>
      <c r="J457" s="13">
        <v>13</v>
      </c>
      <c r="K457" s="13">
        <v>14</v>
      </c>
      <c r="L457" s="13">
        <v>10</v>
      </c>
      <c r="M457" s="13">
        <v>12</v>
      </c>
      <c r="N457" s="13">
        <v>15</v>
      </c>
      <c r="O457" s="13">
        <v>9</v>
      </c>
      <c r="P457" s="13">
        <v>5</v>
      </c>
      <c r="Q457" s="13">
        <v>5</v>
      </c>
      <c r="R457" s="13">
        <v>11</v>
      </c>
      <c r="S457" s="13">
        <v>7</v>
      </c>
      <c r="T457" s="13">
        <v>10</v>
      </c>
      <c r="U457" s="13">
        <v>6</v>
      </c>
      <c r="V457" s="13">
        <v>9</v>
      </c>
    </row>
    <row r="458" spans="1:22">
      <c r="A458" s="9"/>
      <c r="B458" s="18" t="s">
        <v>72</v>
      </c>
      <c r="C458" s="13">
        <f>(C456+C457)/C452</f>
        <v>0</v>
      </c>
      <c r="D458" s="13">
        <f t="shared" ref="D458:V458" si="112">(D456+D457)/D452</f>
        <v>0</v>
      </c>
      <c r="E458" s="13">
        <f t="shared" si="112"/>
        <v>2.9325513196480938E-3</v>
      </c>
      <c r="F458" s="13">
        <f t="shared" si="112"/>
        <v>5.9071729957805907E-2</v>
      </c>
      <c r="G458" s="13">
        <f t="shared" si="112"/>
        <v>0.16071428571428573</v>
      </c>
      <c r="H458" s="13">
        <f t="shared" si="112"/>
        <v>0.13076923076923078</v>
      </c>
      <c r="I458" s="13">
        <f t="shared" si="112"/>
        <v>0.22330097087378642</v>
      </c>
      <c r="J458" s="13">
        <f t="shared" si="112"/>
        <v>0.37333333333333335</v>
      </c>
      <c r="K458" s="13">
        <f t="shared" si="112"/>
        <v>0.37804878048780488</v>
      </c>
      <c r="L458" s="13">
        <f t="shared" si="112"/>
        <v>0.39393939393939392</v>
      </c>
      <c r="M458" s="13">
        <f t="shared" si="112"/>
        <v>0.4</v>
      </c>
      <c r="N458" s="13">
        <f t="shared" si="112"/>
        <v>0.55555555555555558</v>
      </c>
      <c r="O458" s="13">
        <f t="shared" si="112"/>
        <v>0.42424242424242425</v>
      </c>
      <c r="P458" s="13">
        <f t="shared" si="112"/>
        <v>0.33333333333333331</v>
      </c>
      <c r="Q458" s="13">
        <f t="shared" si="112"/>
        <v>0.53125</v>
      </c>
      <c r="R458" s="13">
        <f t="shared" si="112"/>
        <v>0.47368421052631576</v>
      </c>
      <c r="S458" s="13">
        <f t="shared" si="112"/>
        <v>0.5</v>
      </c>
      <c r="T458" s="13">
        <f t="shared" si="112"/>
        <v>0.52</v>
      </c>
      <c r="U458" s="13">
        <f t="shared" si="112"/>
        <v>0.60869565217391308</v>
      </c>
      <c r="V458" s="13">
        <f t="shared" si="112"/>
        <v>0.66666666666666663</v>
      </c>
    </row>
    <row r="459" spans="1:22">
      <c r="A459" s="9"/>
      <c r="B459" s="16" t="s">
        <v>73</v>
      </c>
      <c r="C459" s="13">
        <v>0</v>
      </c>
      <c r="D459" s="13">
        <v>10</v>
      </c>
      <c r="E459" s="13">
        <v>24</v>
      </c>
      <c r="F459" s="13">
        <v>18</v>
      </c>
      <c r="G459" s="13">
        <v>19</v>
      </c>
      <c r="H459" s="13">
        <v>17</v>
      </c>
      <c r="I459" s="13">
        <v>15</v>
      </c>
      <c r="J459" s="13">
        <v>8</v>
      </c>
      <c r="K459" s="13">
        <v>10</v>
      </c>
      <c r="L459" s="13">
        <v>6</v>
      </c>
      <c r="M459" s="13">
        <v>5</v>
      </c>
      <c r="N459" s="13">
        <v>4</v>
      </c>
      <c r="O459" s="13">
        <v>4</v>
      </c>
      <c r="P459" s="13">
        <v>5</v>
      </c>
      <c r="Q459" s="13">
        <v>2</v>
      </c>
      <c r="R459" s="13">
        <v>2</v>
      </c>
      <c r="S459" s="13">
        <v>1</v>
      </c>
      <c r="T459" s="13">
        <v>3</v>
      </c>
      <c r="U459" s="13">
        <v>1</v>
      </c>
      <c r="V459" s="13">
        <v>2</v>
      </c>
    </row>
    <row r="460" spans="1:22">
      <c r="A460" s="9"/>
      <c r="B460" s="16" t="s">
        <v>74</v>
      </c>
      <c r="C460" s="13">
        <v>0</v>
      </c>
      <c r="D460" s="13">
        <v>8</v>
      </c>
      <c r="E460" s="13">
        <v>21</v>
      </c>
      <c r="F460" s="13">
        <v>13</v>
      </c>
      <c r="G460" s="13">
        <v>15</v>
      </c>
      <c r="H460" s="13">
        <v>18</v>
      </c>
      <c r="I460" s="13">
        <v>15</v>
      </c>
      <c r="J460" s="13">
        <v>6</v>
      </c>
      <c r="K460" s="13">
        <v>10</v>
      </c>
      <c r="L460" s="13">
        <v>10</v>
      </c>
      <c r="M460" s="13">
        <v>7</v>
      </c>
      <c r="N460" s="13">
        <v>2</v>
      </c>
      <c r="O460" s="13">
        <v>2</v>
      </c>
      <c r="P460" s="13">
        <v>5</v>
      </c>
      <c r="Q460" s="13">
        <v>1</v>
      </c>
      <c r="R460" s="13">
        <v>2</v>
      </c>
      <c r="S460" s="13">
        <v>4</v>
      </c>
      <c r="T460" s="13">
        <v>2</v>
      </c>
      <c r="U460" s="13">
        <v>1</v>
      </c>
      <c r="V460" s="13">
        <v>0</v>
      </c>
    </row>
    <row r="461" spans="1:22">
      <c r="A461" s="9"/>
      <c r="B461" s="18" t="s">
        <v>77</v>
      </c>
      <c r="C461" s="13">
        <f>(C459+C460)/C452</f>
        <v>0</v>
      </c>
      <c r="D461" s="13">
        <f t="shared" ref="D461:V461" si="113">(D459+D460)/D452</f>
        <v>2.8616852146263912E-2</v>
      </c>
      <c r="E461" s="13">
        <f t="shared" si="113"/>
        <v>0.13196480938416422</v>
      </c>
      <c r="F461" s="13">
        <f t="shared" si="113"/>
        <v>0.13080168776371309</v>
      </c>
      <c r="G461" s="13">
        <f t="shared" si="113"/>
        <v>0.20238095238095238</v>
      </c>
      <c r="H461" s="13">
        <f t="shared" si="113"/>
        <v>0.26923076923076922</v>
      </c>
      <c r="I461" s="13">
        <f t="shared" si="113"/>
        <v>0.29126213592233008</v>
      </c>
      <c r="J461" s="13">
        <f t="shared" si="113"/>
        <v>0.18666666666666668</v>
      </c>
      <c r="K461" s="13">
        <f t="shared" si="113"/>
        <v>0.24390243902439024</v>
      </c>
      <c r="L461" s="13">
        <f t="shared" si="113"/>
        <v>0.24242424242424243</v>
      </c>
      <c r="M461" s="13">
        <f t="shared" si="113"/>
        <v>0.2</v>
      </c>
      <c r="N461" s="13">
        <f t="shared" si="113"/>
        <v>0.1111111111111111</v>
      </c>
      <c r="O461" s="13">
        <f t="shared" si="113"/>
        <v>0.18181818181818182</v>
      </c>
      <c r="P461" s="13">
        <f t="shared" si="113"/>
        <v>0.33333333333333331</v>
      </c>
      <c r="Q461" s="13">
        <f t="shared" si="113"/>
        <v>9.375E-2</v>
      </c>
      <c r="R461" s="13">
        <f t="shared" si="113"/>
        <v>0.10526315789473684</v>
      </c>
      <c r="S461" s="13">
        <f t="shared" si="113"/>
        <v>0.20833333333333334</v>
      </c>
      <c r="T461" s="13">
        <f t="shared" si="113"/>
        <v>0.2</v>
      </c>
      <c r="U461" s="13">
        <f t="shared" si="113"/>
        <v>8.6956521739130432E-2</v>
      </c>
      <c r="V461" s="13">
        <f t="shared" si="113"/>
        <v>0.13333333333333333</v>
      </c>
    </row>
    <row r="462" spans="1:22">
      <c r="B462" s="12" t="s">
        <v>78</v>
      </c>
      <c r="C462" s="13">
        <v>579</v>
      </c>
      <c r="D462" s="13">
        <v>401</v>
      </c>
      <c r="E462" s="13">
        <v>239</v>
      </c>
      <c r="F462" s="13">
        <v>180</v>
      </c>
      <c r="G462" s="13">
        <v>115</v>
      </c>
      <c r="H462" s="13">
        <v>98</v>
      </c>
      <c r="I462" s="13">
        <v>72</v>
      </c>
      <c r="J462" s="13">
        <v>54</v>
      </c>
      <c r="K462" s="13">
        <v>52</v>
      </c>
      <c r="L462" s="13">
        <v>45</v>
      </c>
      <c r="M462" s="13">
        <v>38</v>
      </c>
      <c r="N462" s="13">
        <v>36</v>
      </c>
      <c r="O462" s="13">
        <v>26</v>
      </c>
      <c r="P462" s="13">
        <v>23</v>
      </c>
      <c r="Q462" s="13">
        <v>27</v>
      </c>
      <c r="R462" s="13">
        <v>32</v>
      </c>
      <c r="S462" s="13">
        <v>19</v>
      </c>
      <c r="T462" s="13">
        <v>21</v>
      </c>
      <c r="U462" s="13">
        <v>17</v>
      </c>
      <c r="V462" s="13">
        <v>12</v>
      </c>
    </row>
    <row r="463" spans="1:22">
      <c r="B463" s="14" t="s">
        <v>75</v>
      </c>
      <c r="C463" s="12">
        <f>C462/1600</f>
        <v>0.361875</v>
      </c>
      <c r="D463" s="12">
        <f t="shared" ref="D463:V463" si="114">D462/1600</f>
        <v>0.25062499999999999</v>
      </c>
      <c r="E463" s="12">
        <f t="shared" si="114"/>
        <v>0.14937500000000001</v>
      </c>
      <c r="F463" s="12">
        <f t="shared" si="114"/>
        <v>0.1125</v>
      </c>
      <c r="G463" s="12">
        <f t="shared" si="114"/>
        <v>7.1874999999999994E-2</v>
      </c>
      <c r="H463" s="12">
        <f t="shared" si="114"/>
        <v>6.1249999999999999E-2</v>
      </c>
      <c r="I463" s="12">
        <f t="shared" si="114"/>
        <v>4.4999999999999998E-2</v>
      </c>
      <c r="J463" s="12">
        <f t="shared" si="114"/>
        <v>3.3750000000000002E-2</v>
      </c>
      <c r="K463" s="12">
        <f t="shared" si="114"/>
        <v>3.2500000000000001E-2</v>
      </c>
      <c r="L463" s="12">
        <f t="shared" si="114"/>
        <v>2.8125000000000001E-2</v>
      </c>
      <c r="M463" s="12">
        <f t="shared" si="114"/>
        <v>2.375E-2</v>
      </c>
      <c r="N463" s="12">
        <f t="shared" si="114"/>
        <v>2.2499999999999999E-2</v>
      </c>
      <c r="O463" s="12">
        <f t="shared" si="114"/>
        <v>1.6250000000000001E-2</v>
      </c>
      <c r="P463" s="12">
        <f t="shared" si="114"/>
        <v>1.4375000000000001E-2</v>
      </c>
      <c r="Q463" s="12">
        <f t="shared" si="114"/>
        <v>1.6875000000000001E-2</v>
      </c>
      <c r="R463" s="12">
        <f t="shared" si="114"/>
        <v>0.02</v>
      </c>
      <c r="S463" s="12">
        <f t="shared" si="114"/>
        <v>1.1875E-2</v>
      </c>
      <c r="T463" s="12">
        <f t="shared" si="114"/>
        <v>1.3125E-2</v>
      </c>
      <c r="U463" s="12">
        <f t="shared" si="114"/>
        <v>1.0625000000000001E-2</v>
      </c>
      <c r="V463" s="12">
        <f t="shared" si="114"/>
        <v>7.4999999999999997E-3</v>
      </c>
    </row>
    <row r="464" spans="1:22" s="9" customFormat="1"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</row>
    <row r="465" spans="1:22">
      <c r="A465" s="2" t="s">
        <v>22</v>
      </c>
      <c r="B465" s="12" t="s">
        <v>79</v>
      </c>
      <c r="C465" s="12">
        <v>0</v>
      </c>
      <c r="D465" s="12">
        <v>0</v>
      </c>
      <c r="E465" s="12">
        <v>0</v>
      </c>
      <c r="F465" s="12">
        <v>7</v>
      </c>
      <c r="G465" s="12">
        <v>17</v>
      </c>
      <c r="H465" s="12">
        <v>8</v>
      </c>
      <c r="I465" s="12">
        <v>13</v>
      </c>
      <c r="J465" s="12">
        <v>13</v>
      </c>
      <c r="K465" s="12">
        <v>14</v>
      </c>
      <c r="L465" s="12">
        <v>10</v>
      </c>
      <c r="M465" s="12">
        <v>12</v>
      </c>
      <c r="N465" s="12">
        <v>15</v>
      </c>
      <c r="O465" s="12">
        <v>9</v>
      </c>
      <c r="P465" s="12">
        <v>5</v>
      </c>
      <c r="Q465" s="12">
        <v>5</v>
      </c>
      <c r="R465" s="12">
        <v>11</v>
      </c>
      <c r="S465" s="12">
        <v>7</v>
      </c>
      <c r="T465" s="12">
        <v>10</v>
      </c>
      <c r="U465" s="12">
        <v>6</v>
      </c>
      <c r="V465" s="12">
        <v>9</v>
      </c>
    </row>
    <row r="466" spans="1:22">
      <c r="B466" s="12" t="s">
        <v>80</v>
      </c>
      <c r="C466" s="12">
        <v>0</v>
      </c>
      <c r="D466" s="12">
        <v>0</v>
      </c>
      <c r="E466" s="12">
        <v>1</v>
      </c>
      <c r="F466" s="12">
        <v>7</v>
      </c>
      <c r="G466" s="12">
        <v>10</v>
      </c>
      <c r="H466" s="12">
        <v>9</v>
      </c>
      <c r="I466" s="12">
        <v>10</v>
      </c>
      <c r="J466" s="12">
        <v>15</v>
      </c>
      <c r="K466" s="12">
        <v>17</v>
      </c>
      <c r="L466" s="12">
        <v>16</v>
      </c>
      <c r="M466" s="12">
        <v>12</v>
      </c>
      <c r="N466" s="12">
        <v>15</v>
      </c>
      <c r="O466" s="12">
        <v>5</v>
      </c>
      <c r="P466" s="12">
        <v>5</v>
      </c>
      <c r="Q466" s="12">
        <v>12</v>
      </c>
      <c r="R466" s="12">
        <v>7</v>
      </c>
      <c r="S466" s="12">
        <v>5</v>
      </c>
      <c r="T466" s="12">
        <v>3</v>
      </c>
      <c r="U466" s="12">
        <v>8</v>
      </c>
      <c r="V466" s="12">
        <v>1</v>
      </c>
    </row>
    <row r="467" spans="1:22">
      <c r="B467" s="12" t="s">
        <v>81</v>
      </c>
      <c r="C467" s="13">
        <v>0</v>
      </c>
      <c r="D467" s="13">
        <v>8</v>
      </c>
      <c r="E467" s="13">
        <v>21</v>
      </c>
      <c r="F467" s="13">
        <v>13</v>
      </c>
      <c r="G467" s="13">
        <v>15</v>
      </c>
      <c r="H467" s="13">
        <v>18</v>
      </c>
      <c r="I467" s="13">
        <v>15</v>
      </c>
      <c r="J467" s="13">
        <v>6</v>
      </c>
      <c r="K467" s="13">
        <v>10</v>
      </c>
      <c r="L467" s="13">
        <v>10</v>
      </c>
      <c r="M467" s="13">
        <v>7</v>
      </c>
      <c r="N467" s="13">
        <v>2</v>
      </c>
      <c r="O467" s="13">
        <v>2</v>
      </c>
      <c r="P467" s="13">
        <v>5</v>
      </c>
      <c r="Q467" s="13">
        <v>1</v>
      </c>
      <c r="R467" s="13">
        <v>2</v>
      </c>
      <c r="S467" s="13">
        <v>4</v>
      </c>
      <c r="T467" s="13">
        <v>2</v>
      </c>
      <c r="U467" s="13">
        <v>1</v>
      </c>
      <c r="V467" s="13">
        <v>0</v>
      </c>
    </row>
    <row r="468" spans="1:22">
      <c r="B468" s="12" t="s">
        <v>82</v>
      </c>
      <c r="C468" s="13">
        <v>0</v>
      </c>
      <c r="D468" s="13">
        <v>10</v>
      </c>
      <c r="E468" s="13">
        <v>24</v>
      </c>
      <c r="F468" s="13">
        <v>18</v>
      </c>
      <c r="G468" s="13">
        <v>19</v>
      </c>
      <c r="H468" s="13">
        <v>17</v>
      </c>
      <c r="I468" s="13">
        <v>15</v>
      </c>
      <c r="J468" s="13">
        <v>8</v>
      </c>
      <c r="K468" s="13">
        <v>10</v>
      </c>
      <c r="L468" s="13">
        <v>6</v>
      </c>
      <c r="M468" s="13">
        <v>5</v>
      </c>
      <c r="N468" s="13">
        <v>4</v>
      </c>
      <c r="O468" s="13">
        <v>4</v>
      </c>
      <c r="P468" s="13">
        <v>5</v>
      </c>
      <c r="Q468" s="13">
        <v>2</v>
      </c>
      <c r="R468" s="13">
        <v>2</v>
      </c>
      <c r="S468" s="13">
        <v>1</v>
      </c>
      <c r="T468" s="13">
        <v>3</v>
      </c>
      <c r="U468" s="13">
        <v>1</v>
      </c>
      <c r="V468" s="13">
        <v>2</v>
      </c>
    </row>
    <row r="469" spans="1:22">
      <c r="B469" s="12" t="s">
        <v>83</v>
      </c>
      <c r="C469" s="13">
        <v>565</v>
      </c>
      <c r="D469" s="13">
        <v>210</v>
      </c>
      <c r="E469" s="13">
        <v>56</v>
      </c>
      <c r="F469" s="13">
        <v>12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</row>
    <row r="470" spans="1:22">
      <c r="B470" s="12" t="s">
        <v>84</v>
      </c>
      <c r="C470" s="13">
        <v>565</v>
      </c>
      <c r="D470" s="13">
        <v>228</v>
      </c>
      <c r="E470" s="13">
        <v>102</v>
      </c>
      <c r="F470" s="13">
        <v>57</v>
      </c>
      <c r="G470" s="13">
        <v>61</v>
      </c>
      <c r="H470" s="13">
        <v>52</v>
      </c>
      <c r="I470" s="13">
        <v>53</v>
      </c>
      <c r="J470" s="13">
        <v>42</v>
      </c>
      <c r="K470" s="13">
        <v>51</v>
      </c>
      <c r="L470" s="13">
        <v>42</v>
      </c>
      <c r="M470" s="13">
        <v>36</v>
      </c>
      <c r="N470" s="13">
        <v>36</v>
      </c>
      <c r="O470" s="13">
        <v>20</v>
      </c>
      <c r="P470" s="13">
        <v>20</v>
      </c>
      <c r="Q470" s="13">
        <v>20</v>
      </c>
      <c r="R470" s="13">
        <v>22</v>
      </c>
      <c r="S470" s="13">
        <v>17</v>
      </c>
      <c r="T470" s="13">
        <v>18</v>
      </c>
      <c r="U470" s="13">
        <v>16</v>
      </c>
      <c r="V470" s="13">
        <v>12</v>
      </c>
    </row>
    <row r="471" spans="1:22">
      <c r="B471" s="14" t="s">
        <v>85</v>
      </c>
      <c r="C471" s="13">
        <f>C470/1600</f>
        <v>0.35312500000000002</v>
      </c>
      <c r="D471" s="13">
        <f t="shared" ref="D471:V471" si="115">D470/1600</f>
        <v>0.14249999999999999</v>
      </c>
      <c r="E471" s="13">
        <f t="shared" si="115"/>
        <v>6.3750000000000001E-2</v>
      </c>
      <c r="F471" s="13">
        <f t="shared" si="115"/>
        <v>3.5624999999999997E-2</v>
      </c>
      <c r="G471" s="13">
        <f t="shared" si="115"/>
        <v>3.8124999999999999E-2</v>
      </c>
      <c r="H471" s="13">
        <f t="shared" si="115"/>
        <v>3.2500000000000001E-2</v>
      </c>
      <c r="I471" s="13">
        <f t="shared" si="115"/>
        <v>3.3125000000000002E-2</v>
      </c>
      <c r="J471" s="13">
        <f t="shared" si="115"/>
        <v>2.6249999999999999E-2</v>
      </c>
      <c r="K471" s="13">
        <f t="shared" si="115"/>
        <v>3.1875000000000001E-2</v>
      </c>
      <c r="L471" s="13">
        <f t="shared" si="115"/>
        <v>2.6249999999999999E-2</v>
      </c>
      <c r="M471" s="13">
        <f t="shared" si="115"/>
        <v>2.2499999999999999E-2</v>
      </c>
      <c r="N471" s="13">
        <f t="shared" si="115"/>
        <v>2.2499999999999999E-2</v>
      </c>
      <c r="O471" s="13">
        <f t="shared" si="115"/>
        <v>1.2500000000000001E-2</v>
      </c>
      <c r="P471" s="13">
        <f t="shared" si="115"/>
        <v>1.2500000000000001E-2</v>
      </c>
      <c r="Q471" s="13">
        <f t="shared" si="115"/>
        <v>1.2500000000000001E-2</v>
      </c>
      <c r="R471" s="13">
        <f t="shared" si="115"/>
        <v>1.375E-2</v>
      </c>
      <c r="S471" s="13">
        <f t="shared" si="115"/>
        <v>1.0625000000000001E-2</v>
      </c>
      <c r="T471" s="13">
        <f t="shared" si="115"/>
        <v>1.125E-2</v>
      </c>
      <c r="U471" s="13">
        <f t="shared" si="115"/>
        <v>0.01</v>
      </c>
      <c r="V471" s="13">
        <f t="shared" si="115"/>
        <v>7.4999999999999997E-3</v>
      </c>
    </row>
    <row r="472" spans="1:22">
      <c r="B472" s="12" t="s">
        <v>87</v>
      </c>
      <c r="C472" s="13">
        <v>579</v>
      </c>
      <c r="D472" s="13">
        <v>401</v>
      </c>
      <c r="E472" s="13">
        <v>239</v>
      </c>
      <c r="F472" s="13">
        <v>180</v>
      </c>
      <c r="G472" s="13">
        <v>115</v>
      </c>
      <c r="H472" s="13">
        <v>98</v>
      </c>
      <c r="I472" s="13">
        <v>72</v>
      </c>
      <c r="J472" s="13">
        <v>54</v>
      </c>
      <c r="K472" s="13">
        <v>52</v>
      </c>
      <c r="L472" s="13">
        <v>45</v>
      </c>
      <c r="M472" s="13">
        <v>38</v>
      </c>
      <c r="N472" s="13">
        <v>36</v>
      </c>
      <c r="O472" s="13">
        <v>26</v>
      </c>
      <c r="P472" s="13">
        <v>23</v>
      </c>
      <c r="Q472" s="13">
        <v>27</v>
      </c>
      <c r="R472" s="13">
        <v>32</v>
      </c>
      <c r="S472" s="13">
        <v>19</v>
      </c>
      <c r="T472" s="13">
        <v>21</v>
      </c>
      <c r="U472" s="13">
        <v>17</v>
      </c>
      <c r="V472" s="13">
        <v>12</v>
      </c>
    </row>
    <row r="473" spans="1:22">
      <c r="B473" s="12" t="s">
        <v>88</v>
      </c>
      <c r="C473" s="13">
        <v>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</row>
    <row r="474" spans="1:22">
      <c r="B474" s="12" t="s">
        <v>89</v>
      </c>
      <c r="C474" s="13">
        <v>0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</row>
    <row r="475" spans="1:22">
      <c r="B475" s="12" t="s">
        <v>90</v>
      </c>
      <c r="C475" s="13">
        <v>0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</row>
    <row r="476" spans="1:22">
      <c r="B476" s="12" t="s">
        <v>91</v>
      </c>
      <c r="C476" s="13">
        <v>0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</row>
    <row r="477" spans="1:22">
      <c r="B477" s="12" t="s">
        <v>92</v>
      </c>
      <c r="C477" s="13">
        <v>579</v>
      </c>
      <c r="D477" s="13">
        <v>401</v>
      </c>
      <c r="E477" s="13">
        <v>239</v>
      </c>
      <c r="F477" s="13">
        <v>180</v>
      </c>
      <c r="G477" s="13">
        <v>107</v>
      </c>
      <c r="H477" s="13">
        <v>78</v>
      </c>
      <c r="I477" s="13">
        <v>50</v>
      </c>
      <c r="J477" s="13">
        <v>33</v>
      </c>
      <c r="K477" s="13">
        <v>31</v>
      </c>
      <c r="L477" s="13">
        <v>24</v>
      </c>
      <c r="M477" s="13">
        <v>24</v>
      </c>
      <c r="N477" s="13">
        <v>18</v>
      </c>
      <c r="O477" s="13">
        <v>13</v>
      </c>
      <c r="P477" s="13">
        <v>10</v>
      </c>
      <c r="Q477" s="13">
        <v>12</v>
      </c>
      <c r="R477" s="13">
        <v>16</v>
      </c>
      <c r="S477" s="13">
        <v>7</v>
      </c>
      <c r="T477" s="13">
        <v>7</v>
      </c>
      <c r="U477" s="13">
        <v>7</v>
      </c>
      <c r="V477" s="13">
        <v>3</v>
      </c>
    </row>
    <row r="478" spans="1:22">
      <c r="B478" s="12" t="s">
        <v>93</v>
      </c>
      <c r="C478" s="13">
        <v>579</v>
      </c>
      <c r="D478" s="13">
        <v>401</v>
      </c>
      <c r="E478" s="13">
        <v>239</v>
      </c>
      <c r="F478" s="13">
        <v>180</v>
      </c>
      <c r="G478" s="13">
        <v>107</v>
      </c>
      <c r="H478" s="13">
        <v>78</v>
      </c>
      <c r="I478" s="13">
        <v>50</v>
      </c>
      <c r="J478" s="13">
        <v>33</v>
      </c>
      <c r="K478" s="13">
        <v>31</v>
      </c>
      <c r="L478" s="13">
        <v>24</v>
      </c>
      <c r="M478" s="13">
        <v>24</v>
      </c>
      <c r="N478" s="13">
        <v>18</v>
      </c>
      <c r="O478" s="13">
        <v>13</v>
      </c>
      <c r="P478" s="13">
        <v>10</v>
      </c>
      <c r="Q478" s="13">
        <v>12</v>
      </c>
      <c r="R478" s="13">
        <v>16</v>
      </c>
      <c r="S478" s="13">
        <v>7</v>
      </c>
      <c r="T478" s="13">
        <v>7</v>
      </c>
      <c r="U478" s="13">
        <v>7</v>
      </c>
      <c r="V478" s="13">
        <v>3</v>
      </c>
    </row>
    <row r="479" spans="1:22">
      <c r="B479" s="14" t="s">
        <v>86</v>
      </c>
      <c r="C479" s="13">
        <f>C478/1600</f>
        <v>0.361875</v>
      </c>
      <c r="D479" s="13">
        <f t="shared" ref="D479:V479" si="116">D478/1600</f>
        <v>0.25062499999999999</v>
      </c>
      <c r="E479" s="13">
        <f t="shared" si="116"/>
        <v>0.14937500000000001</v>
      </c>
      <c r="F479" s="13">
        <f t="shared" si="116"/>
        <v>0.1125</v>
      </c>
      <c r="G479" s="13">
        <f t="shared" si="116"/>
        <v>6.6875000000000004E-2</v>
      </c>
      <c r="H479" s="13">
        <f t="shared" si="116"/>
        <v>4.8750000000000002E-2</v>
      </c>
      <c r="I479" s="13">
        <f t="shared" si="116"/>
        <v>3.125E-2</v>
      </c>
      <c r="J479" s="13">
        <f t="shared" si="116"/>
        <v>2.0625000000000001E-2</v>
      </c>
      <c r="K479" s="13">
        <f t="shared" si="116"/>
        <v>1.9375E-2</v>
      </c>
      <c r="L479" s="13">
        <f t="shared" si="116"/>
        <v>1.4999999999999999E-2</v>
      </c>
      <c r="M479" s="13">
        <f t="shared" si="116"/>
        <v>1.4999999999999999E-2</v>
      </c>
      <c r="N479" s="13">
        <f t="shared" si="116"/>
        <v>1.125E-2</v>
      </c>
      <c r="O479" s="13">
        <f t="shared" si="116"/>
        <v>8.1250000000000003E-3</v>
      </c>
      <c r="P479" s="13">
        <f t="shared" si="116"/>
        <v>6.2500000000000003E-3</v>
      </c>
      <c r="Q479" s="13">
        <f t="shared" si="116"/>
        <v>7.4999999999999997E-3</v>
      </c>
      <c r="R479" s="13">
        <f t="shared" si="116"/>
        <v>0.01</v>
      </c>
      <c r="S479" s="13">
        <f t="shared" si="116"/>
        <v>4.3750000000000004E-3</v>
      </c>
      <c r="T479" s="13">
        <f t="shared" si="116"/>
        <v>4.3750000000000004E-3</v>
      </c>
      <c r="U479" s="13">
        <f t="shared" si="116"/>
        <v>4.3750000000000004E-3</v>
      </c>
      <c r="V479" s="13">
        <f t="shared" si="116"/>
        <v>1.8749999999999999E-3</v>
      </c>
    </row>
    <row r="482" spans="1:22">
      <c r="A482" s="8" t="s">
        <v>60</v>
      </c>
      <c r="B482" s="10" t="s">
        <v>0</v>
      </c>
      <c r="C482" s="11">
        <v>0.1</v>
      </c>
      <c r="D482" s="11">
        <v>0.2</v>
      </c>
      <c r="E482" s="11">
        <v>0.3</v>
      </c>
      <c r="F482" s="11">
        <v>0.4</v>
      </c>
      <c r="G482" s="11">
        <v>0.5</v>
      </c>
      <c r="H482" s="11">
        <v>0.6</v>
      </c>
      <c r="I482" s="11">
        <v>0.7</v>
      </c>
      <c r="J482" s="11">
        <v>0.8</v>
      </c>
      <c r="K482" s="11">
        <v>0.9</v>
      </c>
      <c r="L482" s="11">
        <v>1</v>
      </c>
      <c r="M482" s="11">
        <v>1.1000000000000001</v>
      </c>
      <c r="N482" s="11">
        <v>1.2</v>
      </c>
      <c r="O482" s="11">
        <v>1.3</v>
      </c>
      <c r="P482" s="11">
        <v>1.4</v>
      </c>
      <c r="Q482" s="11">
        <v>1.5</v>
      </c>
      <c r="R482" s="11">
        <v>1.6</v>
      </c>
      <c r="S482" s="11">
        <v>1.7</v>
      </c>
      <c r="T482" s="11">
        <v>1.8</v>
      </c>
      <c r="U482" s="11">
        <v>1.9</v>
      </c>
      <c r="V482" s="11">
        <v>2</v>
      </c>
    </row>
    <row r="483" spans="1:22">
      <c r="A483" s="6" t="s">
        <v>14</v>
      </c>
      <c r="B483" s="12" t="s">
        <v>19</v>
      </c>
      <c r="C483" s="16">
        <v>1600</v>
      </c>
      <c r="D483" s="16">
        <v>1600</v>
      </c>
      <c r="E483" s="16">
        <v>1600</v>
      </c>
      <c r="F483" s="16">
        <v>1600</v>
      </c>
      <c r="G483" s="16">
        <v>1600</v>
      </c>
      <c r="H483" s="16">
        <v>1600</v>
      </c>
      <c r="I483" s="16">
        <v>1600</v>
      </c>
      <c r="J483" s="16">
        <v>1600</v>
      </c>
      <c r="K483" s="16">
        <v>1600</v>
      </c>
      <c r="L483" s="16">
        <v>1600</v>
      </c>
      <c r="M483" s="16">
        <v>1600</v>
      </c>
      <c r="N483" s="16">
        <v>1600</v>
      </c>
      <c r="O483" s="16">
        <v>1600</v>
      </c>
      <c r="P483" s="16">
        <v>1600</v>
      </c>
      <c r="Q483" s="16">
        <v>1600</v>
      </c>
      <c r="R483" s="16">
        <v>1600</v>
      </c>
      <c r="S483" s="16">
        <v>1600</v>
      </c>
      <c r="T483" s="16">
        <v>1600</v>
      </c>
      <c r="U483" s="16">
        <v>1600</v>
      </c>
      <c r="V483" s="16">
        <v>1600</v>
      </c>
    </row>
    <row r="484" spans="1:22">
      <c r="A484" s="6" t="s">
        <v>47</v>
      </c>
      <c r="B484" s="12" t="s">
        <v>63</v>
      </c>
      <c r="C484" s="16">
        <f>C483/1600</f>
        <v>1</v>
      </c>
      <c r="D484" s="16">
        <f t="shared" ref="D484:V484" si="117">D483/1600</f>
        <v>1</v>
      </c>
      <c r="E484" s="16">
        <f t="shared" si="117"/>
        <v>1</v>
      </c>
      <c r="F484" s="16">
        <f t="shared" si="117"/>
        <v>1</v>
      </c>
      <c r="G484" s="16">
        <f t="shared" si="117"/>
        <v>1</v>
      </c>
      <c r="H484" s="16">
        <f t="shared" si="117"/>
        <v>1</v>
      </c>
      <c r="I484" s="16">
        <f t="shared" si="117"/>
        <v>1</v>
      </c>
      <c r="J484" s="16">
        <f t="shared" si="117"/>
        <v>1</v>
      </c>
      <c r="K484" s="16">
        <f t="shared" si="117"/>
        <v>1</v>
      </c>
      <c r="L484" s="16">
        <f t="shared" si="117"/>
        <v>1</v>
      </c>
      <c r="M484" s="16">
        <f t="shared" si="117"/>
        <v>1</v>
      </c>
      <c r="N484" s="16">
        <f t="shared" si="117"/>
        <v>1</v>
      </c>
      <c r="O484" s="16">
        <f t="shared" si="117"/>
        <v>1</v>
      </c>
      <c r="P484" s="16">
        <f t="shared" si="117"/>
        <v>1</v>
      </c>
      <c r="Q484" s="16">
        <f t="shared" si="117"/>
        <v>1</v>
      </c>
      <c r="R484" s="16">
        <f t="shared" si="117"/>
        <v>1</v>
      </c>
      <c r="S484" s="16">
        <f t="shared" si="117"/>
        <v>1</v>
      </c>
      <c r="T484" s="16">
        <f t="shared" si="117"/>
        <v>1</v>
      </c>
      <c r="U484" s="16">
        <f t="shared" si="117"/>
        <v>1</v>
      </c>
      <c r="V484" s="16">
        <f t="shared" si="117"/>
        <v>1</v>
      </c>
    </row>
    <row r="485" spans="1:22">
      <c r="B485" s="12" t="s">
        <v>64</v>
      </c>
      <c r="C485" s="16">
        <v>0.12</v>
      </c>
      <c r="D485" s="16">
        <v>0.11700000000000001</v>
      </c>
      <c r="E485" s="16">
        <v>0.10929999999999999</v>
      </c>
      <c r="F485" s="16">
        <v>9.7600000000000006E-2</v>
      </c>
      <c r="G485" s="16">
        <v>8.3599999999999994E-2</v>
      </c>
      <c r="H485" s="16">
        <v>6.93E-2</v>
      </c>
      <c r="I485" s="16">
        <v>5.6300000000000003E-2</v>
      </c>
      <c r="J485" s="16">
        <v>4.5600000000000002E-2</v>
      </c>
      <c r="K485" s="16">
        <v>3.9800000000000002E-2</v>
      </c>
      <c r="L485" s="16">
        <v>3.9E-2</v>
      </c>
      <c r="M485" s="16">
        <v>3.9E-2</v>
      </c>
      <c r="N485" s="16">
        <v>3.9E-2</v>
      </c>
      <c r="O485" s="16">
        <v>3.9E-2</v>
      </c>
      <c r="P485" s="16">
        <v>3.9E-2</v>
      </c>
      <c r="Q485" s="16">
        <v>3.9E-2</v>
      </c>
      <c r="R485" s="16">
        <v>3.9E-2</v>
      </c>
      <c r="S485" s="16">
        <v>3.9E-2</v>
      </c>
      <c r="T485" s="16">
        <v>3.9E-2</v>
      </c>
      <c r="U485" s="16">
        <v>3.9E-2</v>
      </c>
      <c r="V485" s="16">
        <v>3.9E-2</v>
      </c>
    </row>
    <row r="486" spans="1:22">
      <c r="B486" s="12" t="s">
        <v>65</v>
      </c>
      <c r="C486" s="16">
        <f>C485*10^2</f>
        <v>12</v>
      </c>
      <c r="D486" s="16">
        <f t="shared" ref="D486:V486" si="118">D485*10^2</f>
        <v>11.700000000000001</v>
      </c>
      <c r="E486" s="16">
        <f t="shared" si="118"/>
        <v>10.93</v>
      </c>
      <c r="F486" s="16">
        <f t="shared" si="118"/>
        <v>9.76</v>
      </c>
      <c r="G486" s="16">
        <f t="shared" si="118"/>
        <v>8.36</v>
      </c>
      <c r="H486" s="16">
        <f t="shared" si="118"/>
        <v>6.93</v>
      </c>
      <c r="I486" s="16">
        <f t="shared" si="118"/>
        <v>5.63</v>
      </c>
      <c r="J486" s="16">
        <f t="shared" si="118"/>
        <v>4.5600000000000005</v>
      </c>
      <c r="K486" s="16">
        <f t="shared" si="118"/>
        <v>3.9800000000000004</v>
      </c>
      <c r="L486" s="16">
        <f t="shared" si="118"/>
        <v>3.9</v>
      </c>
      <c r="M486" s="16">
        <f t="shared" si="118"/>
        <v>3.9</v>
      </c>
      <c r="N486" s="16">
        <f t="shared" si="118"/>
        <v>3.9</v>
      </c>
      <c r="O486" s="16">
        <f t="shared" si="118"/>
        <v>3.9</v>
      </c>
      <c r="P486" s="16">
        <f t="shared" si="118"/>
        <v>3.9</v>
      </c>
      <c r="Q486" s="16">
        <f t="shared" si="118"/>
        <v>3.9</v>
      </c>
      <c r="R486" s="16">
        <f t="shared" si="118"/>
        <v>3.9</v>
      </c>
      <c r="S486" s="16">
        <f t="shared" si="118"/>
        <v>3.9</v>
      </c>
      <c r="T486" s="16">
        <f t="shared" si="118"/>
        <v>3.9</v>
      </c>
      <c r="U486" s="16">
        <f t="shared" si="118"/>
        <v>3.9</v>
      </c>
      <c r="V486" s="16">
        <f t="shared" si="118"/>
        <v>3.9</v>
      </c>
    </row>
    <row r="487" spans="1:22">
      <c r="B487" s="12" t="s">
        <v>66</v>
      </c>
      <c r="C487" s="16">
        <v>8.7304999999999993</v>
      </c>
      <c r="D487" s="16">
        <v>5.2045000000000003</v>
      </c>
      <c r="E487" s="16">
        <v>3.4033000000000002</v>
      </c>
      <c r="F487" s="16">
        <v>2.5712000000000002</v>
      </c>
      <c r="G487" s="16">
        <v>2.0687000000000002</v>
      </c>
      <c r="H487" s="16">
        <v>1.7029000000000001</v>
      </c>
      <c r="I487" s="16">
        <v>1.4533</v>
      </c>
      <c r="J487" s="16">
        <v>1.2653000000000001</v>
      </c>
      <c r="K487" s="16">
        <v>1.1196999999999999</v>
      </c>
      <c r="L487" s="16">
        <v>1.016</v>
      </c>
      <c r="M487" s="16">
        <v>0.9214</v>
      </c>
      <c r="N487" s="16">
        <v>0.83879999999999999</v>
      </c>
      <c r="O487" s="16">
        <v>0.77959999999999996</v>
      </c>
      <c r="P487" s="16">
        <v>0.71789999999999998</v>
      </c>
      <c r="Q487" s="16">
        <v>0.67079999999999995</v>
      </c>
      <c r="R487" s="16">
        <v>0.62809999999999999</v>
      </c>
      <c r="S487" s="16">
        <v>0.58440000000000003</v>
      </c>
      <c r="T487" s="16">
        <v>0.56330000000000002</v>
      </c>
      <c r="U487" s="16">
        <v>0.53490000000000004</v>
      </c>
      <c r="V487" s="16">
        <v>0.50570000000000004</v>
      </c>
    </row>
    <row r="488" spans="1:22">
      <c r="C488" s="15"/>
    </row>
    <row r="489" spans="1:22">
      <c r="A489" s="2" t="s">
        <v>21</v>
      </c>
      <c r="B489" s="12" t="s">
        <v>67</v>
      </c>
      <c r="C489" s="13">
        <v>1103</v>
      </c>
      <c r="D489" s="13">
        <v>555</v>
      </c>
      <c r="E489" s="13">
        <v>311</v>
      </c>
      <c r="F489" s="13">
        <v>227</v>
      </c>
      <c r="G489" s="13">
        <v>163</v>
      </c>
      <c r="H489" s="13">
        <v>94</v>
      </c>
      <c r="I489" s="13">
        <v>96</v>
      </c>
      <c r="J489" s="13">
        <v>82</v>
      </c>
      <c r="K489" s="13">
        <v>78</v>
      </c>
      <c r="L489" s="13">
        <v>54</v>
      </c>
      <c r="M489" s="13">
        <v>53</v>
      </c>
      <c r="N489" s="13">
        <v>49</v>
      </c>
      <c r="O489" s="13">
        <v>37</v>
      </c>
      <c r="P489" s="13">
        <v>39</v>
      </c>
      <c r="Q489" s="13">
        <v>27</v>
      </c>
      <c r="R489" s="13">
        <v>27</v>
      </c>
      <c r="S489" s="13">
        <v>21</v>
      </c>
      <c r="T489" s="13">
        <v>22</v>
      </c>
      <c r="U489" s="13">
        <v>28</v>
      </c>
      <c r="V489" s="13">
        <v>26</v>
      </c>
    </row>
    <row r="490" spans="1:22">
      <c r="B490" s="14" t="s">
        <v>76</v>
      </c>
      <c r="C490" s="13">
        <f>C489/1600</f>
        <v>0.68937499999999996</v>
      </c>
      <c r="D490" s="13">
        <f t="shared" ref="D490:V490" si="119">D489/1600</f>
        <v>0.34687499999999999</v>
      </c>
      <c r="E490" s="13">
        <f t="shared" si="119"/>
        <v>0.19437499999999999</v>
      </c>
      <c r="F490" s="13">
        <f t="shared" si="119"/>
        <v>0.141875</v>
      </c>
      <c r="G490" s="13">
        <f t="shared" si="119"/>
        <v>0.10187499999999999</v>
      </c>
      <c r="H490" s="13">
        <f t="shared" si="119"/>
        <v>5.8749999999999997E-2</v>
      </c>
      <c r="I490" s="13">
        <f t="shared" si="119"/>
        <v>0.06</v>
      </c>
      <c r="J490" s="13">
        <f t="shared" si="119"/>
        <v>5.1249999999999997E-2</v>
      </c>
      <c r="K490" s="13">
        <f t="shared" si="119"/>
        <v>4.8750000000000002E-2</v>
      </c>
      <c r="L490" s="13">
        <f t="shared" si="119"/>
        <v>3.3750000000000002E-2</v>
      </c>
      <c r="M490" s="13">
        <f t="shared" si="119"/>
        <v>3.3125000000000002E-2</v>
      </c>
      <c r="N490" s="13">
        <f t="shared" si="119"/>
        <v>3.0624999999999999E-2</v>
      </c>
      <c r="O490" s="13">
        <f t="shared" si="119"/>
        <v>2.3125E-2</v>
      </c>
      <c r="P490" s="13">
        <f t="shared" si="119"/>
        <v>2.4375000000000001E-2</v>
      </c>
      <c r="Q490" s="13">
        <f t="shared" si="119"/>
        <v>1.6875000000000001E-2</v>
      </c>
      <c r="R490" s="13">
        <f t="shared" si="119"/>
        <v>1.6875000000000001E-2</v>
      </c>
      <c r="S490" s="13">
        <f t="shared" si="119"/>
        <v>1.3125E-2</v>
      </c>
      <c r="T490" s="13">
        <f t="shared" si="119"/>
        <v>1.375E-2</v>
      </c>
      <c r="U490" s="13">
        <f t="shared" si="119"/>
        <v>1.7500000000000002E-2</v>
      </c>
      <c r="V490" s="13">
        <f t="shared" si="119"/>
        <v>1.6250000000000001E-2</v>
      </c>
    </row>
    <row r="491" spans="1:22">
      <c r="A491" s="9"/>
      <c r="B491" s="16" t="s">
        <v>68</v>
      </c>
      <c r="C491" s="13">
        <v>1103</v>
      </c>
      <c r="D491" s="13">
        <v>519</v>
      </c>
      <c r="E491" s="13">
        <v>257</v>
      </c>
      <c r="F491" s="13">
        <v>168</v>
      </c>
      <c r="G491" s="13">
        <v>108</v>
      </c>
      <c r="H491" s="13">
        <v>51</v>
      </c>
      <c r="I491" s="13">
        <v>52</v>
      </c>
      <c r="J491" s="13">
        <v>36</v>
      </c>
      <c r="K491" s="13">
        <v>25</v>
      </c>
      <c r="L491" s="13">
        <v>18</v>
      </c>
      <c r="M491" s="13">
        <v>23</v>
      </c>
      <c r="N491" s="13">
        <v>14</v>
      </c>
      <c r="O491" s="13">
        <v>17</v>
      </c>
      <c r="P491" s="13">
        <v>12</v>
      </c>
      <c r="Q491" s="13">
        <v>2</v>
      </c>
      <c r="R491" s="13">
        <v>4</v>
      </c>
      <c r="S491" s="13">
        <v>9</v>
      </c>
      <c r="T491" s="13">
        <v>5</v>
      </c>
      <c r="U491" s="13">
        <v>11</v>
      </c>
      <c r="V491" s="13">
        <v>10</v>
      </c>
    </row>
    <row r="492" spans="1:22">
      <c r="A492" s="9"/>
      <c r="B492" s="18" t="s">
        <v>69</v>
      </c>
      <c r="C492" s="13">
        <f>C491/C489</f>
        <v>1</v>
      </c>
      <c r="D492" s="13">
        <f t="shared" ref="D492:V492" si="120">D491/D489</f>
        <v>0.93513513513513513</v>
      </c>
      <c r="E492" s="13">
        <f t="shared" si="120"/>
        <v>0.82636655948553051</v>
      </c>
      <c r="F492" s="13">
        <f t="shared" si="120"/>
        <v>0.74008810572687223</v>
      </c>
      <c r="G492" s="13">
        <f t="shared" si="120"/>
        <v>0.66257668711656437</v>
      </c>
      <c r="H492" s="13">
        <f t="shared" si="120"/>
        <v>0.54255319148936165</v>
      </c>
      <c r="I492" s="13">
        <f t="shared" si="120"/>
        <v>0.54166666666666663</v>
      </c>
      <c r="J492" s="13">
        <f t="shared" si="120"/>
        <v>0.43902439024390244</v>
      </c>
      <c r="K492" s="13">
        <f t="shared" si="120"/>
        <v>0.32051282051282054</v>
      </c>
      <c r="L492" s="13">
        <f t="shared" si="120"/>
        <v>0.33333333333333331</v>
      </c>
      <c r="M492" s="13">
        <f t="shared" si="120"/>
        <v>0.43396226415094341</v>
      </c>
      <c r="N492" s="13">
        <f t="shared" si="120"/>
        <v>0.2857142857142857</v>
      </c>
      <c r="O492" s="13">
        <f t="shared" si="120"/>
        <v>0.45945945945945948</v>
      </c>
      <c r="P492" s="13">
        <f t="shared" si="120"/>
        <v>0.30769230769230771</v>
      </c>
      <c r="Q492" s="13">
        <f t="shared" si="120"/>
        <v>7.407407407407407E-2</v>
      </c>
      <c r="R492" s="13">
        <f t="shared" si="120"/>
        <v>0.14814814814814814</v>
      </c>
      <c r="S492" s="13">
        <f t="shared" si="120"/>
        <v>0.42857142857142855</v>
      </c>
      <c r="T492" s="13">
        <f t="shared" si="120"/>
        <v>0.22727272727272727</v>
      </c>
      <c r="U492" s="13">
        <f t="shared" si="120"/>
        <v>0.39285714285714285</v>
      </c>
      <c r="V492" s="13">
        <f t="shared" si="120"/>
        <v>0.38461538461538464</v>
      </c>
    </row>
    <row r="493" spans="1:22">
      <c r="A493" s="9"/>
      <c r="B493" s="16" t="s">
        <v>70</v>
      </c>
      <c r="C493" s="13">
        <v>0</v>
      </c>
      <c r="D493" s="13">
        <v>0</v>
      </c>
      <c r="E493" s="13">
        <v>0</v>
      </c>
      <c r="F493" s="13">
        <v>6</v>
      </c>
      <c r="G493" s="13">
        <v>7</v>
      </c>
      <c r="H493" s="13">
        <v>8</v>
      </c>
      <c r="I493" s="13">
        <v>9</v>
      </c>
      <c r="J493" s="13">
        <v>11</v>
      </c>
      <c r="K493" s="13">
        <v>16</v>
      </c>
      <c r="L493" s="13">
        <v>12</v>
      </c>
      <c r="M493" s="13">
        <v>5</v>
      </c>
      <c r="N493" s="13">
        <v>9</v>
      </c>
      <c r="O493" s="13">
        <v>4</v>
      </c>
      <c r="P493" s="13">
        <v>8</v>
      </c>
      <c r="Q493" s="13">
        <v>11</v>
      </c>
      <c r="R493" s="13">
        <v>6</v>
      </c>
      <c r="S493" s="13">
        <v>3</v>
      </c>
      <c r="T493" s="13">
        <v>7</v>
      </c>
      <c r="U493" s="13">
        <v>1</v>
      </c>
      <c r="V493" s="13">
        <v>7</v>
      </c>
    </row>
    <row r="494" spans="1:22">
      <c r="A494" s="9"/>
      <c r="B494" s="16" t="s">
        <v>71</v>
      </c>
      <c r="C494" s="13">
        <v>0</v>
      </c>
      <c r="D494" s="13">
        <v>0</v>
      </c>
      <c r="E494" s="13">
        <v>0</v>
      </c>
      <c r="F494" s="13">
        <v>10</v>
      </c>
      <c r="G494" s="13">
        <v>11</v>
      </c>
      <c r="H494" s="13">
        <v>11</v>
      </c>
      <c r="I494" s="13">
        <v>16</v>
      </c>
      <c r="J494" s="13">
        <v>13</v>
      </c>
      <c r="K494" s="13">
        <v>17</v>
      </c>
      <c r="L494" s="13">
        <v>10</v>
      </c>
      <c r="M494" s="13">
        <v>15</v>
      </c>
      <c r="N494" s="13">
        <v>15</v>
      </c>
      <c r="O494" s="13">
        <v>7</v>
      </c>
      <c r="P494" s="13">
        <v>13</v>
      </c>
      <c r="Q494" s="13">
        <v>11</v>
      </c>
      <c r="R494" s="13">
        <v>10</v>
      </c>
      <c r="S494" s="13">
        <v>6</v>
      </c>
      <c r="T494" s="13">
        <v>4</v>
      </c>
      <c r="U494" s="13">
        <v>8</v>
      </c>
      <c r="V494" s="13">
        <v>6</v>
      </c>
    </row>
    <row r="495" spans="1:22">
      <c r="A495" s="9"/>
      <c r="B495" s="18" t="s">
        <v>72</v>
      </c>
      <c r="C495" s="13">
        <f>(C493+C494)/C489</f>
        <v>0</v>
      </c>
      <c r="D495" s="13">
        <f t="shared" ref="D495:V495" si="121">(D493+D494)/D489</f>
        <v>0</v>
      </c>
      <c r="E495" s="13">
        <f t="shared" si="121"/>
        <v>0</v>
      </c>
      <c r="F495" s="13">
        <f t="shared" si="121"/>
        <v>7.0484581497797363E-2</v>
      </c>
      <c r="G495" s="13">
        <f t="shared" si="121"/>
        <v>0.11042944785276074</v>
      </c>
      <c r="H495" s="13">
        <f t="shared" si="121"/>
        <v>0.20212765957446807</v>
      </c>
      <c r="I495" s="13">
        <f t="shared" si="121"/>
        <v>0.26041666666666669</v>
      </c>
      <c r="J495" s="13">
        <f t="shared" si="121"/>
        <v>0.29268292682926828</v>
      </c>
      <c r="K495" s="13">
        <f t="shared" si="121"/>
        <v>0.42307692307692307</v>
      </c>
      <c r="L495" s="13">
        <f t="shared" si="121"/>
        <v>0.40740740740740738</v>
      </c>
      <c r="M495" s="13">
        <f t="shared" si="121"/>
        <v>0.37735849056603776</v>
      </c>
      <c r="N495" s="13">
        <f t="shared" si="121"/>
        <v>0.48979591836734693</v>
      </c>
      <c r="O495" s="13">
        <f t="shared" si="121"/>
        <v>0.29729729729729731</v>
      </c>
      <c r="P495" s="13">
        <f t="shared" si="121"/>
        <v>0.53846153846153844</v>
      </c>
      <c r="Q495" s="13">
        <f t="shared" si="121"/>
        <v>0.81481481481481477</v>
      </c>
      <c r="R495" s="13">
        <f t="shared" si="121"/>
        <v>0.59259259259259256</v>
      </c>
      <c r="S495" s="13">
        <f t="shared" si="121"/>
        <v>0.42857142857142855</v>
      </c>
      <c r="T495" s="13">
        <f t="shared" si="121"/>
        <v>0.5</v>
      </c>
      <c r="U495" s="13">
        <f t="shared" si="121"/>
        <v>0.32142857142857145</v>
      </c>
      <c r="V495" s="13">
        <f t="shared" si="121"/>
        <v>0.5</v>
      </c>
    </row>
    <row r="496" spans="1:22">
      <c r="A496" s="9"/>
      <c r="B496" s="16" t="s">
        <v>73</v>
      </c>
      <c r="C496" s="13">
        <v>0</v>
      </c>
      <c r="D496" s="13">
        <v>13</v>
      </c>
      <c r="E496" s="13">
        <v>23</v>
      </c>
      <c r="F496" s="13">
        <v>21</v>
      </c>
      <c r="G496" s="13">
        <v>16</v>
      </c>
      <c r="H496" s="13">
        <v>12</v>
      </c>
      <c r="I496" s="13">
        <v>10</v>
      </c>
      <c r="J496" s="13">
        <v>8</v>
      </c>
      <c r="K496" s="13">
        <v>7</v>
      </c>
      <c r="L496" s="13">
        <v>8</v>
      </c>
      <c r="M496" s="13">
        <v>8</v>
      </c>
      <c r="N496" s="13">
        <v>4</v>
      </c>
      <c r="O496" s="13">
        <v>6</v>
      </c>
      <c r="P496" s="13">
        <v>0</v>
      </c>
      <c r="Q496" s="13">
        <v>1</v>
      </c>
      <c r="R496" s="13">
        <v>5</v>
      </c>
      <c r="S496" s="13">
        <v>2</v>
      </c>
      <c r="T496" s="13">
        <v>4</v>
      </c>
      <c r="U496" s="13">
        <v>5</v>
      </c>
      <c r="V496" s="13">
        <v>0</v>
      </c>
    </row>
    <row r="497" spans="1:22">
      <c r="A497" s="9"/>
      <c r="B497" s="16" t="s">
        <v>74</v>
      </c>
      <c r="C497" s="13">
        <v>0</v>
      </c>
      <c r="D497" s="13">
        <v>23</v>
      </c>
      <c r="E497" s="13">
        <v>31</v>
      </c>
      <c r="F497" s="13">
        <v>22</v>
      </c>
      <c r="G497" s="13">
        <v>21</v>
      </c>
      <c r="H497" s="13">
        <v>12</v>
      </c>
      <c r="I497" s="13">
        <v>9</v>
      </c>
      <c r="J497" s="13">
        <v>14</v>
      </c>
      <c r="K497" s="13">
        <v>13</v>
      </c>
      <c r="L497" s="13">
        <v>6</v>
      </c>
      <c r="M497" s="13">
        <v>2</v>
      </c>
      <c r="N497" s="13">
        <v>7</v>
      </c>
      <c r="O497" s="13">
        <v>3</v>
      </c>
      <c r="P497" s="13">
        <v>6</v>
      </c>
      <c r="Q497" s="13">
        <v>2</v>
      </c>
      <c r="R497" s="13">
        <v>2</v>
      </c>
      <c r="S497" s="13">
        <v>1</v>
      </c>
      <c r="T497" s="13">
        <v>2</v>
      </c>
      <c r="U497" s="13">
        <v>3</v>
      </c>
      <c r="V497" s="13">
        <v>3</v>
      </c>
    </row>
    <row r="498" spans="1:22">
      <c r="A498" s="9"/>
      <c r="B498" s="18" t="s">
        <v>77</v>
      </c>
      <c r="C498" s="13">
        <f>(C496+C497)/C489</f>
        <v>0</v>
      </c>
      <c r="D498" s="13">
        <f t="shared" ref="D498:V498" si="122">(D496+D497)/D489</f>
        <v>6.4864864864864868E-2</v>
      </c>
      <c r="E498" s="13">
        <f t="shared" si="122"/>
        <v>0.17363344051446947</v>
      </c>
      <c r="F498" s="13">
        <f t="shared" si="122"/>
        <v>0.1894273127753304</v>
      </c>
      <c r="G498" s="13">
        <f t="shared" si="122"/>
        <v>0.22699386503067484</v>
      </c>
      <c r="H498" s="13">
        <f t="shared" si="122"/>
        <v>0.25531914893617019</v>
      </c>
      <c r="I498" s="13">
        <f t="shared" si="122"/>
        <v>0.19791666666666666</v>
      </c>
      <c r="J498" s="13">
        <f t="shared" si="122"/>
        <v>0.26829268292682928</v>
      </c>
      <c r="K498" s="13">
        <f t="shared" si="122"/>
        <v>0.25641025641025639</v>
      </c>
      <c r="L498" s="13">
        <f t="shared" si="122"/>
        <v>0.25925925925925924</v>
      </c>
      <c r="M498" s="13">
        <f t="shared" si="122"/>
        <v>0.18867924528301888</v>
      </c>
      <c r="N498" s="13">
        <f t="shared" si="122"/>
        <v>0.22448979591836735</v>
      </c>
      <c r="O498" s="13">
        <f t="shared" si="122"/>
        <v>0.24324324324324326</v>
      </c>
      <c r="P498" s="13">
        <f t="shared" si="122"/>
        <v>0.15384615384615385</v>
      </c>
      <c r="Q498" s="13">
        <f t="shared" si="122"/>
        <v>0.1111111111111111</v>
      </c>
      <c r="R498" s="13">
        <f t="shared" si="122"/>
        <v>0.25925925925925924</v>
      </c>
      <c r="S498" s="13">
        <f t="shared" si="122"/>
        <v>0.14285714285714285</v>
      </c>
      <c r="T498" s="13">
        <f t="shared" si="122"/>
        <v>0.27272727272727271</v>
      </c>
      <c r="U498" s="13">
        <f t="shared" si="122"/>
        <v>0.2857142857142857</v>
      </c>
      <c r="V498" s="13">
        <f t="shared" si="122"/>
        <v>0.11538461538461539</v>
      </c>
    </row>
    <row r="499" spans="1:22">
      <c r="B499" s="12" t="s">
        <v>78</v>
      </c>
      <c r="C499" s="13">
        <v>557</v>
      </c>
      <c r="D499" s="13">
        <v>349</v>
      </c>
      <c r="E499" s="13">
        <v>203</v>
      </c>
      <c r="F499" s="13">
        <v>160</v>
      </c>
      <c r="G499" s="13">
        <v>124</v>
      </c>
      <c r="H499" s="13">
        <v>75</v>
      </c>
      <c r="I499" s="13">
        <v>73</v>
      </c>
      <c r="J499" s="13">
        <v>55</v>
      </c>
      <c r="K499" s="13">
        <v>50</v>
      </c>
      <c r="L499" s="13">
        <v>38</v>
      </c>
      <c r="M499" s="13">
        <v>39</v>
      </c>
      <c r="N499" s="13">
        <v>31</v>
      </c>
      <c r="O499" s="13">
        <v>35</v>
      </c>
      <c r="P499" s="13">
        <v>22</v>
      </c>
      <c r="Q499" s="13">
        <v>22</v>
      </c>
      <c r="R499" s="13">
        <v>17</v>
      </c>
      <c r="S499" s="13">
        <v>17</v>
      </c>
      <c r="T499" s="13">
        <v>17</v>
      </c>
      <c r="U499" s="13">
        <v>24</v>
      </c>
      <c r="V499" s="13">
        <v>20</v>
      </c>
    </row>
    <row r="500" spans="1:22">
      <c r="B500" s="14" t="s">
        <v>75</v>
      </c>
      <c r="C500" s="12">
        <f>C499/1600</f>
        <v>0.34812500000000002</v>
      </c>
      <c r="D500" s="12">
        <f t="shared" ref="D500:V500" si="123">D499/1600</f>
        <v>0.21812500000000001</v>
      </c>
      <c r="E500" s="12">
        <f t="shared" si="123"/>
        <v>0.12687499999999999</v>
      </c>
      <c r="F500" s="12">
        <f t="shared" si="123"/>
        <v>0.1</v>
      </c>
      <c r="G500" s="12">
        <f t="shared" si="123"/>
        <v>7.7499999999999999E-2</v>
      </c>
      <c r="H500" s="12">
        <f t="shared" si="123"/>
        <v>4.6875E-2</v>
      </c>
      <c r="I500" s="12">
        <f t="shared" si="123"/>
        <v>4.5624999999999999E-2</v>
      </c>
      <c r="J500" s="12">
        <f t="shared" si="123"/>
        <v>3.4375000000000003E-2</v>
      </c>
      <c r="K500" s="12">
        <f t="shared" si="123"/>
        <v>3.125E-2</v>
      </c>
      <c r="L500" s="12">
        <f t="shared" si="123"/>
        <v>2.375E-2</v>
      </c>
      <c r="M500" s="12">
        <f t="shared" si="123"/>
        <v>2.4375000000000001E-2</v>
      </c>
      <c r="N500" s="12">
        <f t="shared" si="123"/>
        <v>1.9375E-2</v>
      </c>
      <c r="O500" s="12">
        <f t="shared" si="123"/>
        <v>2.1874999999999999E-2</v>
      </c>
      <c r="P500" s="12">
        <f t="shared" si="123"/>
        <v>1.375E-2</v>
      </c>
      <c r="Q500" s="12">
        <f t="shared" si="123"/>
        <v>1.375E-2</v>
      </c>
      <c r="R500" s="12">
        <f t="shared" si="123"/>
        <v>1.0625000000000001E-2</v>
      </c>
      <c r="S500" s="12">
        <f t="shared" si="123"/>
        <v>1.0625000000000001E-2</v>
      </c>
      <c r="T500" s="12">
        <f t="shared" si="123"/>
        <v>1.0625000000000001E-2</v>
      </c>
      <c r="U500" s="12">
        <f t="shared" si="123"/>
        <v>1.4999999999999999E-2</v>
      </c>
      <c r="V500" s="12">
        <f t="shared" si="123"/>
        <v>1.2500000000000001E-2</v>
      </c>
    </row>
    <row r="501" spans="1:22" s="9" customFormat="1"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</row>
    <row r="502" spans="1:22">
      <c r="A502" s="2" t="s">
        <v>22</v>
      </c>
      <c r="B502" s="12" t="s">
        <v>79</v>
      </c>
      <c r="C502" s="12">
        <v>0</v>
      </c>
      <c r="D502" s="12">
        <v>0</v>
      </c>
      <c r="E502" s="12">
        <v>0</v>
      </c>
      <c r="F502" s="12">
        <v>10</v>
      </c>
      <c r="G502" s="12">
        <v>11</v>
      </c>
      <c r="H502" s="12">
        <v>11</v>
      </c>
      <c r="I502" s="12">
        <v>16</v>
      </c>
      <c r="J502" s="12">
        <v>13</v>
      </c>
      <c r="K502" s="12">
        <v>17</v>
      </c>
      <c r="L502" s="12">
        <v>10</v>
      </c>
      <c r="M502" s="12">
        <v>15</v>
      </c>
      <c r="N502" s="12">
        <v>15</v>
      </c>
      <c r="O502" s="12">
        <v>7</v>
      </c>
      <c r="P502" s="12">
        <v>13</v>
      </c>
      <c r="Q502" s="12">
        <v>11</v>
      </c>
      <c r="R502" s="12">
        <v>10</v>
      </c>
      <c r="S502" s="12">
        <v>6</v>
      </c>
      <c r="T502" s="12">
        <v>4</v>
      </c>
      <c r="U502" s="12">
        <v>8</v>
      </c>
      <c r="V502" s="12">
        <v>6</v>
      </c>
    </row>
    <row r="503" spans="1:22">
      <c r="B503" s="12" t="s">
        <v>80</v>
      </c>
      <c r="C503" s="12">
        <v>0</v>
      </c>
      <c r="D503" s="12">
        <v>0</v>
      </c>
      <c r="E503" s="12">
        <v>0</v>
      </c>
      <c r="F503" s="12">
        <v>6</v>
      </c>
      <c r="G503" s="12">
        <v>7</v>
      </c>
      <c r="H503" s="12">
        <v>8</v>
      </c>
      <c r="I503" s="12">
        <v>9</v>
      </c>
      <c r="J503" s="12">
        <v>11</v>
      </c>
      <c r="K503" s="12">
        <v>16</v>
      </c>
      <c r="L503" s="12">
        <v>12</v>
      </c>
      <c r="M503" s="12">
        <v>5</v>
      </c>
      <c r="N503" s="12">
        <v>9</v>
      </c>
      <c r="O503" s="12">
        <v>4</v>
      </c>
      <c r="P503" s="12">
        <v>8</v>
      </c>
      <c r="Q503" s="12">
        <v>11</v>
      </c>
      <c r="R503" s="12">
        <v>6</v>
      </c>
      <c r="S503" s="12">
        <v>3</v>
      </c>
      <c r="T503" s="12">
        <v>7</v>
      </c>
      <c r="U503" s="12">
        <v>1</v>
      </c>
      <c r="V503" s="12">
        <v>7</v>
      </c>
    </row>
    <row r="504" spans="1:22">
      <c r="B504" s="12" t="s">
        <v>81</v>
      </c>
      <c r="C504" s="13">
        <v>0</v>
      </c>
      <c r="D504" s="13">
        <v>23</v>
      </c>
      <c r="E504" s="13">
        <v>31</v>
      </c>
      <c r="F504" s="13">
        <v>22</v>
      </c>
      <c r="G504" s="13">
        <v>21</v>
      </c>
      <c r="H504" s="13">
        <v>12</v>
      </c>
      <c r="I504" s="13">
        <v>9</v>
      </c>
      <c r="J504" s="13">
        <v>14</v>
      </c>
      <c r="K504" s="13">
        <v>13</v>
      </c>
      <c r="L504" s="13">
        <v>6</v>
      </c>
      <c r="M504" s="13">
        <v>2</v>
      </c>
      <c r="N504" s="13">
        <v>7</v>
      </c>
      <c r="O504" s="13">
        <v>3</v>
      </c>
      <c r="P504" s="13">
        <v>6</v>
      </c>
      <c r="Q504" s="13">
        <v>2</v>
      </c>
      <c r="R504" s="13">
        <v>2</v>
      </c>
      <c r="S504" s="13">
        <v>1</v>
      </c>
      <c r="T504" s="13">
        <v>2</v>
      </c>
      <c r="U504" s="13">
        <v>3</v>
      </c>
      <c r="V504" s="13">
        <v>3</v>
      </c>
    </row>
    <row r="505" spans="1:22">
      <c r="B505" s="12" t="s">
        <v>82</v>
      </c>
      <c r="C505" s="13">
        <v>0</v>
      </c>
      <c r="D505" s="13">
        <v>13</v>
      </c>
      <c r="E505" s="13">
        <v>23</v>
      </c>
      <c r="F505" s="13">
        <v>21</v>
      </c>
      <c r="G505" s="13">
        <v>16</v>
      </c>
      <c r="H505" s="13">
        <v>12</v>
      </c>
      <c r="I505" s="13">
        <v>10</v>
      </c>
      <c r="J505" s="13">
        <v>8</v>
      </c>
      <c r="K505" s="13">
        <v>7</v>
      </c>
      <c r="L505" s="13">
        <v>8</v>
      </c>
      <c r="M505" s="13">
        <v>8</v>
      </c>
      <c r="N505" s="13">
        <v>4</v>
      </c>
      <c r="O505" s="13">
        <v>6</v>
      </c>
      <c r="P505" s="13">
        <v>0</v>
      </c>
      <c r="Q505" s="13">
        <v>1</v>
      </c>
      <c r="R505" s="13">
        <v>5</v>
      </c>
      <c r="S505" s="13">
        <v>2</v>
      </c>
      <c r="T505" s="13">
        <v>4</v>
      </c>
      <c r="U505" s="13">
        <v>5</v>
      </c>
      <c r="V505" s="13">
        <v>0</v>
      </c>
    </row>
    <row r="506" spans="1:22">
      <c r="B506" s="12" t="s">
        <v>83</v>
      </c>
      <c r="C506" s="13">
        <v>546</v>
      </c>
      <c r="D506" s="13">
        <v>170</v>
      </c>
      <c r="E506" s="13">
        <v>54</v>
      </c>
      <c r="F506" s="13">
        <v>8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</row>
    <row r="507" spans="1:22">
      <c r="B507" s="12" t="s">
        <v>84</v>
      </c>
      <c r="C507" s="13">
        <v>546</v>
      </c>
      <c r="D507" s="13">
        <v>206</v>
      </c>
      <c r="E507" s="13">
        <v>108</v>
      </c>
      <c r="F507" s="13">
        <v>67</v>
      </c>
      <c r="G507" s="13">
        <v>55</v>
      </c>
      <c r="H507" s="13">
        <v>43</v>
      </c>
      <c r="I507" s="13">
        <v>44</v>
      </c>
      <c r="J507" s="13">
        <v>46</v>
      </c>
      <c r="K507" s="13">
        <v>53</v>
      </c>
      <c r="L507" s="13">
        <v>36</v>
      </c>
      <c r="M507" s="13">
        <v>30</v>
      </c>
      <c r="N507" s="13">
        <v>35</v>
      </c>
      <c r="O507" s="13">
        <v>20</v>
      </c>
      <c r="P507" s="13">
        <v>27</v>
      </c>
      <c r="Q507" s="13">
        <v>25</v>
      </c>
      <c r="R507" s="13">
        <v>23</v>
      </c>
      <c r="S507" s="13">
        <v>12</v>
      </c>
      <c r="T507" s="13">
        <v>17</v>
      </c>
      <c r="U507" s="13">
        <v>17</v>
      </c>
      <c r="V507" s="13">
        <v>16</v>
      </c>
    </row>
    <row r="508" spans="1:22">
      <c r="B508" s="14" t="s">
        <v>85</v>
      </c>
      <c r="C508" s="13">
        <f>C507/1600</f>
        <v>0.34125</v>
      </c>
      <c r="D508" s="13">
        <f t="shared" ref="D508:V508" si="124">D507/1600</f>
        <v>0.12875</v>
      </c>
      <c r="E508" s="13">
        <f t="shared" si="124"/>
        <v>6.7500000000000004E-2</v>
      </c>
      <c r="F508" s="13">
        <f t="shared" si="124"/>
        <v>4.1875000000000002E-2</v>
      </c>
      <c r="G508" s="13">
        <f t="shared" si="124"/>
        <v>3.4375000000000003E-2</v>
      </c>
      <c r="H508" s="13">
        <f t="shared" si="124"/>
        <v>2.6875E-2</v>
      </c>
      <c r="I508" s="13">
        <f t="shared" si="124"/>
        <v>2.75E-2</v>
      </c>
      <c r="J508" s="13">
        <f t="shared" si="124"/>
        <v>2.8750000000000001E-2</v>
      </c>
      <c r="K508" s="13">
        <f t="shared" si="124"/>
        <v>3.3125000000000002E-2</v>
      </c>
      <c r="L508" s="13">
        <f t="shared" si="124"/>
        <v>2.2499999999999999E-2</v>
      </c>
      <c r="M508" s="13">
        <f t="shared" si="124"/>
        <v>1.8749999999999999E-2</v>
      </c>
      <c r="N508" s="13">
        <f t="shared" si="124"/>
        <v>2.1874999999999999E-2</v>
      </c>
      <c r="O508" s="13">
        <f t="shared" si="124"/>
        <v>1.2500000000000001E-2</v>
      </c>
      <c r="P508" s="13">
        <f t="shared" si="124"/>
        <v>1.6875000000000001E-2</v>
      </c>
      <c r="Q508" s="13">
        <f t="shared" si="124"/>
        <v>1.5625E-2</v>
      </c>
      <c r="R508" s="13">
        <f t="shared" si="124"/>
        <v>1.4375000000000001E-2</v>
      </c>
      <c r="S508" s="13">
        <f t="shared" si="124"/>
        <v>7.4999999999999997E-3</v>
      </c>
      <c r="T508" s="13">
        <f t="shared" si="124"/>
        <v>1.0625000000000001E-2</v>
      </c>
      <c r="U508" s="13">
        <f t="shared" si="124"/>
        <v>1.0625000000000001E-2</v>
      </c>
      <c r="V508" s="13">
        <f t="shared" si="124"/>
        <v>0.01</v>
      </c>
    </row>
    <row r="509" spans="1:22">
      <c r="B509" s="12" t="s">
        <v>87</v>
      </c>
      <c r="C509" s="13">
        <v>557</v>
      </c>
      <c r="D509" s="13">
        <v>349</v>
      </c>
      <c r="E509" s="13">
        <v>203</v>
      </c>
      <c r="F509" s="13">
        <v>160</v>
      </c>
      <c r="G509" s="13">
        <v>124</v>
      </c>
      <c r="H509" s="13">
        <v>75</v>
      </c>
      <c r="I509" s="13">
        <v>73</v>
      </c>
      <c r="J509" s="13">
        <v>55</v>
      </c>
      <c r="K509" s="13">
        <v>50</v>
      </c>
      <c r="L509" s="13">
        <v>38</v>
      </c>
      <c r="M509" s="13">
        <v>39</v>
      </c>
      <c r="N509" s="13">
        <v>31</v>
      </c>
      <c r="O509" s="13">
        <v>35</v>
      </c>
      <c r="P509" s="13">
        <v>22</v>
      </c>
      <c r="Q509" s="13">
        <v>22</v>
      </c>
      <c r="R509" s="13">
        <v>17</v>
      </c>
      <c r="S509" s="13">
        <v>17</v>
      </c>
      <c r="T509" s="13">
        <v>17</v>
      </c>
      <c r="U509" s="13">
        <v>24</v>
      </c>
      <c r="V509" s="13">
        <v>20</v>
      </c>
    </row>
    <row r="510" spans="1:22">
      <c r="B510" s="12" t="s">
        <v>88</v>
      </c>
      <c r="C510" s="13">
        <v>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</row>
    <row r="511" spans="1:22">
      <c r="B511" s="12" t="s">
        <v>89</v>
      </c>
      <c r="C511" s="13">
        <v>0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</row>
    <row r="512" spans="1:22">
      <c r="B512" s="12" t="s">
        <v>90</v>
      </c>
      <c r="C512" s="13">
        <v>0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</row>
    <row r="513" spans="1:22">
      <c r="B513" s="12" t="s">
        <v>91</v>
      </c>
      <c r="C513" s="13">
        <v>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</row>
    <row r="514" spans="1:22">
      <c r="B514" s="12" t="s">
        <v>92</v>
      </c>
      <c r="C514" s="13">
        <v>557</v>
      </c>
      <c r="D514" s="13">
        <v>349</v>
      </c>
      <c r="E514" s="13">
        <v>203</v>
      </c>
      <c r="F514" s="13">
        <v>160</v>
      </c>
      <c r="G514" s="13">
        <v>108</v>
      </c>
      <c r="H514" s="13">
        <v>51</v>
      </c>
      <c r="I514" s="13">
        <v>52</v>
      </c>
      <c r="J514" s="13">
        <v>36</v>
      </c>
      <c r="K514" s="13">
        <v>25</v>
      </c>
      <c r="L514" s="13">
        <v>18</v>
      </c>
      <c r="M514" s="13">
        <v>23</v>
      </c>
      <c r="N514" s="13">
        <v>14</v>
      </c>
      <c r="O514" s="13">
        <v>17</v>
      </c>
      <c r="P514" s="13">
        <v>12</v>
      </c>
      <c r="Q514" s="13">
        <v>2</v>
      </c>
      <c r="R514" s="13">
        <v>4</v>
      </c>
      <c r="S514" s="13">
        <v>9</v>
      </c>
      <c r="T514" s="13">
        <v>5</v>
      </c>
      <c r="U514" s="13">
        <v>11</v>
      </c>
      <c r="V514" s="13">
        <v>10</v>
      </c>
    </row>
    <row r="515" spans="1:22">
      <c r="B515" s="12" t="s">
        <v>93</v>
      </c>
      <c r="C515" s="13">
        <v>557</v>
      </c>
      <c r="D515" s="13">
        <v>349</v>
      </c>
      <c r="E515" s="13">
        <v>203</v>
      </c>
      <c r="F515" s="13">
        <v>160</v>
      </c>
      <c r="G515" s="13">
        <v>108</v>
      </c>
      <c r="H515" s="13">
        <v>51</v>
      </c>
      <c r="I515" s="13">
        <v>52</v>
      </c>
      <c r="J515" s="13">
        <v>36</v>
      </c>
      <c r="K515" s="13">
        <v>25</v>
      </c>
      <c r="L515" s="13">
        <v>18</v>
      </c>
      <c r="M515" s="13">
        <v>23</v>
      </c>
      <c r="N515" s="13">
        <v>14</v>
      </c>
      <c r="O515" s="13">
        <v>17</v>
      </c>
      <c r="P515" s="13">
        <v>12</v>
      </c>
      <c r="Q515" s="13">
        <v>2</v>
      </c>
      <c r="R515" s="13">
        <v>4</v>
      </c>
      <c r="S515" s="13">
        <v>9</v>
      </c>
      <c r="T515" s="13">
        <v>5</v>
      </c>
      <c r="U515" s="13">
        <v>11</v>
      </c>
      <c r="V515" s="13">
        <v>10</v>
      </c>
    </row>
    <row r="516" spans="1:22">
      <c r="B516" s="14" t="s">
        <v>86</v>
      </c>
      <c r="C516" s="13">
        <f>C515/1600</f>
        <v>0.34812500000000002</v>
      </c>
      <c r="D516" s="13">
        <f t="shared" ref="D516:V516" si="125">D515/1600</f>
        <v>0.21812500000000001</v>
      </c>
      <c r="E516" s="13">
        <f t="shared" si="125"/>
        <v>0.12687499999999999</v>
      </c>
      <c r="F516" s="13">
        <f t="shared" si="125"/>
        <v>0.1</v>
      </c>
      <c r="G516" s="13">
        <f t="shared" si="125"/>
        <v>6.7500000000000004E-2</v>
      </c>
      <c r="H516" s="13">
        <f t="shared" si="125"/>
        <v>3.1875000000000001E-2</v>
      </c>
      <c r="I516" s="13">
        <f t="shared" si="125"/>
        <v>3.2500000000000001E-2</v>
      </c>
      <c r="J516" s="13">
        <f t="shared" si="125"/>
        <v>2.2499999999999999E-2</v>
      </c>
      <c r="K516" s="13">
        <f t="shared" si="125"/>
        <v>1.5625E-2</v>
      </c>
      <c r="L516" s="13">
        <f t="shared" si="125"/>
        <v>1.125E-2</v>
      </c>
      <c r="M516" s="13">
        <f t="shared" si="125"/>
        <v>1.4375000000000001E-2</v>
      </c>
      <c r="N516" s="13">
        <f t="shared" si="125"/>
        <v>8.7500000000000008E-3</v>
      </c>
      <c r="O516" s="13">
        <f t="shared" si="125"/>
        <v>1.0625000000000001E-2</v>
      </c>
      <c r="P516" s="13">
        <f t="shared" si="125"/>
        <v>7.4999999999999997E-3</v>
      </c>
      <c r="Q516" s="13">
        <f t="shared" si="125"/>
        <v>1.25E-3</v>
      </c>
      <c r="R516" s="13">
        <f t="shared" si="125"/>
        <v>2.5000000000000001E-3</v>
      </c>
      <c r="S516" s="13">
        <f t="shared" si="125"/>
        <v>5.6249999999999998E-3</v>
      </c>
      <c r="T516" s="13">
        <f t="shared" si="125"/>
        <v>3.1250000000000002E-3</v>
      </c>
      <c r="U516" s="13">
        <f t="shared" si="125"/>
        <v>6.875E-3</v>
      </c>
      <c r="V516" s="13">
        <f t="shared" si="125"/>
        <v>6.2500000000000003E-3</v>
      </c>
    </row>
    <row r="519" spans="1:22">
      <c r="A519" s="8" t="s">
        <v>61</v>
      </c>
      <c r="B519" s="10" t="s">
        <v>0</v>
      </c>
      <c r="C519" s="11">
        <v>0.1</v>
      </c>
      <c r="D519" s="11">
        <v>0.2</v>
      </c>
      <c r="E519" s="11">
        <v>0.3</v>
      </c>
      <c r="F519" s="11">
        <v>0.4</v>
      </c>
      <c r="G519" s="11">
        <v>0.5</v>
      </c>
      <c r="H519" s="11">
        <v>0.6</v>
      </c>
      <c r="I519" s="11">
        <v>0.7</v>
      </c>
      <c r="J519" s="11">
        <v>0.8</v>
      </c>
      <c r="K519" s="11">
        <v>0.9</v>
      </c>
      <c r="L519" s="11">
        <v>1</v>
      </c>
      <c r="M519" s="11">
        <v>1.1000000000000001</v>
      </c>
      <c r="N519" s="11">
        <v>1.2</v>
      </c>
      <c r="O519" s="11">
        <v>1.3</v>
      </c>
      <c r="P519" s="11">
        <v>1.4</v>
      </c>
      <c r="Q519" s="11">
        <v>1.5</v>
      </c>
      <c r="R519" s="11">
        <v>1.6</v>
      </c>
      <c r="S519" s="11">
        <v>1.7</v>
      </c>
      <c r="T519" s="11">
        <v>1.8</v>
      </c>
      <c r="U519" s="11">
        <v>1.9</v>
      </c>
      <c r="V519" s="11">
        <v>2</v>
      </c>
    </row>
    <row r="520" spans="1:22">
      <c r="A520" s="6" t="s">
        <v>14</v>
      </c>
      <c r="B520" s="12" t="s">
        <v>19</v>
      </c>
      <c r="C520" s="16">
        <v>1600</v>
      </c>
      <c r="D520" s="16">
        <v>1600</v>
      </c>
      <c r="E520" s="16">
        <v>1600</v>
      </c>
      <c r="F520" s="16">
        <v>1600</v>
      </c>
      <c r="G520" s="16">
        <v>1600</v>
      </c>
      <c r="H520" s="16">
        <v>1600</v>
      </c>
      <c r="I520" s="16">
        <v>1600</v>
      </c>
      <c r="J520" s="16">
        <v>1600</v>
      </c>
      <c r="K520" s="16">
        <v>1600</v>
      </c>
      <c r="L520" s="16">
        <v>1600</v>
      </c>
      <c r="M520" s="16">
        <v>1600</v>
      </c>
      <c r="N520" s="16">
        <v>1600</v>
      </c>
      <c r="O520" s="16">
        <v>1600</v>
      </c>
      <c r="P520" s="16">
        <v>1600</v>
      </c>
      <c r="Q520" s="16">
        <v>1600</v>
      </c>
      <c r="R520" s="16">
        <v>1600</v>
      </c>
      <c r="S520" s="16">
        <v>1600</v>
      </c>
      <c r="T520" s="16">
        <v>1600</v>
      </c>
      <c r="U520" s="16">
        <v>1600</v>
      </c>
      <c r="V520" s="16">
        <v>1600</v>
      </c>
    </row>
    <row r="521" spans="1:22">
      <c r="A521" s="6" t="s">
        <v>47</v>
      </c>
      <c r="B521" s="12" t="s">
        <v>63</v>
      </c>
      <c r="C521" s="16">
        <f>C520/1600</f>
        <v>1</v>
      </c>
      <c r="D521" s="16">
        <f t="shared" ref="D521:V521" si="126">D520/1600</f>
        <v>1</v>
      </c>
      <c r="E521" s="16">
        <f t="shared" si="126"/>
        <v>1</v>
      </c>
      <c r="F521" s="16">
        <f t="shared" si="126"/>
        <v>1</v>
      </c>
      <c r="G521" s="16">
        <f t="shared" si="126"/>
        <v>1</v>
      </c>
      <c r="H521" s="16">
        <f t="shared" si="126"/>
        <v>1</v>
      </c>
      <c r="I521" s="16">
        <f t="shared" si="126"/>
        <v>1</v>
      </c>
      <c r="J521" s="16">
        <f t="shared" si="126"/>
        <v>1</v>
      </c>
      <c r="K521" s="16">
        <f t="shared" si="126"/>
        <v>1</v>
      </c>
      <c r="L521" s="16">
        <f t="shared" si="126"/>
        <v>1</v>
      </c>
      <c r="M521" s="16">
        <f t="shared" si="126"/>
        <v>1</v>
      </c>
      <c r="N521" s="16">
        <f t="shared" si="126"/>
        <v>1</v>
      </c>
      <c r="O521" s="16">
        <f t="shared" si="126"/>
        <v>1</v>
      </c>
      <c r="P521" s="16">
        <f t="shared" si="126"/>
        <v>1</v>
      </c>
      <c r="Q521" s="16">
        <f t="shared" si="126"/>
        <v>1</v>
      </c>
      <c r="R521" s="16">
        <f t="shared" si="126"/>
        <v>1</v>
      </c>
      <c r="S521" s="16">
        <f t="shared" si="126"/>
        <v>1</v>
      </c>
      <c r="T521" s="16">
        <f t="shared" si="126"/>
        <v>1</v>
      </c>
      <c r="U521" s="16">
        <f t="shared" si="126"/>
        <v>1</v>
      </c>
      <c r="V521" s="16">
        <f t="shared" si="126"/>
        <v>1</v>
      </c>
    </row>
    <row r="522" spans="1:22">
      <c r="B522" s="12" t="s">
        <v>64</v>
      </c>
      <c r="C522" s="16">
        <v>0.59799999999999998</v>
      </c>
      <c r="D522" s="16">
        <v>0.54069999999999996</v>
      </c>
      <c r="E522" s="16">
        <v>0.42020000000000002</v>
      </c>
      <c r="F522" s="16">
        <v>0.28710000000000002</v>
      </c>
      <c r="G522" s="16">
        <v>0.20230000000000001</v>
      </c>
      <c r="H522" s="16">
        <v>0.1951</v>
      </c>
      <c r="I522" s="16">
        <v>0.1951</v>
      </c>
      <c r="J522" s="16">
        <v>0.1951</v>
      </c>
      <c r="K522" s="16">
        <v>0.1951</v>
      </c>
      <c r="L522" s="16">
        <v>0.1951</v>
      </c>
      <c r="M522" s="16">
        <v>0.1951</v>
      </c>
      <c r="N522" s="16">
        <v>0.1951</v>
      </c>
      <c r="O522" s="16">
        <v>0.1951</v>
      </c>
      <c r="P522" s="16">
        <v>0.1951</v>
      </c>
      <c r="Q522" s="16">
        <v>0.1951</v>
      </c>
      <c r="R522" s="16">
        <v>0.1951</v>
      </c>
      <c r="S522" s="16">
        <v>0.1951</v>
      </c>
      <c r="T522" s="16">
        <v>0.1951</v>
      </c>
      <c r="U522" s="16">
        <v>0.1951</v>
      </c>
      <c r="V522" s="16">
        <v>0.1951</v>
      </c>
    </row>
    <row r="523" spans="1:22">
      <c r="B523" s="12" t="s">
        <v>65</v>
      </c>
      <c r="C523" s="16">
        <f>C522*10</f>
        <v>5.9799999999999995</v>
      </c>
      <c r="D523" s="16">
        <f t="shared" ref="D523:V523" si="127">D522*10</f>
        <v>5.407</v>
      </c>
      <c r="E523" s="16">
        <f t="shared" si="127"/>
        <v>4.202</v>
      </c>
      <c r="F523" s="16">
        <f t="shared" si="127"/>
        <v>2.8710000000000004</v>
      </c>
      <c r="G523" s="16">
        <f t="shared" si="127"/>
        <v>2.0230000000000001</v>
      </c>
      <c r="H523" s="16">
        <f t="shared" si="127"/>
        <v>1.9510000000000001</v>
      </c>
      <c r="I523" s="16">
        <f t="shared" si="127"/>
        <v>1.9510000000000001</v>
      </c>
      <c r="J523" s="16">
        <f t="shared" si="127"/>
        <v>1.9510000000000001</v>
      </c>
      <c r="K523" s="16">
        <f t="shared" si="127"/>
        <v>1.9510000000000001</v>
      </c>
      <c r="L523" s="16">
        <f t="shared" si="127"/>
        <v>1.9510000000000001</v>
      </c>
      <c r="M523" s="16">
        <f t="shared" si="127"/>
        <v>1.9510000000000001</v>
      </c>
      <c r="N523" s="16">
        <f t="shared" si="127"/>
        <v>1.9510000000000001</v>
      </c>
      <c r="O523" s="16">
        <f t="shared" si="127"/>
        <v>1.9510000000000001</v>
      </c>
      <c r="P523" s="16">
        <f t="shared" si="127"/>
        <v>1.9510000000000001</v>
      </c>
      <c r="Q523" s="16">
        <f t="shared" si="127"/>
        <v>1.9510000000000001</v>
      </c>
      <c r="R523" s="16">
        <f t="shared" si="127"/>
        <v>1.9510000000000001</v>
      </c>
      <c r="S523" s="16">
        <f t="shared" si="127"/>
        <v>1.9510000000000001</v>
      </c>
      <c r="T523" s="16">
        <f t="shared" si="127"/>
        <v>1.9510000000000001</v>
      </c>
      <c r="U523" s="16">
        <f t="shared" si="127"/>
        <v>1.9510000000000001</v>
      </c>
      <c r="V523" s="16">
        <f t="shared" si="127"/>
        <v>1.9510000000000001</v>
      </c>
    </row>
    <row r="524" spans="1:22">
      <c r="B524" s="12" t="s">
        <v>66</v>
      </c>
      <c r="C524" s="16">
        <v>8.6372999999999998</v>
      </c>
      <c r="D524" s="16">
        <v>5.2225000000000001</v>
      </c>
      <c r="E524" s="16">
        <v>3.4125000000000001</v>
      </c>
      <c r="F524" s="16">
        <v>2.5560999999999998</v>
      </c>
      <c r="G524" s="16">
        <v>2.0301</v>
      </c>
      <c r="H524" s="16">
        <v>1.6897</v>
      </c>
      <c r="I524" s="16">
        <v>1.4504999999999999</v>
      </c>
      <c r="J524" s="16">
        <v>1.2749999999999999</v>
      </c>
      <c r="K524" s="16">
        <v>1.1392</v>
      </c>
      <c r="L524" s="16">
        <v>1.0095000000000001</v>
      </c>
      <c r="M524" s="16">
        <v>0.92800000000000005</v>
      </c>
      <c r="N524" s="16">
        <v>0.84350000000000003</v>
      </c>
      <c r="O524" s="16">
        <v>0.77929999999999999</v>
      </c>
      <c r="P524" s="16">
        <v>0.72499999999999998</v>
      </c>
      <c r="Q524" s="16">
        <v>0.66320000000000001</v>
      </c>
      <c r="R524" s="16">
        <v>0.62719999999999998</v>
      </c>
      <c r="S524" s="16">
        <v>0.59689999999999999</v>
      </c>
      <c r="T524" s="16">
        <v>0.55710000000000004</v>
      </c>
      <c r="U524" s="16">
        <v>0.52890000000000004</v>
      </c>
      <c r="V524" s="16">
        <v>0.51</v>
      </c>
    </row>
    <row r="525" spans="1:22">
      <c r="C525" s="15"/>
    </row>
    <row r="526" spans="1:22">
      <c r="A526" s="2" t="s">
        <v>21</v>
      </c>
      <c r="B526" s="12" t="s">
        <v>67</v>
      </c>
      <c r="C526" s="13">
        <v>1111</v>
      </c>
      <c r="D526" s="13">
        <v>567</v>
      </c>
      <c r="E526" s="13">
        <v>306</v>
      </c>
      <c r="F526" s="13">
        <v>205</v>
      </c>
      <c r="G526" s="13">
        <v>145</v>
      </c>
      <c r="H526" s="13">
        <v>115</v>
      </c>
      <c r="I526" s="13">
        <v>99</v>
      </c>
      <c r="J526" s="13">
        <v>92</v>
      </c>
      <c r="K526" s="13">
        <v>85</v>
      </c>
      <c r="L526" s="13">
        <v>75</v>
      </c>
      <c r="M526" s="13">
        <v>63</v>
      </c>
      <c r="N526" s="13">
        <v>55</v>
      </c>
      <c r="O526" s="13">
        <v>44</v>
      </c>
      <c r="P526" s="13">
        <v>32</v>
      </c>
      <c r="Q526" s="13">
        <v>23</v>
      </c>
      <c r="R526" s="13">
        <v>32</v>
      </c>
      <c r="S526" s="13">
        <v>28</v>
      </c>
      <c r="T526" s="13">
        <v>14</v>
      </c>
      <c r="U526" s="13">
        <v>18</v>
      </c>
      <c r="V526" s="13">
        <v>14</v>
      </c>
    </row>
    <row r="527" spans="1:22">
      <c r="B527" s="14" t="s">
        <v>76</v>
      </c>
      <c r="C527" s="13">
        <f>C526/1600</f>
        <v>0.69437499999999996</v>
      </c>
      <c r="D527" s="13">
        <f t="shared" ref="D527:V527" si="128">D526/1600</f>
        <v>0.354375</v>
      </c>
      <c r="E527" s="13">
        <f t="shared" si="128"/>
        <v>0.19125</v>
      </c>
      <c r="F527" s="13">
        <f t="shared" si="128"/>
        <v>0.12812499999999999</v>
      </c>
      <c r="G527" s="13">
        <f t="shared" si="128"/>
        <v>9.0624999999999997E-2</v>
      </c>
      <c r="H527" s="13">
        <f t="shared" si="128"/>
        <v>7.1874999999999994E-2</v>
      </c>
      <c r="I527" s="13">
        <f t="shared" si="128"/>
        <v>6.1874999999999999E-2</v>
      </c>
      <c r="J527" s="13">
        <f t="shared" si="128"/>
        <v>5.7500000000000002E-2</v>
      </c>
      <c r="K527" s="13">
        <f t="shared" si="128"/>
        <v>5.3124999999999999E-2</v>
      </c>
      <c r="L527" s="13">
        <f t="shared" si="128"/>
        <v>4.6875E-2</v>
      </c>
      <c r="M527" s="13">
        <f t="shared" si="128"/>
        <v>3.9375E-2</v>
      </c>
      <c r="N527" s="13">
        <f t="shared" si="128"/>
        <v>3.4375000000000003E-2</v>
      </c>
      <c r="O527" s="13">
        <f t="shared" si="128"/>
        <v>2.75E-2</v>
      </c>
      <c r="P527" s="13">
        <f t="shared" si="128"/>
        <v>0.02</v>
      </c>
      <c r="Q527" s="13">
        <f t="shared" si="128"/>
        <v>1.4375000000000001E-2</v>
      </c>
      <c r="R527" s="13">
        <f t="shared" si="128"/>
        <v>0.02</v>
      </c>
      <c r="S527" s="13">
        <f t="shared" si="128"/>
        <v>1.7500000000000002E-2</v>
      </c>
      <c r="T527" s="13">
        <f t="shared" si="128"/>
        <v>8.7500000000000008E-3</v>
      </c>
      <c r="U527" s="13">
        <f t="shared" si="128"/>
        <v>1.125E-2</v>
      </c>
      <c r="V527" s="13">
        <f t="shared" si="128"/>
        <v>8.7500000000000008E-3</v>
      </c>
    </row>
    <row r="528" spans="1:22">
      <c r="A528" s="9"/>
      <c r="B528" s="16" t="s">
        <v>68</v>
      </c>
      <c r="C528" s="13">
        <v>1111</v>
      </c>
      <c r="D528" s="13">
        <v>544</v>
      </c>
      <c r="E528" s="13">
        <v>246</v>
      </c>
      <c r="F528" s="13">
        <v>147</v>
      </c>
      <c r="G528" s="13">
        <v>85</v>
      </c>
      <c r="H528" s="13">
        <v>62</v>
      </c>
      <c r="I528" s="13">
        <v>48</v>
      </c>
      <c r="J528" s="13">
        <v>48</v>
      </c>
      <c r="K528" s="13">
        <v>32</v>
      </c>
      <c r="L528" s="13">
        <v>29</v>
      </c>
      <c r="M528" s="13">
        <v>19</v>
      </c>
      <c r="N528" s="13">
        <v>20</v>
      </c>
      <c r="O528" s="13">
        <v>17</v>
      </c>
      <c r="P528" s="13">
        <v>11</v>
      </c>
      <c r="Q528" s="13">
        <v>5</v>
      </c>
      <c r="R528" s="13">
        <v>11</v>
      </c>
      <c r="S528" s="13">
        <v>7</v>
      </c>
      <c r="T528" s="13">
        <v>4</v>
      </c>
      <c r="U528" s="13">
        <v>4</v>
      </c>
      <c r="V528" s="13">
        <v>2</v>
      </c>
    </row>
    <row r="529" spans="1:22">
      <c r="A529" s="9"/>
      <c r="B529" s="18" t="s">
        <v>69</v>
      </c>
      <c r="C529" s="13">
        <f>C528/C526</f>
        <v>1</v>
      </c>
      <c r="D529" s="13">
        <f t="shared" ref="D529:V529" si="129">D528/D526</f>
        <v>0.95943562610229272</v>
      </c>
      <c r="E529" s="13">
        <f t="shared" si="129"/>
        <v>0.80392156862745101</v>
      </c>
      <c r="F529" s="13">
        <f t="shared" si="129"/>
        <v>0.71707317073170729</v>
      </c>
      <c r="G529" s="13">
        <f t="shared" si="129"/>
        <v>0.58620689655172409</v>
      </c>
      <c r="H529" s="13">
        <f t="shared" si="129"/>
        <v>0.53913043478260869</v>
      </c>
      <c r="I529" s="13">
        <f t="shared" si="129"/>
        <v>0.48484848484848486</v>
      </c>
      <c r="J529" s="13">
        <f t="shared" si="129"/>
        <v>0.52173913043478259</v>
      </c>
      <c r="K529" s="13">
        <f t="shared" si="129"/>
        <v>0.37647058823529411</v>
      </c>
      <c r="L529" s="13">
        <f t="shared" si="129"/>
        <v>0.38666666666666666</v>
      </c>
      <c r="M529" s="13">
        <f t="shared" si="129"/>
        <v>0.30158730158730157</v>
      </c>
      <c r="N529" s="13">
        <f t="shared" si="129"/>
        <v>0.36363636363636365</v>
      </c>
      <c r="O529" s="13">
        <f t="shared" si="129"/>
        <v>0.38636363636363635</v>
      </c>
      <c r="P529" s="13">
        <f t="shared" si="129"/>
        <v>0.34375</v>
      </c>
      <c r="Q529" s="13">
        <f t="shared" si="129"/>
        <v>0.21739130434782608</v>
      </c>
      <c r="R529" s="13">
        <f t="shared" si="129"/>
        <v>0.34375</v>
      </c>
      <c r="S529" s="13">
        <f t="shared" si="129"/>
        <v>0.25</v>
      </c>
      <c r="T529" s="13">
        <f t="shared" si="129"/>
        <v>0.2857142857142857</v>
      </c>
      <c r="U529" s="13">
        <f t="shared" si="129"/>
        <v>0.22222222222222221</v>
      </c>
      <c r="V529" s="13">
        <f t="shared" si="129"/>
        <v>0.14285714285714285</v>
      </c>
    </row>
    <row r="530" spans="1:22">
      <c r="A530" s="9"/>
      <c r="B530" s="16" t="s">
        <v>70</v>
      </c>
      <c r="C530" s="13">
        <v>0</v>
      </c>
      <c r="D530" s="13">
        <v>0</v>
      </c>
      <c r="E530" s="13">
        <v>0</v>
      </c>
      <c r="F530" s="13">
        <v>6</v>
      </c>
      <c r="G530" s="13">
        <v>13</v>
      </c>
      <c r="H530" s="13">
        <v>17</v>
      </c>
      <c r="I530" s="13">
        <v>11</v>
      </c>
      <c r="J530" s="13">
        <v>16</v>
      </c>
      <c r="K530" s="13">
        <v>13</v>
      </c>
      <c r="L530" s="13">
        <v>10</v>
      </c>
      <c r="M530" s="13">
        <v>13</v>
      </c>
      <c r="N530" s="13">
        <v>10</v>
      </c>
      <c r="O530" s="13">
        <v>4</v>
      </c>
      <c r="P530" s="13">
        <v>4</v>
      </c>
      <c r="Q530" s="13">
        <v>3</v>
      </c>
      <c r="R530" s="13">
        <v>9</v>
      </c>
      <c r="S530" s="13">
        <v>7</v>
      </c>
      <c r="T530" s="13">
        <v>3</v>
      </c>
      <c r="U530" s="13">
        <v>4</v>
      </c>
      <c r="V530" s="13">
        <v>6</v>
      </c>
    </row>
    <row r="531" spans="1:22">
      <c r="A531" s="9"/>
      <c r="B531" s="16" t="s">
        <v>71</v>
      </c>
      <c r="C531" s="13">
        <v>0</v>
      </c>
      <c r="D531" s="13">
        <v>0</v>
      </c>
      <c r="E531" s="13">
        <v>0</v>
      </c>
      <c r="F531" s="13">
        <v>8</v>
      </c>
      <c r="G531" s="13">
        <v>12</v>
      </c>
      <c r="H531" s="13">
        <v>10</v>
      </c>
      <c r="I531" s="13">
        <v>12</v>
      </c>
      <c r="J531" s="13">
        <v>10</v>
      </c>
      <c r="K531" s="13">
        <v>17</v>
      </c>
      <c r="L531" s="13">
        <v>18</v>
      </c>
      <c r="M531" s="13">
        <v>12</v>
      </c>
      <c r="N531" s="13">
        <v>11</v>
      </c>
      <c r="O531" s="13">
        <v>13</v>
      </c>
      <c r="P531" s="13">
        <v>11</v>
      </c>
      <c r="Q531" s="13">
        <v>8</v>
      </c>
      <c r="R531" s="13">
        <v>6</v>
      </c>
      <c r="S531" s="13">
        <v>7</v>
      </c>
      <c r="T531" s="13">
        <v>4</v>
      </c>
      <c r="U531" s="13">
        <v>5</v>
      </c>
      <c r="V531" s="13">
        <v>5</v>
      </c>
    </row>
    <row r="532" spans="1:22">
      <c r="A532" s="9"/>
      <c r="B532" s="18" t="s">
        <v>72</v>
      </c>
      <c r="C532" s="13">
        <f>(C530+C531)/C526</f>
        <v>0</v>
      </c>
      <c r="D532" s="13">
        <f t="shared" ref="D532:V532" si="130">(D530+D531)/D526</f>
        <v>0</v>
      </c>
      <c r="E532" s="13">
        <f t="shared" si="130"/>
        <v>0</v>
      </c>
      <c r="F532" s="13">
        <f t="shared" si="130"/>
        <v>6.8292682926829273E-2</v>
      </c>
      <c r="G532" s="13">
        <f t="shared" si="130"/>
        <v>0.17241379310344829</v>
      </c>
      <c r="H532" s="13">
        <f t="shared" si="130"/>
        <v>0.23478260869565218</v>
      </c>
      <c r="I532" s="13">
        <f t="shared" si="130"/>
        <v>0.23232323232323232</v>
      </c>
      <c r="J532" s="13">
        <f t="shared" si="130"/>
        <v>0.28260869565217389</v>
      </c>
      <c r="K532" s="13">
        <f t="shared" si="130"/>
        <v>0.35294117647058826</v>
      </c>
      <c r="L532" s="13">
        <f t="shared" si="130"/>
        <v>0.37333333333333335</v>
      </c>
      <c r="M532" s="13">
        <f t="shared" si="130"/>
        <v>0.3968253968253968</v>
      </c>
      <c r="N532" s="13">
        <f t="shared" si="130"/>
        <v>0.38181818181818183</v>
      </c>
      <c r="O532" s="13">
        <f t="shared" si="130"/>
        <v>0.38636363636363635</v>
      </c>
      <c r="P532" s="13">
        <f t="shared" si="130"/>
        <v>0.46875</v>
      </c>
      <c r="Q532" s="13">
        <f t="shared" si="130"/>
        <v>0.47826086956521741</v>
      </c>
      <c r="R532" s="13">
        <f t="shared" si="130"/>
        <v>0.46875</v>
      </c>
      <c r="S532" s="13">
        <f t="shared" si="130"/>
        <v>0.5</v>
      </c>
      <c r="T532" s="13">
        <f t="shared" si="130"/>
        <v>0.5</v>
      </c>
      <c r="U532" s="13">
        <f t="shared" si="130"/>
        <v>0.5</v>
      </c>
      <c r="V532" s="13">
        <f t="shared" si="130"/>
        <v>0.7857142857142857</v>
      </c>
    </row>
    <row r="533" spans="1:22">
      <c r="A533" s="9"/>
      <c r="B533" s="16" t="s">
        <v>73</v>
      </c>
      <c r="C533" s="13">
        <v>0</v>
      </c>
      <c r="D533" s="13">
        <v>10</v>
      </c>
      <c r="E533" s="13">
        <v>31</v>
      </c>
      <c r="F533" s="13">
        <v>21</v>
      </c>
      <c r="G533" s="13">
        <v>21</v>
      </c>
      <c r="H533" s="13">
        <v>12</v>
      </c>
      <c r="I533" s="13">
        <v>16</v>
      </c>
      <c r="J533" s="13">
        <v>9</v>
      </c>
      <c r="K533" s="13">
        <v>10</v>
      </c>
      <c r="L533" s="13">
        <v>8</v>
      </c>
      <c r="M533" s="13">
        <v>8</v>
      </c>
      <c r="N533" s="13">
        <v>9</v>
      </c>
      <c r="O533" s="13">
        <v>7</v>
      </c>
      <c r="P533" s="13">
        <v>2</v>
      </c>
      <c r="Q533" s="13">
        <v>3</v>
      </c>
      <c r="R533" s="13">
        <v>5</v>
      </c>
      <c r="S533" s="13">
        <v>2</v>
      </c>
      <c r="T533" s="13">
        <v>3</v>
      </c>
      <c r="U533" s="13">
        <v>1</v>
      </c>
      <c r="V533" s="13">
        <v>1</v>
      </c>
    </row>
    <row r="534" spans="1:22">
      <c r="A534" s="9"/>
      <c r="B534" s="16" t="s">
        <v>74</v>
      </c>
      <c r="C534" s="13">
        <v>0</v>
      </c>
      <c r="D534" s="13">
        <v>13</v>
      </c>
      <c r="E534" s="13">
        <v>29</v>
      </c>
      <c r="F534" s="13">
        <v>23</v>
      </c>
      <c r="G534" s="13">
        <v>14</v>
      </c>
      <c r="H534" s="13">
        <v>14</v>
      </c>
      <c r="I534" s="13">
        <v>12</v>
      </c>
      <c r="J534" s="13">
        <v>9</v>
      </c>
      <c r="K534" s="13">
        <v>13</v>
      </c>
      <c r="L534" s="13">
        <v>10</v>
      </c>
      <c r="M534" s="13">
        <v>11</v>
      </c>
      <c r="N534" s="13">
        <v>5</v>
      </c>
      <c r="O534" s="13">
        <v>3</v>
      </c>
      <c r="P534" s="13">
        <v>4</v>
      </c>
      <c r="Q534" s="13">
        <v>4</v>
      </c>
      <c r="R534" s="13">
        <v>1</v>
      </c>
      <c r="S534" s="13">
        <v>5</v>
      </c>
      <c r="T534" s="13">
        <v>0</v>
      </c>
      <c r="U534" s="13">
        <v>4</v>
      </c>
      <c r="V534" s="13">
        <v>0</v>
      </c>
    </row>
    <row r="535" spans="1:22">
      <c r="A535" s="9"/>
      <c r="B535" s="18" t="s">
        <v>77</v>
      </c>
      <c r="C535" s="13">
        <f>(C533+C534)/C526</f>
        <v>0</v>
      </c>
      <c r="D535" s="13">
        <f t="shared" ref="D535:V535" si="131">(D533+D534)/D526</f>
        <v>4.0564373897707229E-2</v>
      </c>
      <c r="E535" s="13">
        <f t="shared" si="131"/>
        <v>0.19607843137254902</v>
      </c>
      <c r="F535" s="13">
        <f t="shared" si="131"/>
        <v>0.21463414634146341</v>
      </c>
      <c r="G535" s="13">
        <f t="shared" si="131"/>
        <v>0.2413793103448276</v>
      </c>
      <c r="H535" s="13">
        <f t="shared" si="131"/>
        <v>0.22608695652173913</v>
      </c>
      <c r="I535" s="13">
        <f t="shared" si="131"/>
        <v>0.28282828282828282</v>
      </c>
      <c r="J535" s="13">
        <f t="shared" si="131"/>
        <v>0.19565217391304349</v>
      </c>
      <c r="K535" s="13">
        <f t="shared" si="131"/>
        <v>0.27058823529411763</v>
      </c>
      <c r="L535" s="13">
        <f t="shared" si="131"/>
        <v>0.24</v>
      </c>
      <c r="M535" s="13">
        <f t="shared" si="131"/>
        <v>0.30158730158730157</v>
      </c>
      <c r="N535" s="13">
        <f t="shared" si="131"/>
        <v>0.25454545454545452</v>
      </c>
      <c r="O535" s="13">
        <f t="shared" si="131"/>
        <v>0.22727272727272727</v>
      </c>
      <c r="P535" s="13">
        <f t="shared" si="131"/>
        <v>0.1875</v>
      </c>
      <c r="Q535" s="13">
        <f t="shared" si="131"/>
        <v>0.30434782608695654</v>
      </c>
      <c r="R535" s="13">
        <f t="shared" si="131"/>
        <v>0.1875</v>
      </c>
      <c r="S535" s="13">
        <f t="shared" si="131"/>
        <v>0.25</v>
      </c>
      <c r="T535" s="13">
        <f t="shared" si="131"/>
        <v>0.21428571428571427</v>
      </c>
      <c r="U535" s="13">
        <f t="shared" si="131"/>
        <v>0.27777777777777779</v>
      </c>
      <c r="V535" s="13">
        <f t="shared" si="131"/>
        <v>7.1428571428571425E-2</v>
      </c>
    </row>
    <row r="536" spans="1:22">
      <c r="B536" s="12" t="s">
        <v>78</v>
      </c>
      <c r="C536" s="13">
        <v>566</v>
      </c>
      <c r="D536" s="13">
        <v>370</v>
      </c>
      <c r="E536" s="13">
        <v>198</v>
      </c>
      <c r="F536" s="13">
        <v>139</v>
      </c>
      <c r="G536" s="13">
        <v>96</v>
      </c>
      <c r="H536" s="13">
        <v>77</v>
      </c>
      <c r="I536" s="13">
        <v>63</v>
      </c>
      <c r="J536" s="13">
        <v>67</v>
      </c>
      <c r="K536" s="13">
        <v>52</v>
      </c>
      <c r="L536" s="13">
        <v>48</v>
      </c>
      <c r="M536" s="13">
        <v>37</v>
      </c>
      <c r="N536" s="13">
        <v>35</v>
      </c>
      <c r="O536" s="13">
        <v>31</v>
      </c>
      <c r="P536" s="13">
        <v>28</v>
      </c>
      <c r="Q536" s="13">
        <v>22</v>
      </c>
      <c r="R536" s="13">
        <v>26</v>
      </c>
      <c r="S536" s="13">
        <v>17</v>
      </c>
      <c r="T536" s="13">
        <v>11</v>
      </c>
      <c r="U536" s="13">
        <v>8</v>
      </c>
      <c r="V536" s="13">
        <v>9</v>
      </c>
    </row>
    <row r="537" spans="1:22">
      <c r="B537" s="14" t="s">
        <v>75</v>
      </c>
      <c r="C537" s="12">
        <f>C536/1600</f>
        <v>0.35375000000000001</v>
      </c>
      <c r="D537" s="12">
        <f t="shared" ref="D537:V537" si="132">D536/1600</f>
        <v>0.23125000000000001</v>
      </c>
      <c r="E537" s="12">
        <f t="shared" si="132"/>
        <v>0.12375</v>
      </c>
      <c r="F537" s="12">
        <f t="shared" si="132"/>
        <v>8.6874999999999994E-2</v>
      </c>
      <c r="G537" s="12">
        <f t="shared" si="132"/>
        <v>0.06</v>
      </c>
      <c r="H537" s="12">
        <f t="shared" si="132"/>
        <v>4.8125000000000001E-2</v>
      </c>
      <c r="I537" s="12">
        <f t="shared" si="132"/>
        <v>3.9375E-2</v>
      </c>
      <c r="J537" s="12">
        <f t="shared" si="132"/>
        <v>4.1875000000000002E-2</v>
      </c>
      <c r="K537" s="12">
        <f t="shared" si="132"/>
        <v>3.2500000000000001E-2</v>
      </c>
      <c r="L537" s="12">
        <f t="shared" si="132"/>
        <v>0.03</v>
      </c>
      <c r="M537" s="12">
        <f t="shared" si="132"/>
        <v>2.3125E-2</v>
      </c>
      <c r="N537" s="12">
        <f t="shared" si="132"/>
        <v>2.1874999999999999E-2</v>
      </c>
      <c r="O537" s="12">
        <f t="shared" si="132"/>
        <v>1.9375E-2</v>
      </c>
      <c r="P537" s="12">
        <f t="shared" si="132"/>
        <v>1.7500000000000002E-2</v>
      </c>
      <c r="Q537" s="12">
        <f t="shared" si="132"/>
        <v>1.375E-2</v>
      </c>
      <c r="R537" s="12">
        <f t="shared" si="132"/>
        <v>1.6250000000000001E-2</v>
      </c>
      <c r="S537" s="12">
        <f t="shared" si="132"/>
        <v>1.0625000000000001E-2</v>
      </c>
      <c r="T537" s="12">
        <f t="shared" si="132"/>
        <v>6.875E-3</v>
      </c>
      <c r="U537" s="12">
        <f t="shared" si="132"/>
        <v>5.0000000000000001E-3</v>
      </c>
      <c r="V537" s="12">
        <f t="shared" si="132"/>
        <v>5.6249999999999998E-3</v>
      </c>
    </row>
    <row r="538" spans="1:22" s="9" customFormat="1"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</row>
    <row r="539" spans="1:22">
      <c r="A539" s="2" t="s">
        <v>22</v>
      </c>
      <c r="B539" s="12" t="s">
        <v>79</v>
      </c>
      <c r="C539" s="12">
        <v>0</v>
      </c>
      <c r="D539" s="12">
        <v>0</v>
      </c>
      <c r="E539" s="12">
        <v>0</v>
      </c>
      <c r="F539" s="12">
        <v>8</v>
      </c>
      <c r="G539" s="12">
        <v>12</v>
      </c>
      <c r="H539" s="12">
        <v>10</v>
      </c>
      <c r="I539" s="12">
        <v>12</v>
      </c>
      <c r="J539" s="12">
        <v>10</v>
      </c>
      <c r="K539" s="12">
        <v>17</v>
      </c>
      <c r="L539" s="12">
        <v>18</v>
      </c>
      <c r="M539" s="12">
        <v>12</v>
      </c>
      <c r="N539" s="12">
        <v>11</v>
      </c>
      <c r="O539" s="12">
        <v>13</v>
      </c>
      <c r="P539" s="12">
        <v>11</v>
      </c>
      <c r="Q539" s="12">
        <v>8</v>
      </c>
      <c r="R539" s="12">
        <v>6</v>
      </c>
      <c r="S539" s="12">
        <v>7</v>
      </c>
      <c r="T539" s="12">
        <v>4</v>
      </c>
      <c r="U539" s="12">
        <v>5</v>
      </c>
      <c r="V539" s="12">
        <v>5</v>
      </c>
    </row>
    <row r="540" spans="1:22">
      <c r="B540" s="12" t="s">
        <v>80</v>
      </c>
      <c r="C540" s="12">
        <v>0</v>
      </c>
      <c r="D540" s="12">
        <v>0</v>
      </c>
      <c r="E540" s="12">
        <v>0</v>
      </c>
      <c r="F540" s="12">
        <v>6</v>
      </c>
      <c r="G540" s="12">
        <v>13</v>
      </c>
      <c r="H540" s="12">
        <v>17</v>
      </c>
      <c r="I540" s="12">
        <v>11</v>
      </c>
      <c r="J540" s="12">
        <v>16</v>
      </c>
      <c r="K540" s="12">
        <v>13</v>
      </c>
      <c r="L540" s="12">
        <v>10</v>
      </c>
      <c r="M540" s="12">
        <v>13</v>
      </c>
      <c r="N540" s="12">
        <v>10</v>
      </c>
      <c r="O540" s="12">
        <v>4</v>
      </c>
      <c r="P540" s="12">
        <v>4</v>
      </c>
      <c r="Q540" s="12">
        <v>3</v>
      </c>
      <c r="R540" s="12">
        <v>9</v>
      </c>
      <c r="S540" s="12">
        <v>7</v>
      </c>
      <c r="T540" s="12">
        <v>3</v>
      </c>
      <c r="U540" s="12">
        <v>4</v>
      </c>
      <c r="V540" s="12">
        <v>6</v>
      </c>
    </row>
    <row r="541" spans="1:22">
      <c r="B541" s="12" t="s">
        <v>81</v>
      </c>
      <c r="C541" s="13">
        <v>0</v>
      </c>
      <c r="D541" s="13">
        <v>13</v>
      </c>
      <c r="E541" s="13">
        <v>29</v>
      </c>
      <c r="F541" s="13">
        <v>23</v>
      </c>
      <c r="G541" s="13">
        <v>14</v>
      </c>
      <c r="H541" s="13">
        <v>14</v>
      </c>
      <c r="I541" s="13">
        <v>12</v>
      </c>
      <c r="J541" s="13">
        <v>9</v>
      </c>
      <c r="K541" s="13">
        <v>13</v>
      </c>
      <c r="L541" s="13">
        <v>10</v>
      </c>
      <c r="M541" s="13">
        <v>11</v>
      </c>
      <c r="N541" s="13">
        <v>5</v>
      </c>
      <c r="O541" s="13">
        <v>3</v>
      </c>
      <c r="P541" s="13">
        <v>4</v>
      </c>
      <c r="Q541" s="13">
        <v>4</v>
      </c>
      <c r="R541" s="13">
        <v>1</v>
      </c>
      <c r="S541" s="13">
        <v>5</v>
      </c>
      <c r="T541" s="13">
        <v>0</v>
      </c>
      <c r="U541" s="13">
        <v>4</v>
      </c>
      <c r="V541" s="13">
        <v>0</v>
      </c>
    </row>
    <row r="542" spans="1:22">
      <c r="B542" s="12" t="s">
        <v>82</v>
      </c>
      <c r="C542" s="13">
        <v>0</v>
      </c>
      <c r="D542" s="13">
        <v>10</v>
      </c>
      <c r="E542" s="13">
        <v>31</v>
      </c>
      <c r="F542" s="13">
        <v>21</v>
      </c>
      <c r="G542" s="13">
        <v>21</v>
      </c>
      <c r="H542" s="13">
        <v>12</v>
      </c>
      <c r="I542" s="13">
        <v>16</v>
      </c>
      <c r="J542" s="13">
        <v>9</v>
      </c>
      <c r="K542" s="13">
        <v>10</v>
      </c>
      <c r="L542" s="13">
        <v>8</v>
      </c>
      <c r="M542" s="13">
        <v>8</v>
      </c>
      <c r="N542" s="13">
        <v>9</v>
      </c>
      <c r="O542" s="13">
        <v>7</v>
      </c>
      <c r="P542" s="13">
        <v>2</v>
      </c>
      <c r="Q542" s="13">
        <v>3</v>
      </c>
      <c r="R542" s="13">
        <v>5</v>
      </c>
      <c r="S542" s="13">
        <v>2</v>
      </c>
      <c r="T542" s="13">
        <v>3</v>
      </c>
      <c r="U542" s="13">
        <v>1</v>
      </c>
      <c r="V542" s="13">
        <v>1</v>
      </c>
    </row>
    <row r="543" spans="1:22">
      <c r="B543" s="12" t="s">
        <v>83</v>
      </c>
      <c r="C543" s="13">
        <v>545</v>
      </c>
      <c r="D543" s="13">
        <v>174</v>
      </c>
      <c r="E543" s="13">
        <v>48</v>
      </c>
      <c r="F543" s="13">
        <v>8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</row>
    <row r="544" spans="1:22">
      <c r="B544" s="12" t="s">
        <v>84</v>
      </c>
      <c r="C544" s="13">
        <v>545</v>
      </c>
      <c r="D544" s="13">
        <v>197</v>
      </c>
      <c r="E544" s="13">
        <v>108</v>
      </c>
      <c r="F544" s="13">
        <v>66</v>
      </c>
      <c r="G544" s="13">
        <v>60</v>
      </c>
      <c r="H544" s="13">
        <v>53</v>
      </c>
      <c r="I544" s="13">
        <v>51</v>
      </c>
      <c r="J544" s="13">
        <v>44</v>
      </c>
      <c r="K544" s="13">
        <v>53</v>
      </c>
      <c r="L544" s="13">
        <v>46</v>
      </c>
      <c r="M544" s="13">
        <v>44</v>
      </c>
      <c r="N544" s="13">
        <v>35</v>
      </c>
      <c r="O544" s="13">
        <v>27</v>
      </c>
      <c r="P544" s="13">
        <v>21</v>
      </c>
      <c r="Q544" s="13">
        <v>18</v>
      </c>
      <c r="R544" s="13">
        <v>21</v>
      </c>
      <c r="S544" s="13">
        <v>21</v>
      </c>
      <c r="T544" s="13">
        <v>10</v>
      </c>
      <c r="U544" s="13">
        <v>14</v>
      </c>
      <c r="V544" s="13">
        <v>12</v>
      </c>
    </row>
    <row r="545" spans="1:22">
      <c r="B545" s="14" t="s">
        <v>85</v>
      </c>
      <c r="C545" s="13">
        <f>C544/1600</f>
        <v>0.34062500000000001</v>
      </c>
      <c r="D545" s="13">
        <f t="shared" ref="D545:V545" si="133">D544/1600</f>
        <v>0.123125</v>
      </c>
      <c r="E545" s="13">
        <f t="shared" si="133"/>
        <v>6.7500000000000004E-2</v>
      </c>
      <c r="F545" s="13">
        <f t="shared" si="133"/>
        <v>4.1250000000000002E-2</v>
      </c>
      <c r="G545" s="13">
        <f t="shared" si="133"/>
        <v>3.7499999999999999E-2</v>
      </c>
      <c r="H545" s="13">
        <f t="shared" si="133"/>
        <v>3.3125000000000002E-2</v>
      </c>
      <c r="I545" s="13">
        <f t="shared" si="133"/>
        <v>3.1875000000000001E-2</v>
      </c>
      <c r="J545" s="13">
        <f t="shared" si="133"/>
        <v>2.75E-2</v>
      </c>
      <c r="K545" s="13">
        <f t="shared" si="133"/>
        <v>3.3125000000000002E-2</v>
      </c>
      <c r="L545" s="13">
        <f t="shared" si="133"/>
        <v>2.8750000000000001E-2</v>
      </c>
      <c r="M545" s="13">
        <f t="shared" si="133"/>
        <v>2.75E-2</v>
      </c>
      <c r="N545" s="13">
        <f t="shared" si="133"/>
        <v>2.1874999999999999E-2</v>
      </c>
      <c r="O545" s="13">
        <f t="shared" si="133"/>
        <v>1.6875000000000001E-2</v>
      </c>
      <c r="P545" s="13">
        <f t="shared" si="133"/>
        <v>1.3125E-2</v>
      </c>
      <c r="Q545" s="13">
        <f t="shared" si="133"/>
        <v>1.125E-2</v>
      </c>
      <c r="R545" s="13">
        <f t="shared" si="133"/>
        <v>1.3125E-2</v>
      </c>
      <c r="S545" s="13">
        <f t="shared" si="133"/>
        <v>1.3125E-2</v>
      </c>
      <c r="T545" s="13">
        <f t="shared" si="133"/>
        <v>6.2500000000000003E-3</v>
      </c>
      <c r="U545" s="13">
        <f t="shared" si="133"/>
        <v>8.7500000000000008E-3</v>
      </c>
      <c r="V545" s="13">
        <f t="shared" si="133"/>
        <v>7.4999999999999997E-3</v>
      </c>
    </row>
    <row r="546" spans="1:22">
      <c r="B546" s="12" t="s">
        <v>87</v>
      </c>
      <c r="C546" s="13">
        <v>566</v>
      </c>
      <c r="D546" s="13">
        <v>370</v>
      </c>
      <c r="E546" s="13">
        <v>198</v>
      </c>
      <c r="F546" s="13">
        <v>139</v>
      </c>
      <c r="G546" s="13">
        <v>96</v>
      </c>
      <c r="H546" s="13">
        <v>77</v>
      </c>
      <c r="I546" s="13">
        <v>63</v>
      </c>
      <c r="J546" s="13">
        <v>67</v>
      </c>
      <c r="K546" s="13">
        <v>52</v>
      </c>
      <c r="L546" s="13">
        <v>48</v>
      </c>
      <c r="M546" s="13">
        <v>37</v>
      </c>
      <c r="N546" s="13">
        <v>35</v>
      </c>
      <c r="O546" s="13">
        <v>31</v>
      </c>
      <c r="P546" s="13">
        <v>28</v>
      </c>
      <c r="Q546" s="13">
        <v>22</v>
      </c>
      <c r="R546" s="13">
        <v>26</v>
      </c>
      <c r="S546" s="13">
        <v>17</v>
      </c>
      <c r="T546" s="13">
        <v>11</v>
      </c>
      <c r="U546" s="13">
        <v>8</v>
      </c>
      <c r="V546" s="13">
        <v>9</v>
      </c>
    </row>
    <row r="547" spans="1:22">
      <c r="B547" s="12" t="s">
        <v>88</v>
      </c>
      <c r="C547" s="13">
        <v>0</v>
      </c>
      <c r="D547" s="13">
        <v>0</v>
      </c>
      <c r="E547" s="13">
        <v>0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</row>
    <row r="548" spans="1:22">
      <c r="B548" s="12" t="s">
        <v>89</v>
      </c>
      <c r="C548" s="13">
        <v>0</v>
      </c>
      <c r="D548" s="13">
        <v>0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</row>
    <row r="549" spans="1:22">
      <c r="B549" s="12" t="s">
        <v>90</v>
      </c>
      <c r="C549" s="13">
        <v>0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</row>
    <row r="550" spans="1:22">
      <c r="B550" s="12" t="s">
        <v>91</v>
      </c>
      <c r="C550" s="13">
        <v>0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</row>
    <row r="551" spans="1:22">
      <c r="B551" s="12" t="s">
        <v>92</v>
      </c>
      <c r="C551" s="13">
        <v>566</v>
      </c>
      <c r="D551" s="13">
        <v>370</v>
      </c>
      <c r="E551" s="13">
        <v>198</v>
      </c>
      <c r="F551" s="13">
        <v>139</v>
      </c>
      <c r="G551" s="13">
        <v>85</v>
      </c>
      <c r="H551" s="13">
        <v>62</v>
      </c>
      <c r="I551" s="13">
        <v>48</v>
      </c>
      <c r="J551" s="13">
        <v>48</v>
      </c>
      <c r="K551" s="13">
        <v>32</v>
      </c>
      <c r="L551" s="13">
        <v>29</v>
      </c>
      <c r="M551" s="13">
        <v>19</v>
      </c>
      <c r="N551" s="13">
        <v>20</v>
      </c>
      <c r="O551" s="13">
        <v>17</v>
      </c>
      <c r="P551" s="13">
        <v>11</v>
      </c>
      <c r="Q551" s="13">
        <v>5</v>
      </c>
      <c r="R551" s="13">
        <v>11</v>
      </c>
      <c r="S551" s="13">
        <v>7</v>
      </c>
      <c r="T551" s="13">
        <v>4</v>
      </c>
      <c r="U551" s="13">
        <v>4</v>
      </c>
      <c r="V551" s="13">
        <v>2</v>
      </c>
    </row>
    <row r="552" spans="1:22">
      <c r="B552" s="12" t="s">
        <v>93</v>
      </c>
      <c r="C552" s="13">
        <v>566</v>
      </c>
      <c r="D552" s="13">
        <v>370</v>
      </c>
      <c r="E552" s="13">
        <v>198</v>
      </c>
      <c r="F552" s="13">
        <v>139</v>
      </c>
      <c r="G552" s="13">
        <v>85</v>
      </c>
      <c r="H552" s="13">
        <v>62</v>
      </c>
      <c r="I552" s="13">
        <v>48</v>
      </c>
      <c r="J552" s="13">
        <v>48</v>
      </c>
      <c r="K552" s="13">
        <v>32</v>
      </c>
      <c r="L552" s="13">
        <v>29</v>
      </c>
      <c r="M552" s="13">
        <v>19</v>
      </c>
      <c r="N552" s="13">
        <v>20</v>
      </c>
      <c r="O552" s="13">
        <v>17</v>
      </c>
      <c r="P552" s="13">
        <v>11</v>
      </c>
      <c r="Q552" s="13">
        <v>5</v>
      </c>
      <c r="R552" s="13">
        <v>11</v>
      </c>
      <c r="S552" s="13">
        <v>7</v>
      </c>
      <c r="T552" s="13">
        <v>4</v>
      </c>
      <c r="U552" s="13">
        <v>4</v>
      </c>
      <c r="V552" s="13">
        <v>2</v>
      </c>
    </row>
    <row r="553" spans="1:22">
      <c r="B553" s="14" t="s">
        <v>86</v>
      </c>
      <c r="C553" s="13">
        <f>C552/1600</f>
        <v>0.35375000000000001</v>
      </c>
      <c r="D553" s="13">
        <f t="shared" ref="D553:V553" si="134">D552/1600</f>
        <v>0.23125000000000001</v>
      </c>
      <c r="E553" s="13">
        <f t="shared" si="134"/>
        <v>0.12375</v>
      </c>
      <c r="F553" s="13">
        <f t="shared" si="134"/>
        <v>8.6874999999999994E-2</v>
      </c>
      <c r="G553" s="13">
        <f t="shared" si="134"/>
        <v>5.3124999999999999E-2</v>
      </c>
      <c r="H553" s="13">
        <f t="shared" si="134"/>
        <v>3.875E-2</v>
      </c>
      <c r="I553" s="13">
        <f t="shared" si="134"/>
        <v>0.03</v>
      </c>
      <c r="J553" s="13">
        <f t="shared" si="134"/>
        <v>0.03</v>
      </c>
      <c r="K553" s="13">
        <f t="shared" si="134"/>
        <v>0.02</v>
      </c>
      <c r="L553" s="13">
        <f t="shared" si="134"/>
        <v>1.8124999999999999E-2</v>
      </c>
      <c r="M553" s="13">
        <f t="shared" si="134"/>
        <v>1.1875E-2</v>
      </c>
      <c r="N553" s="13">
        <f t="shared" si="134"/>
        <v>1.2500000000000001E-2</v>
      </c>
      <c r="O553" s="13">
        <f t="shared" si="134"/>
        <v>1.0625000000000001E-2</v>
      </c>
      <c r="P553" s="13">
        <f t="shared" si="134"/>
        <v>6.875E-3</v>
      </c>
      <c r="Q553" s="13">
        <f t="shared" si="134"/>
        <v>3.1250000000000002E-3</v>
      </c>
      <c r="R553" s="13">
        <f t="shared" si="134"/>
        <v>6.875E-3</v>
      </c>
      <c r="S553" s="13">
        <f t="shared" si="134"/>
        <v>4.3750000000000004E-3</v>
      </c>
      <c r="T553" s="13">
        <f t="shared" si="134"/>
        <v>2.5000000000000001E-3</v>
      </c>
      <c r="U553" s="13">
        <f t="shared" si="134"/>
        <v>2.5000000000000001E-3</v>
      </c>
      <c r="V553" s="13">
        <f t="shared" si="134"/>
        <v>1.25E-3</v>
      </c>
    </row>
    <row r="556" spans="1:22">
      <c r="A556" s="8" t="s">
        <v>62</v>
      </c>
      <c r="B556" s="10" t="s">
        <v>0</v>
      </c>
      <c r="C556" s="11">
        <v>0.1</v>
      </c>
      <c r="D556" s="11">
        <v>0.2</v>
      </c>
      <c r="E556" s="11">
        <v>0.3</v>
      </c>
      <c r="F556" s="11">
        <v>0.4</v>
      </c>
      <c r="G556" s="11">
        <v>0.5</v>
      </c>
      <c r="H556" s="11">
        <v>0.6</v>
      </c>
      <c r="I556" s="11">
        <v>0.7</v>
      </c>
      <c r="J556" s="11">
        <v>0.8</v>
      </c>
      <c r="K556" s="11">
        <v>0.9</v>
      </c>
      <c r="L556" s="11">
        <v>1</v>
      </c>
      <c r="M556" s="11">
        <v>1.1000000000000001</v>
      </c>
      <c r="N556" s="11">
        <v>1.2</v>
      </c>
      <c r="O556" s="11">
        <v>1.3</v>
      </c>
      <c r="P556" s="11">
        <v>1.4</v>
      </c>
      <c r="Q556" s="11">
        <v>1.5</v>
      </c>
      <c r="R556" s="11">
        <v>1.6</v>
      </c>
      <c r="S556" s="11">
        <v>1.7</v>
      </c>
      <c r="T556" s="11">
        <v>1.8</v>
      </c>
      <c r="U556" s="11">
        <v>1.9</v>
      </c>
      <c r="V556" s="11">
        <v>2</v>
      </c>
    </row>
    <row r="557" spans="1:22">
      <c r="A557" s="6" t="s">
        <v>14</v>
      </c>
      <c r="B557" s="12" t="s">
        <v>19</v>
      </c>
      <c r="C557" s="17">
        <v>1600</v>
      </c>
      <c r="D557" s="17">
        <v>1600</v>
      </c>
      <c r="E557" s="17">
        <v>1600</v>
      </c>
      <c r="F557" s="17">
        <v>1600</v>
      </c>
      <c r="G557" s="17">
        <v>1600</v>
      </c>
      <c r="H557" s="17">
        <v>1600</v>
      </c>
      <c r="I557" s="17">
        <v>1600</v>
      </c>
      <c r="J557" s="17">
        <v>1600</v>
      </c>
      <c r="K557" s="17">
        <v>1600</v>
      </c>
      <c r="L557" s="17">
        <v>1600</v>
      </c>
      <c r="M557" s="17">
        <v>1600</v>
      </c>
      <c r="N557" s="17">
        <v>1600</v>
      </c>
      <c r="O557" s="17">
        <v>1600</v>
      </c>
      <c r="P557" s="17">
        <v>1600</v>
      </c>
      <c r="Q557" s="17">
        <v>1600</v>
      </c>
      <c r="R557" s="17">
        <v>1600</v>
      </c>
      <c r="S557" s="17">
        <v>1600</v>
      </c>
      <c r="T557" s="17">
        <v>1600</v>
      </c>
      <c r="U557" s="17">
        <v>1600</v>
      </c>
      <c r="V557" s="17">
        <v>1600</v>
      </c>
    </row>
    <row r="558" spans="1:22">
      <c r="A558" s="6" t="s">
        <v>47</v>
      </c>
      <c r="B558" s="12" t="s">
        <v>63</v>
      </c>
      <c r="C558" s="17">
        <f>C557/1600</f>
        <v>1</v>
      </c>
      <c r="D558" s="17">
        <f t="shared" ref="D558:V558" si="135">D557/1600</f>
        <v>1</v>
      </c>
      <c r="E558" s="17">
        <f t="shared" si="135"/>
        <v>1</v>
      </c>
      <c r="F558" s="17">
        <f t="shared" si="135"/>
        <v>1</v>
      </c>
      <c r="G558" s="17">
        <f t="shared" si="135"/>
        <v>1</v>
      </c>
      <c r="H558" s="17">
        <f t="shared" si="135"/>
        <v>1</v>
      </c>
      <c r="I558" s="17">
        <f t="shared" si="135"/>
        <v>1</v>
      </c>
      <c r="J558" s="17">
        <f t="shared" si="135"/>
        <v>1</v>
      </c>
      <c r="K558" s="17">
        <f t="shared" si="135"/>
        <v>1</v>
      </c>
      <c r="L558" s="17">
        <f t="shared" si="135"/>
        <v>1</v>
      </c>
      <c r="M558" s="17">
        <f t="shared" si="135"/>
        <v>1</v>
      </c>
      <c r="N558" s="17">
        <f t="shared" si="135"/>
        <v>1</v>
      </c>
      <c r="O558" s="17">
        <f t="shared" si="135"/>
        <v>1</v>
      </c>
      <c r="P558" s="17">
        <f t="shared" si="135"/>
        <v>1</v>
      </c>
      <c r="Q558" s="17">
        <f t="shared" si="135"/>
        <v>1</v>
      </c>
      <c r="R558" s="17">
        <f t="shared" si="135"/>
        <v>1</v>
      </c>
      <c r="S558" s="17">
        <f t="shared" si="135"/>
        <v>1</v>
      </c>
      <c r="T558" s="17">
        <f t="shared" si="135"/>
        <v>1</v>
      </c>
      <c r="U558" s="17">
        <f t="shared" si="135"/>
        <v>1</v>
      </c>
      <c r="V558" s="17">
        <f t="shared" si="135"/>
        <v>1</v>
      </c>
    </row>
    <row r="559" spans="1:22">
      <c r="B559" s="12" t="s">
        <v>64</v>
      </c>
      <c r="C559" s="17">
        <v>0.29039999999999999</v>
      </c>
      <c r="D559" s="17">
        <v>0.18970000000000001</v>
      </c>
      <c r="E559" s="17">
        <v>9.9299999999999999E-2</v>
      </c>
      <c r="F559" s="17">
        <v>9.7500000000000003E-2</v>
      </c>
      <c r="G559" s="17">
        <v>9.7500000000000003E-2</v>
      </c>
      <c r="H559" s="17">
        <v>9.7500000000000003E-2</v>
      </c>
      <c r="I559" s="17">
        <v>9.7500000000000003E-2</v>
      </c>
      <c r="J559" s="17">
        <v>9.7500000000000003E-2</v>
      </c>
      <c r="K559" s="17">
        <v>9.7500000000000003E-2</v>
      </c>
      <c r="L559" s="17">
        <v>9.7500000000000003E-2</v>
      </c>
      <c r="M559" s="17">
        <v>9.7500000000000003E-2</v>
      </c>
      <c r="N559" s="17">
        <v>9.7500000000000003E-2</v>
      </c>
      <c r="O559" s="17">
        <v>9.7500000000000003E-2</v>
      </c>
      <c r="P559" s="17">
        <v>9.7500000000000003E-2</v>
      </c>
      <c r="Q559" s="17">
        <v>9.7500000000000003E-2</v>
      </c>
      <c r="R559" s="17">
        <v>9.7500000000000003E-2</v>
      </c>
      <c r="S559" s="17">
        <v>9.7500000000000003E-2</v>
      </c>
      <c r="T559" s="17">
        <v>9.7500000000000003E-2</v>
      </c>
      <c r="U559" s="17">
        <v>9.7500000000000003E-2</v>
      </c>
      <c r="V559" s="17">
        <v>9.7500000000000003E-2</v>
      </c>
    </row>
    <row r="560" spans="1:22">
      <c r="B560" s="12" t="s">
        <v>65</v>
      </c>
      <c r="C560" s="17">
        <f>C559*10</f>
        <v>2.9039999999999999</v>
      </c>
      <c r="D560" s="17">
        <f t="shared" ref="D560:V560" si="136">D559*10</f>
        <v>1.897</v>
      </c>
      <c r="E560" s="17">
        <f t="shared" si="136"/>
        <v>0.99299999999999999</v>
      </c>
      <c r="F560" s="17">
        <f t="shared" si="136"/>
        <v>0.97500000000000009</v>
      </c>
      <c r="G560" s="17">
        <f t="shared" si="136"/>
        <v>0.97500000000000009</v>
      </c>
      <c r="H560" s="17">
        <f t="shared" si="136"/>
        <v>0.97500000000000009</v>
      </c>
      <c r="I560" s="17">
        <f t="shared" si="136"/>
        <v>0.97500000000000009</v>
      </c>
      <c r="J560" s="17">
        <f t="shared" si="136"/>
        <v>0.97500000000000009</v>
      </c>
      <c r="K560" s="17">
        <f t="shared" si="136"/>
        <v>0.97500000000000009</v>
      </c>
      <c r="L560" s="17">
        <f t="shared" si="136"/>
        <v>0.97500000000000009</v>
      </c>
      <c r="M560" s="17">
        <f t="shared" si="136"/>
        <v>0.97500000000000009</v>
      </c>
      <c r="N560" s="17">
        <f t="shared" si="136"/>
        <v>0.97500000000000009</v>
      </c>
      <c r="O560" s="17">
        <f t="shared" si="136"/>
        <v>0.97500000000000009</v>
      </c>
      <c r="P560" s="17">
        <f t="shared" si="136"/>
        <v>0.97500000000000009</v>
      </c>
      <c r="Q560" s="17">
        <f t="shared" si="136"/>
        <v>0.97500000000000009</v>
      </c>
      <c r="R560" s="17">
        <f t="shared" si="136"/>
        <v>0.97500000000000009</v>
      </c>
      <c r="S560" s="17">
        <f t="shared" si="136"/>
        <v>0.97500000000000009</v>
      </c>
      <c r="T560" s="17">
        <f t="shared" si="136"/>
        <v>0.97500000000000009</v>
      </c>
      <c r="U560" s="17">
        <f t="shared" si="136"/>
        <v>0.97500000000000009</v>
      </c>
      <c r="V560" s="17">
        <f t="shared" si="136"/>
        <v>0.97500000000000009</v>
      </c>
    </row>
    <row r="561" spans="1:22">
      <c r="B561" s="12" t="s">
        <v>66</v>
      </c>
      <c r="C561" s="17">
        <v>8.6014999999999997</v>
      </c>
      <c r="D561" s="17">
        <v>5.2023000000000001</v>
      </c>
      <c r="E561" s="17">
        <v>3.3942999999999999</v>
      </c>
      <c r="F561" s="17">
        <v>2.5529000000000002</v>
      </c>
      <c r="G561" s="17">
        <v>2.0057999999999998</v>
      </c>
      <c r="H561" s="17">
        <v>1.6677</v>
      </c>
      <c r="I561" s="17">
        <v>1.4717</v>
      </c>
      <c r="J561" s="17">
        <v>1.278</v>
      </c>
      <c r="K561" s="17">
        <v>1.1488</v>
      </c>
      <c r="L561" s="17">
        <v>1.0212000000000001</v>
      </c>
      <c r="M561" s="17">
        <v>0.91990000000000005</v>
      </c>
      <c r="N561" s="17">
        <v>0.8427</v>
      </c>
      <c r="O561" s="17">
        <v>0.77939999999999998</v>
      </c>
      <c r="P561" s="17">
        <v>0.71319999999999995</v>
      </c>
      <c r="Q561" s="17">
        <v>0.66759999999999997</v>
      </c>
      <c r="R561" s="17">
        <v>0.61709999999999998</v>
      </c>
      <c r="S561" s="17">
        <v>0.57679999999999998</v>
      </c>
      <c r="T561" s="17">
        <v>0.55800000000000005</v>
      </c>
      <c r="U561" s="17">
        <v>0.53029999999999999</v>
      </c>
      <c r="V561" s="17">
        <v>0.50249999999999995</v>
      </c>
    </row>
    <row r="562" spans="1:22">
      <c r="C562" s="15"/>
    </row>
    <row r="563" spans="1:22">
      <c r="A563" s="2" t="s">
        <v>21</v>
      </c>
      <c r="B563" s="12" t="s">
        <v>67</v>
      </c>
      <c r="C563" s="13">
        <v>1093</v>
      </c>
      <c r="D563" s="13">
        <v>546</v>
      </c>
      <c r="E563" s="13">
        <v>290</v>
      </c>
      <c r="F563" s="13">
        <v>205</v>
      </c>
      <c r="G563" s="13">
        <v>166</v>
      </c>
      <c r="H563" s="13">
        <v>125</v>
      </c>
      <c r="I563" s="13">
        <v>123</v>
      </c>
      <c r="J563" s="13">
        <v>88</v>
      </c>
      <c r="K563" s="13">
        <v>69</v>
      </c>
      <c r="L563" s="13">
        <v>51</v>
      </c>
      <c r="M563" s="13">
        <v>62</v>
      </c>
      <c r="N563" s="13">
        <v>43</v>
      </c>
      <c r="O563" s="13">
        <v>39</v>
      </c>
      <c r="P563" s="13">
        <v>35</v>
      </c>
      <c r="Q563" s="13">
        <v>30</v>
      </c>
      <c r="R563" s="13">
        <v>33</v>
      </c>
      <c r="S563" s="13">
        <v>24</v>
      </c>
      <c r="T563" s="13">
        <v>27</v>
      </c>
      <c r="U563" s="13">
        <v>21</v>
      </c>
      <c r="V563" s="13">
        <v>25</v>
      </c>
    </row>
    <row r="564" spans="1:22">
      <c r="B564" s="14" t="s">
        <v>76</v>
      </c>
      <c r="C564" s="13">
        <f>C563/1600</f>
        <v>0.68312499999999998</v>
      </c>
      <c r="D564" s="13">
        <f t="shared" ref="D564:V564" si="137">D563/1600</f>
        <v>0.34125</v>
      </c>
      <c r="E564" s="13">
        <f t="shared" si="137"/>
        <v>0.18124999999999999</v>
      </c>
      <c r="F564" s="13">
        <f t="shared" si="137"/>
        <v>0.12812499999999999</v>
      </c>
      <c r="G564" s="13">
        <f t="shared" si="137"/>
        <v>0.10375</v>
      </c>
      <c r="H564" s="13">
        <f t="shared" si="137"/>
        <v>7.8125E-2</v>
      </c>
      <c r="I564" s="13">
        <f t="shared" si="137"/>
        <v>7.6874999999999999E-2</v>
      </c>
      <c r="J564" s="13">
        <f t="shared" si="137"/>
        <v>5.5E-2</v>
      </c>
      <c r="K564" s="13">
        <f t="shared" si="137"/>
        <v>4.3124999999999997E-2</v>
      </c>
      <c r="L564" s="13">
        <f t="shared" si="137"/>
        <v>3.1875000000000001E-2</v>
      </c>
      <c r="M564" s="13">
        <f t="shared" si="137"/>
        <v>3.875E-2</v>
      </c>
      <c r="N564" s="13">
        <f t="shared" si="137"/>
        <v>2.6875E-2</v>
      </c>
      <c r="O564" s="13">
        <f t="shared" si="137"/>
        <v>2.4375000000000001E-2</v>
      </c>
      <c r="P564" s="13">
        <f t="shared" si="137"/>
        <v>2.1874999999999999E-2</v>
      </c>
      <c r="Q564" s="13">
        <f t="shared" si="137"/>
        <v>1.8749999999999999E-2</v>
      </c>
      <c r="R564" s="13">
        <f t="shared" si="137"/>
        <v>2.0625000000000001E-2</v>
      </c>
      <c r="S564" s="13">
        <f t="shared" si="137"/>
        <v>1.4999999999999999E-2</v>
      </c>
      <c r="T564" s="13">
        <f t="shared" si="137"/>
        <v>1.6875000000000001E-2</v>
      </c>
      <c r="U564" s="13">
        <f t="shared" si="137"/>
        <v>1.3125E-2</v>
      </c>
      <c r="V564" s="13">
        <f t="shared" si="137"/>
        <v>1.5625E-2</v>
      </c>
    </row>
    <row r="565" spans="1:22">
      <c r="A565" s="9"/>
      <c r="B565" s="16" t="s">
        <v>68</v>
      </c>
      <c r="C565" s="13">
        <v>1093</v>
      </c>
      <c r="D565" s="13">
        <v>514</v>
      </c>
      <c r="E565" s="13">
        <v>250</v>
      </c>
      <c r="F565" s="13">
        <v>145</v>
      </c>
      <c r="G565" s="13">
        <v>97</v>
      </c>
      <c r="H565" s="13">
        <v>71</v>
      </c>
      <c r="I565" s="13">
        <v>61</v>
      </c>
      <c r="J565" s="13">
        <v>49</v>
      </c>
      <c r="K565" s="13">
        <v>29</v>
      </c>
      <c r="L565" s="13">
        <v>18</v>
      </c>
      <c r="M565" s="13">
        <v>30</v>
      </c>
      <c r="N565" s="13">
        <v>19</v>
      </c>
      <c r="O565" s="13">
        <v>16</v>
      </c>
      <c r="P565" s="13">
        <v>12</v>
      </c>
      <c r="Q565" s="13">
        <v>7</v>
      </c>
      <c r="R565" s="13">
        <v>12</v>
      </c>
      <c r="S565" s="13">
        <v>10</v>
      </c>
      <c r="T565" s="13">
        <v>11</v>
      </c>
      <c r="U565" s="13">
        <v>9</v>
      </c>
      <c r="V565" s="13">
        <v>7</v>
      </c>
    </row>
    <row r="566" spans="1:22">
      <c r="A566" s="9"/>
      <c r="B566" s="18" t="s">
        <v>69</v>
      </c>
      <c r="C566" s="13">
        <f>C565/C563</f>
        <v>1</v>
      </c>
      <c r="D566" s="13">
        <f t="shared" ref="D566:V566" si="138">D565/D563</f>
        <v>0.94139194139194138</v>
      </c>
      <c r="E566" s="13">
        <f t="shared" si="138"/>
        <v>0.86206896551724133</v>
      </c>
      <c r="F566" s="13">
        <f t="shared" si="138"/>
        <v>0.70731707317073167</v>
      </c>
      <c r="G566" s="13">
        <f t="shared" si="138"/>
        <v>0.58433734939759041</v>
      </c>
      <c r="H566" s="13">
        <f t="shared" si="138"/>
        <v>0.56799999999999995</v>
      </c>
      <c r="I566" s="13">
        <f t="shared" si="138"/>
        <v>0.49593495934959347</v>
      </c>
      <c r="J566" s="13">
        <f t="shared" si="138"/>
        <v>0.55681818181818177</v>
      </c>
      <c r="K566" s="13">
        <f t="shared" si="138"/>
        <v>0.42028985507246375</v>
      </c>
      <c r="L566" s="13">
        <f t="shared" si="138"/>
        <v>0.35294117647058826</v>
      </c>
      <c r="M566" s="13">
        <f t="shared" si="138"/>
        <v>0.4838709677419355</v>
      </c>
      <c r="N566" s="13">
        <f t="shared" si="138"/>
        <v>0.44186046511627908</v>
      </c>
      <c r="O566" s="13">
        <f t="shared" si="138"/>
        <v>0.41025641025641024</v>
      </c>
      <c r="P566" s="13">
        <f t="shared" si="138"/>
        <v>0.34285714285714286</v>
      </c>
      <c r="Q566" s="13">
        <f t="shared" si="138"/>
        <v>0.23333333333333334</v>
      </c>
      <c r="R566" s="13">
        <f t="shared" si="138"/>
        <v>0.36363636363636365</v>
      </c>
      <c r="S566" s="13">
        <f t="shared" si="138"/>
        <v>0.41666666666666669</v>
      </c>
      <c r="T566" s="13">
        <f t="shared" si="138"/>
        <v>0.40740740740740738</v>
      </c>
      <c r="U566" s="13">
        <f t="shared" si="138"/>
        <v>0.42857142857142855</v>
      </c>
      <c r="V566" s="13">
        <f t="shared" si="138"/>
        <v>0.28000000000000003</v>
      </c>
    </row>
    <row r="567" spans="1:22">
      <c r="A567" s="9"/>
      <c r="B567" s="16" t="s">
        <v>70</v>
      </c>
      <c r="C567" s="13">
        <v>0</v>
      </c>
      <c r="D567" s="13">
        <v>0</v>
      </c>
      <c r="E567" s="13">
        <v>1</v>
      </c>
      <c r="F567" s="13">
        <v>4</v>
      </c>
      <c r="G567" s="13">
        <v>14</v>
      </c>
      <c r="H567" s="13">
        <v>10</v>
      </c>
      <c r="I567" s="13">
        <v>11</v>
      </c>
      <c r="J567" s="13">
        <v>16</v>
      </c>
      <c r="K567" s="13">
        <v>12</v>
      </c>
      <c r="L567" s="13">
        <v>9</v>
      </c>
      <c r="M567" s="13">
        <v>13</v>
      </c>
      <c r="N567" s="13">
        <v>6</v>
      </c>
      <c r="O567" s="13">
        <v>8</v>
      </c>
      <c r="P567" s="13">
        <v>8</v>
      </c>
      <c r="Q567" s="13">
        <v>10</v>
      </c>
      <c r="R567" s="13">
        <v>6</v>
      </c>
      <c r="S567" s="13">
        <v>4</v>
      </c>
      <c r="T567" s="13">
        <v>5</v>
      </c>
      <c r="U567" s="13">
        <v>3</v>
      </c>
      <c r="V567" s="13">
        <v>5</v>
      </c>
    </row>
    <row r="568" spans="1:22">
      <c r="A568" s="9"/>
      <c r="B568" s="16" t="s">
        <v>71</v>
      </c>
      <c r="C568" s="13">
        <v>0</v>
      </c>
      <c r="D568" s="13">
        <v>0</v>
      </c>
      <c r="E568" s="13">
        <v>2</v>
      </c>
      <c r="F568" s="13">
        <v>5</v>
      </c>
      <c r="G568" s="13">
        <v>12</v>
      </c>
      <c r="H568" s="13">
        <v>12</v>
      </c>
      <c r="I568" s="13">
        <v>19</v>
      </c>
      <c r="J568" s="13">
        <v>10</v>
      </c>
      <c r="K568" s="13">
        <v>8</v>
      </c>
      <c r="L568" s="13">
        <v>9</v>
      </c>
      <c r="M568" s="13">
        <v>8</v>
      </c>
      <c r="N568" s="13">
        <v>9</v>
      </c>
      <c r="O568" s="13">
        <v>9</v>
      </c>
      <c r="P568" s="13">
        <v>9</v>
      </c>
      <c r="Q568" s="13">
        <v>8</v>
      </c>
      <c r="R568" s="13">
        <v>6</v>
      </c>
      <c r="S568" s="13">
        <v>10</v>
      </c>
      <c r="T568" s="13">
        <v>7</v>
      </c>
      <c r="U568" s="13">
        <v>6</v>
      </c>
      <c r="V568" s="13">
        <v>6</v>
      </c>
    </row>
    <row r="569" spans="1:22">
      <c r="A569" s="9"/>
      <c r="B569" s="18" t="s">
        <v>72</v>
      </c>
      <c r="C569" s="13">
        <f>(C567+C568)/C563</f>
        <v>0</v>
      </c>
      <c r="D569" s="13">
        <f t="shared" ref="D569:V569" si="139">(D567+D568)/D563</f>
        <v>0</v>
      </c>
      <c r="E569" s="13">
        <f t="shared" si="139"/>
        <v>1.0344827586206896E-2</v>
      </c>
      <c r="F569" s="13">
        <f t="shared" si="139"/>
        <v>4.3902439024390241E-2</v>
      </c>
      <c r="G569" s="13">
        <f t="shared" si="139"/>
        <v>0.15662650602409639</v>
      </c>
      <c r="H569" s="13">
        <f t="shared" si="139"/>
        <v>0.17599999999999999</v>
      </c>
      <c r="I569" s="13">
        <f t="shared" si="139"/>
        <v>0.24390243902439024</v>
      </c>
      <c r="J569" s="13">
        <f t="shared" si="139"/>
        <v>0.29545454545454547</v>
      </c>
      <c r="K569" s="13">
        <f t="shared" si="139"/>
        <v>0.28985507246376813</v>
      </c>
      <c r="L569" s="13">
        <f t="shared" si="139"/>
        <v>0.35294117647058826</v>
      </c>
      <c r="M569" s="13">
        <f t="shared" si="139"/>
        <v>0.33870967741935482</v>
      </c>
      <c r="N569" s="13">
        <f t="shared" si="139"/>
        <v>0.34883720930232559</v>
      </c>
      <c r="O569" s="13">
        <f t="shared" si="139"/>
        <v>0.4358974358974359</v>
      </c>
      <c r="P569" s="13">
        <f t="shared" si="139"/>
        <v>0.48571428571428571</v>
      </c>
      <c r="Q569" s="13">
        <f t="shared" si="139"/>
        <v>0.6</v>
      </c>
      <c r="R569" s="13">
        <f t="shared" si="139"/>
        <v>0.36363636363636365</v>
      </c>
      <c r="S569" s="13">
        <f t="shared" si="139"/>
        <v>0.58333333333333337</v>
      </c>
      <c r="T569" s="13">
        <f t="shared" si="139"/>
        <v>0.44444444444444442</v>
      </c>
      <c r="U569" s="13">
        <f t="shared" si="139"/>
        <v>0.42857142857142855</v>
      </c>
      <c r="V569" s="13">
        <f t="shared" si="139"/>
        <v>0.44</v>
      </c>
    </row>
    <row r="570" spans="1:22">
      <c r="A570" s="9"/>
      <c r="B570" s="16" t="s">
        <v>73</v>
      </c>
      <c r="C570" s="13">
        <v>0</v>
      </c>
      <c r="D570" s="13">
        <v>17</v>
      </c>
      <c r="E570" s="13">
        <v>16</v>
      </c>
      <c r="F570" s="13">
        <v>25</v>
      </c>
      <c r="G570" s="13">
        <v>18</v>
      </c>
      <c r="H570" s="13">
        <v>16</v>
      </c>
      <c r="I570" s="13">
        <v>15</v>
      </c>
      <c r="J570" s="13">
        <v>7</v>
      </c>
      <c r="K570" s="13">
        <v>7</v>
      </c>
      <c r="L570" s="13">
        <v>9</v>
      </c>
      <c r="M570" s="13">
        <v>3</v>
      </c>
      <c r="N570" s="13">
        <v>9</v>
      </c>
      <c r="O570" s="13">
        <v>2</v>
      </c>
      <c r="P570" s="13">
        <v>4</v>
      </c>
      <c r="Q570" s="13">
        <v>2</v>
      </c>
      <c r="R570" s="13">
        <v>5</v>
      </c>
      <c r="S570" s="13">
        <v>0</v>
      </c>
      <c r="T570" s="13">
        <v>2</v>
      </c>
      <c r="U570" s="13">
        <v>1</v>
      </c>
      <c r="V570" s="13">
        <v>6</v>
      </c>
    </row>
    <row r="571" spans="1:22">
      <c r="A571" s="9"/>
      <c r="B571" s="16" t="s">
        <v>74</v>
      </c>
      <c r="C571" s="13">
        <v>0</v>
      </c>
      <c r="D571" s="13">
        <v>15</v>
      </c>
      <c r="E571" s="13">
        <v>21</v>
      </c>
      <c r="F571" s="13">
        <v>26</v>
      </c>
      <c r="G571" s="13">
        <v>25</v>
      </c>
      <c r="H571" s="13">
        <v>16</v>
      </c>
      <c r="I571" s="13">
        <v>17</v>
      </c>
      <c r="J571" s="13">
        <v>6</v>
      </c>
      <c r="K571" s="13">
        <v>13</v>
      </c>
      <c r="L571" s="13">
        <v>6</v>
      </c>
      <c r="M571" s="13">
        <v>8</v>
      </c>
      <c r="N571" s="13">
        <v>0</v>
      </c>
      <c r="O571" s="13">
        <v>4</v>
      </c>
      <c r="P571" s="13">
        <v>2</v>
      </c>
      <c r="Q571" s="13">
        <v>3</v>
      </c>
      <c r="R571" s="13">
        <v>4</v>
      </c>
      <c r="S571" s="13">
        <v>0</v>
      </c>
      <c r="T571" s="13">
        <v>2</v>
      </c>
      <c r="U571" s="13">
        <v>2</v>
      </c>
      <c r="V571" s="13">
        <v>1</v>
      </c>
    </row>
    <row r="572" spans="1:22">
      <c r="A572" s="9"/>
      <c r="B572" s="18" t="s">
        <v>77</v>
      </c>
      <c r="C572" s="13">
        <f>(C570+C571)/C563</f>
        <v>0</v>
      </c>
      <c r="D572" s="13">
        <f t="shared" ref="D572:V572" si="140">(D570+D571)/D563</f>
        <v>5.8608058608058608E-2</v>
      </c>
      <c r="E572" s="13">
        <f t="shared" si="140"/>
        <v>0.12758620689655173</v>
      </c>
      <c r="F572" s="13">
        <f t="shared" si="140"/>
        <v>0.24878048780487805</v>
      </c>
      <c r="G572" s="13">
        <f t="shared" si="140"/>
        <v>0.25903614457831325</v>
      </c>
      <c r="H572" s="13">
        <f t="shared" si="140"/>
        <v>0.25600000000000001</v>
      </c>
      <c r="I572" s="13">
        <f t="shared" si="140"/>
        <v>0.26016260162601629</v>
      </c>
      <c r="J572" s="13">
        <f t="shared" si="140"/>
        <v>0.14772727272727273</v>
      </c>
      <c r="K572" s="13">
        <f t="shared" si="140"/>
        <v>0.28985507246376813</v>
      </c>
      <c r="L572" s="13">
        <f t="shared" si="140"/>
        <v>0.29411764705882354</v>
      </c>
      <c r="M572" s="13">
        <f t="shared" si="140"/>
        <v>0.17741935483870969</v>
      </c>
      <c r="N572" s="13">
        <f t="shared" si="140"/>
        <v>0.20930232558139536</v>
      </c>
      <c r="O572" s="13">
        <f t="shared" si="140"/>
        <v>0.15384615384615385</v>
      </c>
      <c r="P572" s="13">
        <f t="shared" si="140"/>
        <v>0.17142857142857143</v>
      </c>
      <c r="Q572" s="13">
        <f t="shared" si="140"/>
        <v>0.16666666666666666</v>
      </c>
      <c r="R572" s="13">
        <f t="shared" si="140"/>
        <v>0.27272727272727271</v>
      </c>
      <c r="S572" s="13">
        <f t="shared" si="140"/>
        <v>0</v>
      </c>
      <c r="T572" s="13">
        <f t="shared" si="140"/>
        <v>0.14814814814814814</v>
      </c>
      <c r="U572" s="13">
        <f t="shared" si="140"/>
        <v>0.14285714285714285</v>
      </c>
      <c r="V572" s="13">
        <f t="shared" si="140"/>
        <v>0.28000000000000003</v>
      </c>
    </row>
    <row r="573" spans="1:22">
      <c r="B573" s="12" t="s">
        <v>78</v>
      </c>
      <c r="C573" s="13">
        <v>578</v>
      </c>
      <c r="D573" s="13">
        <v>342</v>
      </c>
      <c r="E573" s="13">
        <v>193</v>
      </c>
      <c r="F573" s="13">
        <v>136</v>
      </c>
      <c r="G573" s="13">
        <v>103</v>
      </c>
      <c r="H573" s="13">
        <v>89</v>
      </c>
      <c r="I573" s="13">
        <v>75</v>
      </c>
      <c r="J573" s="13">
        <v>66</v>
      </c>
      <c r="K573" s="13">
        <v>46</v>
      </c>
      <c r="L573" s="13">
        <v>32</v>
      </c>
      <c r="M573" s="13">
        <v>48</v>
      </c>
      <c r="N573" s="13">
        <v>34</v>
      </c>
      <c r="O573" s="13">
        <v>29</v>
      </c>
      <c r="P573" s="13">
        <v>25</v>
      </c>
      <c r="Q573" s="13">
        <v>19</v>
      </c>
      <c r="R573" s="13">
        <v>20</v>
      </c>
      <c r="S573" s="13">
        <v>17</v>
      </c>
      <c r="T573" s="13">
        <v>23</v>
      </c>
      <c r="U573" s="13">
        <v>19</v>
      </c>
      <c r="V573" s="13">
        <v>16</v>
      </c>
    </row>
    <row r="574" spans="1:22">
      <c r="B574" s="14" t="s">
        <v>75</v>
      </c>
      <c r="C574" s="12">
        <f>C573/1600</f>
        <v>0.36125000000000002</v>
      </c>
      <c r="D574" s="12">
        <f t="shared" ref="D574:V574" si="141">D573/1600</f>
        <v>0.21375</v>
      </c>
      <c r="E574" s="12">
        <f t="shared" si="141"/>
        <v>0.120625</v>
      </c>
      <c r="F574" s="12">
        <f t="shared" si="141"/>
        <v>8.5000000000000006E-2</v>
      </c>
      <c r="G574" s="12">
        <f t="shared" si="141"/>
        <v>6.4375000000000002E-2</v>
      </c>
      <c r="H574" s="12">
        <f t="shared" si="141"/>
        <v>5.5625000000000001E-2</v>
      </c>
      <c r="I574" s="12">
        <f t="shared" si="141"/>
        <v>4.6875E-2</v>
      </c>
      <c r="J574" s="12">
        <f t="shared" si="141"/>
        <v>4.1250000000000002E-2</v>
      </c>
      <c r="K574" s="12">
        <f t="shared" si="141"/>
        <v>2.8750000000000001E-2</v>
      </c>
      <c r="L574" s="12">
        <f t="shared" si="141"/>
        <v>0.02</v>
      </c>
      <c r="M574" s="12">
        <f t="shared" si="141"/>
        <v>0.03</v>
      </c>
      <c r="N574" s="12">
        <f t="shared" si="141"/>
        <v>2.1250000000000002E-2</v>
      </c>
      <c r="O574" s="12">
        <f t="shared" si="141"/>
        <v>1.8124999999999999E-2</v>
      </c>
      <c r="P574" s="12">
        <f t="shared" si="141"/>
        <v>1.5625E-2</v>
      </c>
      <c r="Q574" s="12">
        <f t="shared" si="141"/>
        <v>1.1875E-2</v>
      </c>
      <c r="R574" s="12">
        <f t="shared" si="141"/>
        <v>1.2500000000000001E-2</v>
      </c>
      <c r="S574" s="12">
        <f t="shared" si="141"/>
        <v>1.0625000000000001E-2</v>
      </c>
      <c r="T574" s="12">
        <f t="shared" si="141"/>
        <v>1.4375000000000001E-2</v>
      </c>
      <c r="U574" s="12">
        <f t="shared" si="141"/>
        <v>1.1875E-2</v>
      </c>
      <c r="V574" s="12">
        <f t="shared" si="141"/>
        <v>0.01</v>
      </c>
    </row>
    <row r="575" spans="1:22" s="9" customFormat="1"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</row>
    <row r="576" spans="1:22">
      <c r="A576" s="2" t="s">
        <v>22</v>
      </c>
      <c r="B576" s="12" t="s">
        <v>79</v>
      </c>
      <c r="C576" s="13">
        <v>0</v>
      </c>
      <c r="D576" s="13">
        <v>0</v>
      </c>
      <c r="E576" s="13">
        <v>2</v>
      </c>
      <c r="F576" s="13">
        <v>5</v>
      </c>
      <c r="G576" s="13">
        <v>12</v>
      </c>
      <c r="H576" s="13">
        <v>12</v>
      </c>
      <c r="I576" s="13">
        <v>19</v>
      </c>
      <c r="J576" s="13">
        <v>10</v>
      </c>
      <c r="K576" s="13">
        <v>8</v>
      </c>
      <c r="L576" s="13">
        <v>9</v>
      </c>
      <c r="M576" s="13">
        <v>8</v>
      </c>
      <c r="N576" s="13">
        <v>9</v>
      </c>
      <c r="O576" s="13">
        <v>9</v>
      </c>
      <c r="P576" s="13">
        <v>9</v>
      </c>
      <c r="Q576" s="13">
        <v>8</v>
      </c>
      <c r="R576" s="13">
        <v>6</v>
      </c>
      <c r="S576" s="13">
        <v>10</v>
      </c>
      <c r="T576" s="13">
        <v>7</v>
      </c>
      <c r="U576" s="13">
        <v>6</v>
      </c>
      <c r="V576" s="13">
        <v>6</v>
      </c>
    </row>
    <row r="577" spans="2:22">
      <c r="B577" s="12" t="s">
        <v>80</v>
      </c>
      <c r="C577" s="13">
        <v>0</v>
      </c>
      <c r="D577" s="13">
        <v>0</v>
      </c>
      <c r="E577" s="13">
        <v>1</v>
      </c>
      <c r="F577" s="13">
        <v>4</v>
      </c>
      <c r="G577" s="13">
        <v>14</v>
      </c>
      <c r="H577" s="13">
        <v>10</v>
      </c>
      <c r="I577" s="13">
        <v>11</v>
      </c>
      <c r="J577" s="13">
        <v>16</v>
      </c>
      <c r="K577" s="13">
        <v>12</v>
      </c>
      <c r="L577" s="13">
        <v>9</v>
      </c>
      <c r="M577" s="13">
        <v>13</v>
      </c>
      <c r="N577" s="13">
        <v>6</v>
      </c>
      <c r="O577" s="13">
        <v>8</v>
      </c>
      <c r="P577" s="13">
        <v>8</v>
      </c>
      <c r="Q577" s="13">
        <v>10</v>
      </c>
      <c r="R577" s="13">
        <v>6</v>
      </c>
      <c r="S577" s="13">
        <v>4</v>
      </c>
      <c r="T577" s="13">
        <v>5</v>
      </c>
      <c r="U577" s="13">
        <v>3</v>
      </c>
      <c r="V577" s="13">
        <v>5</v>
      </c>
    </row>
    <row r="578" spans="2:22">
      <c r="B578" s="12" t="s">
        <v>81</v>
      </c>
      <c r="C578" s="13">
        <v>0</v>
      </c>
      <c r="D578" s="13">
        <v>15</v>
      </c>
      <c r="E578" s="13">
        <v>21</v>
      </c>
      <c r="F578" s="13">
        <v>26</v>
      </c>
      <c r="G578" s="13">
        <v>25</v>
      </c>
      <c r="H578" s="13">
        <v>16</v>
      </c>
      <c r="I578" s="13">
        <v>17</v>
      </c>
      <c r="J578" s="13">
        <v>6</v>
      </c>
      <c r="K578" s="13">
        <v>13</v>
      </c>
      <c r="L578" s="13">
        <v>6</v>
      </c>
      <c r="M578" s="13">
        <v>8</v>
      </c>
      <c r="N578" s="13">
        <v>0</v>
      </c>
      <c r="O578" s="13">
        <v>4</v>
      </c>
      <c r="P578" s="13">
        <v>2</v>
      </c>
      <c r="Q578" s="13">
        <v>3</v>
      </c>
      <c r="R578" s="13">
        <v>4</v>
      </c>
      <c r="S578" s="13">
        <v>0</v>
      </c>
      <c r="T578" s="13">
        <v>2</v>
      </c>
      <c r="U578" s="13">
        <v>2</v>
      </c>
      <c r="V578" s="13">
        <v>1</v>
      </c>
    </row>
    <row r="579" spans="2:22">
      <c r="B579" s="12" t="s">
        <v>82</v>
      </c>
      <c r="C579" s="13">
        <v>0</v>
      </c>
      <c r="D579" s="13">
        <v>17</v>
      </c>
      <c r="E579" s="13">
        <v>16</v>
      </c>
      <c r="F579" s="13">
        <v>25</v>
      </c>
      <c r="G579" s="13">
        <v>18</v>
      </c>
      <c r="H579" s="13">
        <v>16</v>
      </c>
      <c r="I579" s="13">
        <v>15</v>
      </c>
      <c r="J579" s="13">
        <v>7</v>
      </c>
      <c r="K579" s="13">
        <v>7</v>
      </c>
      <c r="L579" s="13">
        <v>9</v>
      </c>
      <c r="M579" s="13">
        <v>3</v>
      </c>
      <c r="N579" s="13">
        <v>9</v>
      </c>
      <c r="O579" s="13">
        <v>2</v>
      </c>
      <c r="P579" s="13">
        <v>4</v>
      </c>
      <c r="Q579" s="13">
        <v>2</v>
      </c>
      <c r="R579" s="13">
        <v>5</v>
      </c>
      <c r="S579" s="13">
        <v>0</v>
      </c>
      <c r="T579" s="13">
        <v>2</v>
      </c>
      <c r="U579" s="13">
        <v>1</v>
      </c>
      <c r="V579" s="13">
        <v>6</v>
      </c>
    </row>
    <row r="580" spans="2:22">
      <c r="B580" s="12" t="s">
        <v>83</v>
      </c>
      <c r="C580" s="13">
        <v>515</v>
      </c>
      <c r="D580" s="13">
        <v>172</v>
      </c>
      <c r="E580" s="13">
        <v>57</v>
      </c>
      <c r="F580" s="13">
        <v>9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</row>
    <row r="581" spans="2:22">
      <c r="B581" s="12" t="s">
        <v>84</v>
      </c>
      <c r="C581" s="13">
        <v>515</v>
      </c>
      <c r="D581" s="13">
        <v>204</v>
      </c>
      <c r="E581" s="13">
        <v>97</v>
      </c>
      <c r="F581" s="13">
        <v>69</v>
      </c>
      <c r="G581" s="13">
        <v>69</v>
      </c>
      <c r="H581" s="13">
        <v>54</v>
      </c>
      <c r="I581" s="13">
        <v>62</v>
      </c>
      <c r="J581" s="13">
        <v>39</v>
      </c>
      <c r="K581" s="13">
        <v>40</v>
      </c>
      <c r="L581" s="13">
        <v>33</v>
      </c>
      <c r="M581" s="13">
        <v>32</v>
      </c>
      <c r="N581" s="13">
        <v>24</v>
      </c>
      <c r="O581" s="13">
        <v>23</v>
      </c>
      <c r="P581" s="13">
        <v>23</v>
      </c>
      <c r="Q581" s="13">
        <v>23</v>
      </c>
      <c r="R581" s="13">
        <v>21</v>
      </c>
      <c r="S581" s="13">
        <v>14</v>
      </c>
      <c r="T581" s="13">
        <v>16</v>
      </c>
      <c r="U581" s="13">
        <v>12</v>
      </c>
      <c r="V581" s="13">
        <v>18</v>
      </c>
    </row>
    <row r="582" spans="2:22">
      <c r="B582" s="14" t="s">
        <v>85</v>
      </c>
      <c r="C582" s="13">
        <f>C581/1600</f>
        <v>0.32187500000000002</v>
      </c>
      <c r="D582" s="13">
        <f t="shared" ref="D582:V582" si="142">D581/1600</f>
        <v>0.1275</v>
      </c>
      <c r="E582" s="13">
        <f t="shared" si="142"/>
        <v>6.0624999999999998E-2</v>
      </c>
      <c r="F582" s="13">
        <f t="shared" si="142"/>
        <v>4.3124999999999997E-2</v>
      </c>
      <c r="G582" s="13">
        <f t="shared" si="142"/>
        <v>4.3124999999999997E-2</v>
      </c>
      <c r="H582" s="13">
        <f t="shared" si="142"/>
        <v>3.3750000000000002E-2</v>
      </c>
      <c r="I582" s="13">
        <f t="shared" si="142"/>
        <v>3.875E-2</v>
      </c>
      <c r="J582" s="13">
        <f t="shared" si="142"/>
        <v>2.4375000000000001E-2</v>
      </c>
      <c r="K582" s="13">
        <f t="shared" si="142"/>
        <v>2.5000000000000001E-2</v>
      </c>
      <c r="L582" s="13">
        <f t="shared" si="142"/>
        <v>2.0625000000000001E-2</v>
      </c>
      <c r="M582" s="13">
        <f t="shared" si="142"/>
        <v>0.02</v>
      </c>
      <c r="N582" s="13">
        <f t="shared" si="142"/>
        <v>1.4999999999999999E-2</v>
      </c>
      <c r="O582" s="13">
        <f t="shared" si="142"/>
        <v>1.4375000000000001E-2</v>
      </c>
      <c r="P582" s="13">
        <f t="shared" si="142"/>
        <v>1.4375000000000001E-2</v>
      </c>
      <c r="Q582" s="13">
        <f t="shared" si="142"/>
        <v>1.4375000000000001E-2</v>
      </c>
      <c r="R582" s="13">
        <f t="shared" si="142"/>
        <v>1.3125E-2</v>
      </c>
      <c r="S582" s="13">
        <f t="shared" si="142"/>
        <v>8.7500000000000008E-3</v>
      </c>
      <c r="T582" s="13">
        <f t="shared" si="142"/>
        <v>0.01</v>
      </c>
      <c r="U582" s="13">
        <f t="shared" si="142"/>
        <v>7.4999999999999997E-3</v>
      </c>
      <c r="V582" s="13">
        <f t="shared" si="142"/>
        <v>1.125E-2</v>
      </c>
    </row>
    <row r="583" spans="2:22">
      <c r="B583" s="12" t="s">
        <v>87</v>
      </c>
      <c r="C583" s="13">
        <v>578</v>
      </c>
      <c r="D583" s="13">
        <v>342</v>
      </c>
      <c r="E583" s="13">
        <v>193</v>
      </c>
      <c r="F583" s="13">
        <v>136</v>
      </c>
      <c r="G583" s="13">
        <v>103</v>
      </c>
      <c r="H583" s="13">
        <v>89</v>
      </c>
      <c r="I583" s="13">
        <v>75</v>
      </c>
      <c r="J583" s="13">
        <v>66</v>
      </c>
      <c r="K583" s="13">
        <v>46</v>
      </c>
      <c r="L583" s="13">
        <v>32</v>
      </c>
      <c r="M583" s="13">
        <v>48</v>
      </c>
      <c r="N583" s="13">
        <v>34</v>
      </c>
      <c r="O583" s="13">
        <v>29</v>
      </c>
      <c r="P583" s="13">
        <v>25</v>
      </c>
      <c r="Q583" s="13">
        <v>19</v>
      </c>
      <c r="R583" s="13">
        <v>20</v>
      </c>
      <c r="S583" s="13">
        <v>17</v>
      </c>
      <c r="T583" s="13">
        <v>23</v>
      </c>
      <c r="U583" s="13">
        <v>19</v>
      </c>
      <c r="V583" s="13">
        <v>16</v>
      </c>
    </row>
    <row r="584" spans="2:22">
      <c r="B584" s="12" t="s">
        <v>88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</row>
    <row r="585" spans="2:22">
      <c r="B585" s="12" t="s">
        <v>89</v>
      </c>
      <c r="C585" s="13">
        <v>0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</row>
    <row r="586" spans="2:22">
      <c r="B586" s="12" t="s">
        <v>90</v>
      </c>
      <c r="C586" s="13">
        <v>0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0</v>
      </c>
      <c r="R586" s="13">
        <v>0</v>
      </c>
      <c r="S586" s="13">
        <v>0</v>
      </c>
      <c r="T586" s="13">
        <v>0</v>
      </c>
      <c r="U586" s="13">
        <v>0</v>
      </c>
      <c r="V586" s="13">
        <v>0</v>
      </c>
    </row>
    <row r="587" spans="2:22">
      <c r="B587" s="12" t="s">
        <v>91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  <c r="S587" s="13">
        <v>0</v>
      </c>
      <c r="T587" s="13">
        <v>0</v>
      </c>
      <c r="U587" s="13">
        <v>0</v>
      </c>
      <c r="V587" s="13">
        <v>0</v>
      </c>
    </row>
    <row r="588" spans="2:22">
      <c r="B588" s="12" t="s">
        <v>92</v>
      </c>
      <c r="C588" s="13">
        <v>578</v>
      </c>
      <c r="D588" s="13">
        <v>342</v>
      </c>
      <c r="E588" s="13">
        <v>193</v>
      </c>
      <c r="F588" s="13">
        <v>136</v>
      </c>
      <c r="G588" s="13">
        <v>97</v>
      </c>
      <c r="H588" s="13">
        <v>71</v>
      </c>
      <c r="I588" s="13">
        <v>61</v>
      </c>
      <c r="J588" s="13">
        <v>49</v>
      </c>
      <c r="K588" s="13">
        <v>29</v>
      </c>
      <c r="L588" s="13">
        <v>18</v>
      </c>
      <c r="M588" s="13">
        <v>30</v>
      </c>
      <c r="N588" s="13">
        <v>19</v>
      </c>
      <c r="O588" s="13">
        <v>16</v>
      </c>
      <c r="P588" s="13">
        <v>12</v>
      </c>
      <c r="Q588" s="13">
        <v>7</v>
      </c>
      <c r="R588" s="13">
        <v>12</v>
      </c>
      <c r="S588" s="13">
        <v>10</v>
      </c>
      <c r="T588" s="13">
        <v>11</v>
      </c>
      <c r="U588" s="13">
        <v>9</v>
      </c>
      <c r="V588" s="13">
        <v>7</v>
      </c>
    </row>
    <row r="589" spans="2:22">
      <c r="B589" s="12" t="s">
        <v>93</v>
      </c>
      <c r="C589" s="13">
        <v>578</v>
      </c>
      <c r="D589" s="13">
        <v>342</v>
      </c>
      <c r="E589" s="13">
        <v>193</v>
      </c>
      <c r="F589" s="13">
        <v>136</v>
      </c>
      <c r="G589" s="13">
        <v>97</v>
      </c>
      <c r="H589" s="13">
        <v>71</v>
      </c>
      <c r="I589" s="13">
        <v>61</v>
      </c>
      <c r="J589" s="13">
        <v>49</v>
      </c>
      <c r="K589" s="13">
        <v>29</v>
      </c>
      <c r="L589" s="13">
        <v>18</v>
      </c>
      <c r="M589" s="13">
        <v>30</v>
      </c>
      <c r="N589" s="13">
        <v>19</v>
      </c>
      <c r="O589" s="13">
        <v>16</v>
      </c>
      <c r="P589" s="13">
        <v>12</v>
      </c>
      <c r="Q589" s="13">
        <v>7</v>
      </c>
      <c r="R589" s="13">
        <v>12</v>
      </c>
      <c r="S589" s="13">
        <v>10</v>
      </c>
      <c r="T589" s="13">
        <v>11</v>
      </c>
      <c r="U589" s="13">
        <v>9</v>
      </c>
      <c r="V589" s="13">
        <v>7</v>
      </c>
    </row>
    <row r="590" spans="2:22">
      <c r="B590" s="14" t="s">
        <v>86</v>
      </c>
      <c r="C590" s="13">
        <f>C589/1600</f>
        <v>0.36125000000000002</v>
      </c>
      <c r="D590" s="13">
        <f t="shared" ref="D590:V590" si="143">D589/1600</f>
        <v>0.21375</v>
      </c>
      <c r="E590" s="13">
        <f t="shared" si="143"/>
        <v>0.120625</v>
      </c>
      <c r="F590" s="13">
        <f t="shared" si="143"/>
        <v>8.5000000000000006E-2</v>
      </c>
      <c r="G590" s="13">
        <f t="shared" si="143"/>
        <v>6.0624999999999998E-2</v>
      </c>
      <c r="H590" s="13">
        <f t="shared" si="143"/>
        <v>4.4374999999999998E-2</v>
      </c>
      <c r="I590" s="13">
        <f t="shared" si="143"/>
        <v>3.8124999999999999E-2</v>
      </c>
      <c r="J590" s="13">
        <f t="shared" si="143"/>
        <v>3.0624999999999999E-2</v>
      </c>
      <c r="K590" s="13">
        <f t="shared" si="143"/>
        <v>1.8124999999999999E-2</v>
      </c>
      <c r="L590" s="13">
        <f t="shared" si="143"/>
        <v>1.125E-2</v>
      </c>
      <c r="M590" s="13">
        <f t="shared" si="143"/>
        <v>1.8749999999999999E-2</v>
      </c>
      <c r="N590" s="13">
        <f t="shared" si="143"/>
        <v>1.1875E-2</v>
      </c>
      <c r="O590" s="13">
        <f t="shared" si="143"/>
        <v>0.01</v>
      </c>
      <c r="P590" s="13">
        <f t="shared" si="143"/>
        <v>7.4999999999999997E-3</v>
      </c>
      <c r="Q590" s="13">
        <f t="shared" si="143"/>
        <v>4.3750000000000004E-3</v>
      </c>
      <c r="R590" s="13">
        <f t="shared" si="143"/>
        <v>7.4999999999999997E-3</v>
      </c>
      <c r="S590" s="13">
        <f t="shared" si="143"/>
        <v>6.2500000000000003E-3</v>
      </c>
      <c r="T590" s="13">
        <f t="shared" si="143"/>
        <v>6.875E-3</v>
      </c>
      <c r="U590" s="13">
        <f t="shared" si="143"/>
        <v>5.6249999999999998E-3</v>
      </c>
      <c r="V590" s="13">
        <f t="shared" si="143"/>
        <v>4.3750000000000004E-3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O590"/>
  <sheetViews>
    <sheetView zoomScale="115" zoomScaleNormal="115" workbookViewId="0">
      <pane xSplit="1" topLeftCell="B1" activePane="topRight" state="frozen"/>
      <selection activeCell="A22" sqref="A22"/>
      <selection pane="topRight" activeCell="B4" sqref="B4"/>
    </sheetView>
  </sheetViews>
  <sheetFormatPr defaultColWidth="9" defaultRowHeight="15"/>
  <cols>
    <col min="1" max="1" width="11.5" style="2" customWidth="1"/>
    <col min="2" max="2" width="34.5" style="12" customWidth="1"/>
    <col min="3" max="3" width="13.375" style="13" customWidth="1"/>
    <col min="4" max="4" width="13.5" style="13" customWidth="1"/>
    <col min="5" max="5" width="13.625" style="13" customWidth="1"/>
    <col min="6" max="6" width="12.75" style="13" customWidth="1"/>
    <col min="7" max="7" width="13" style="13" customWidth="1"/>
    <col min="8" max="8" width="13.125" style="13" customWidth="1"/>
    <col min="9" max="9" width="13.625" style="13" customWidth="1"/>
    <col min="10" max="10" width="11.625" style="13" customWidth="1"/>
    <col min="11" max="11" width="12.25" style="13" customWidth="1"/>
    <col min="12" max="12" width="11.75" style="13" customWidth="1"/>
    <col min="13" max="13" width="12.75" style="13" customWidth="1"/>
    <col min="14" max="14" width="11.375" style="13" customWidth="1"/>
    <col min="15" max="15" width="10.875" style="13" customWidth="1"/>
    <col min="16" max="16" width="11.625" style="13" customWidth="1"/>
    <col min="17" max="17" width="11.875" style="13" customWidth="1"/>
    <col min="18" max="19" width="10.5" style="13" customWidth="1"/>
    <col min="20" max="20" width="11.125" style="13" customWidth="1"/>
    <col min="21" max="21" width="10.25" style="13" customWidth="1"/>
    <col min="22" max="22" width="11.75" style="13" customWidth="1"/>
    <col min="23" max="27" width="9" style="12"/>
    <col min="28" max="16384" width="9" style="2"/>
  </cols>
  <sheetData>
    <row r="1" spans="1:22">
      <c r="A1" s="8" t="s">
        <v>46</v>
      </c>
      <c r="B1" s="10" t="s">
        <v>0</v>
      </c>
      <c r="C1" s="11">
        <v>0.1</v>
      </c>
      <c r="D1" s="11">
        <v>0.2</v>
      </c>
      <c r="E1" s="11">
        <v>0.3</v>
      </c>
      <c r="F1" s="11">
        <v>0.4</v>
      </c>
      <c r="G1" s="11">
        <v>0.5</v>
      </c>
      <c r="H1" s="11">
        <v>0.6</v>
      </c>
      <c r="I1" s="11">
        <v>0.7</v>
      </c>
      <c r="J1" s="11">
        <v>0.8</v>
      </c>
      <c r="K1" s="11">
        <v>0.9</v>
      </c>
      <c r="L1" s="11">
        <v>1</v>
      </c>
      <c r="M1" s="11">
        <v>1.1000000000000001</v>
      </c>
      <c r="N1" s="11">
        <v>1.2</v>
      </c>
      <c r="O1" s="11">
        <v>1.3</v>
      </c>
      <c r="P1" s="11">
        <v>1.4</v>
      </c>
      <c r="Q1" s="11">
        <v>1.5</v>
      </c>
      <c r="R1" s="11">
        <v>1.6</v>
      </c>
      <c r="S1" s="11">
        <v>1.7</v>
      </c>
      <c r="T1" s="11">
        <v>1.8</v>
      </c>
      <c r="U1" s="11">
        <v>1.9</v>
      </c>
      <c r="V1" s="11">
        <v>2</v>
      </c>
    </row>
    <row r="2" spans="1:22">
      <c r="A2" s="6" t="s">
        <v>14</v>
      </c>
      <c r="B2" s="12" t="s">
        <v>19</v>
      </c>
      <c r="C2" s="16">
        <v>5000</v>
      </c>
      <c r="D2" s="16">
        <v>5000</v>
      </c>
      <c r="E2" s="16">
        <v>5000</v>
      </c>
      <c r="F2" s="16">
        <v>5000</v>
      </c>
      <c r="G2" s="16">
        <v>5000</v>
      </c>
      <c r="H2" s="16">
        <v>5000</v>
      </c>
      <c r="I2" s="16">
        <v>5000</v>
      </c>
      <c r="J2" s="16">
        <v>5000</v>
      </c>
      <c r="K2" s="16">
        <v>5000</v>
      </c>
      <c r="L2" s="16">
        <v>5000</v>
      </c>
      <c r="M2" s="16">
        <v>5000</v>
      </c>
      <c r="N2" s="16">
        <v>5000</v>
      </c>
      <c r="O2" s="16">
        <v>5000</v>
      </c>
      <c r="P2" s="16">
        <v>5000</v>
      </c>
      <c r="Q2" s="16">
        <v>5000</v>
      </c>
      <c r="R2" s="16">
        <v>5000</v>
      </c>
      <c r="S2" s="16">
        <v>5000</v>
      </c>
      <c r="T2" s="16">
        <v>5000</v>
      </c>
      <c r="U2" s="16">
        <v>4988</v>
      </c>
      <c r="V2" s="16">
        <v>0</v>
      </c>
    </row>
    <row r="3" spans="1:22">
      <c r="A3" s="6" t="s">
        <v>94</v>
      </c>
      <c r="B3" s="12" t="s">
        <v>63</v>
      </c>
      <c r="C3" s="16">
        <f>C2/5000</f>
        <v>1</v>
      </c>
      <c r="D3" s="16">
        <f t="shared" ref="D3:V3" si="0">D2/5000</f>
        <v>1</v>
      </c>
      <c r="E3" s="16">
        <f t="shared" si="0"/>
        <v>1</v>
      </c>
      <c r="F3" s="16">
        <f t="shared" si="0"/>
        <v>1</v>
      </c>
      <c r="G3" s="16">
        <f t="shared" si="0"/>
        <v>1</v>
      </c>
      <c r="H3" s="16">
        <f t="shared" si="0"/>
        <v>1</v>
      </c>
      <c r="I3" s="16">
        <f t="shared" si="0"/>
        <v>1</v>
      </c>
      <c r="J3" s="16">
        <f t="shared" si="0"/>
        <v>1</v>
      </c>
      <c r="K3" s="16">
        <f t="shared" si="0"/>
        <v>1</v>
      </c>
      <c r="L3" s="16">
        <f t="shared" si="0"/>
        <v>1</v>
      </c>
      <c r="M3" s="16">
        <f t="shared" si="0"/>
        <v>1</v>
      </c>
      <c r="N3" s="16">
        <f t="shared" si="0"/>
        <v>1</v>
      </c>
      <c r="O3" s="16">
        <f t="shared" si="0"/>
        <v>1</v>
      </c>
      <c r="P3" s="16">
        <f t="shared" si="0"/>
        <v>1</v>
      </c>
      <c r="Q3" s="16">
        <f t="shared" si="0"/>
        <v>1</v>
      </c>
      <c r="R3" s="16">
        <f t="shared" si="0"/>
        <v>1</v>
      </c>
      <c r="S3" s="16">
        <f t="shared" si="0"/>
        <v>1</v>
      </c>
      <c r="T3" s="16">
        <f t="shared" si="0"/>
        <v>1</v>
      </c>
      <c r="U3" s="16">
        <f t="shared" si="0"/>
        <v>0.99760000000000004</v>
      </c>
      <c r="V3" s="16">
        <f t="shared" si="0"/>
        <v>0</v>
      </c>
    </row>
    <row r="4" spans="1:22">
      <c r="B4" s="12" t="s">
        <v>64</v>
      </c>
      <c r="C4" s="16">
        <v>1.5E-3</v>
      </c>
      <c r="D4" s="16">
        <v>1.5E-3</v>
      </c>
      <c r="E4" s="16">
        <v>1.5E-3</v>
      </c>
      <c r="F4" s="16">
        <v>1.5E-3</v>
      </c>
      <c r="G4" s="16">
        <v>1.5E-3</v>
      </c>
      <c r="H4" s="16">
        <v>1.5E-3</v>
      </c>
      <c r="I4" s="16">
        <v>1.5E-3</v>
      </c>
      <c r="J4" s="16">
        <v>1.5E-3</v>
      </c>
      <c r="K4" s="16">
        <v>1.5E-3</v>
      </c>
      <c r="L4" s="16">
        <v>1.5E-3</v>
      </c>
      <c r="M4" s="16">
        <v>1.5E-3</v>
      </c>
      <c r="N4" s="16">
        <v>1.5E-3</v>
      </c>
      <c r="O4" s="16">
        <v>1.5E-3</v>
      </c>
      <c r="P4" s="16">
        <v>1.5E-3</v>
      </c>
      <c r="Q4" s="16">
        <v>1.5E-3</v>
      </c>
      <c r="R4" s="16">
        <v>1.5E-3</v>
      </c>
      <c r="S4" s="16">
        <v>1.5E-3</v>
      </c>
      <c r="T4" s="16">
        <v>1.5E-3</v>
      </c>
      <c r="U4" s="16">
        <v>1.5E-3</v>
      </c>
      <c r="V4" s="16"/>
    </row>
    <row r="5" spans="1:22">
      <c r="B5" s="12" t="s">
        <v>65</v>
      </c>
      <c r="C5" s="16">
        <f>C4*10^6</f>
        <v>1500</v>
      </c>
      <c r="D5" s="16">
        <f t="shared" ref="D5:U5" si="1">D4*10^6</f>
        <v>1500</v>
      </c>
      <c r="E5" s="16">
        <f t="shared" si="1"/>
        <v>1500</v>
      </c>
      <c r="F5" s="16">
        <f t="shared" si="1"/>
        <v>1500</v>
      </c>
      <c r="G5" s="16">
        <f t="shared" si="1"/>
        <v>1500</v>
      </c>
      <c r="H5" s="16">
        <f t="shared" si="1"/>
        <v>1500</v>
      </c>
      <c r="I5" s="16">
        <f t="shared" si="1"/>
        <v>1500</v>
      </c>
      <c r="J5" s="16">
        <f t="shared" si="1"/>
        <v>1500</v>
      </c>
      <c r="K5" s="16">
        <f t="shared" si="1"/>
        <v>1500</v>
      </c>
      <c r="L5" s="16">
        <f t="shared" si="1"/>
        <v>1500</v>
      </c>
      <c r="M5" s="16">
        <f t="shared" si="1"/>
        <v>1500</v>
      </c>
      <c r="N5" s="16">
        <f t="shared" si="1"/>
        <v>1500</v>
      </c>
      <c r="O5" s="16">
        <f t="shared" si="1"/>
        <v>1500</v>
      </c>
      <c r="P5" s="16">
        <f t="shared" si="1"/>
        <v>1500</v>
      </c>
      <c r="Q5" s="16">
        <f t="shared" si="1"/>
        <v>1500</v>
      </c>
      <c r="R5" s="16">
        <f t="shared" si="1"/>
        <v>1500</v>
      </c>
      <c r="S5" s="16">
        <f t="shared" si="1"/>
        <v>1500</v>
      </c>
      <c r="T5" s="16">
        <f t="shared" si="1"/>
        <v>1500</v>
      </c>
      <c r="U5" s="16">
        <f t="shared" si="1"/>
        <v>1500</v>
      </c>
      <c r="V5" s="16"/>
    </row>
    <row r="6" spans="1:22">
      <c r="B6" s="12" t="s">
        <v>66</v>
      </c>
      <c r="C6" s="16">
        <v>3.8927</v>
      </c>
      <c r="D6" s="16">
        <v>3.8553999999999999</v>
      </c>
      <c r="E6" s="16">
        <v>3.7730999999999999</v>
      </c>
      <c r="F6" s="16">
        <v>3.6595</v>
      </c>
      <c r="G6" s="16">
        <v>3.5308000000000002</v>
      </c>
      <c r="H6" s="16">
        <v>3.3942999999999999</v>
      </c>
      <c r="I6" s="16">
        <v>3.2559</v>
      </c>
      <c r="J6" s="16">
        <v>3.1173999999999999</v>
      </c>
      <c r="K6" s="16">
        <v>2.9788000000000001</v>
      </c>
      <c r="L6" s="16">
        <v>2.8395999999999999</v>
      </c>
      <c r="M6" s="16">
        <v>2.6995</v>
      </c>
      <c r="N6" s="16">
        <v>2.5581</v>
      </c>
      <c r="O6" s="16">
        <v>2.415</v>
      </c>
      <c r="P6" s="16">
        <v>2.2698</v>
      </c>
      <c r="Q6" s="16">
        <v>2.1223999999999998</v>
      </c>
      <c r="R6" s="16">
        <v>1.9723999999999999</v>
      </c>
      <c r="S6" s="16">
        <v>1.8196000000000001</v>
      </c>
      <c r="T6" s="16">
        <v>1.6641999999999999</v>
      </c>
      <c r="U6" s="16">
        <v>1.5061</v>
      </c>
      <c r="V6" s="16"/>
    </row>
    <row r="7" spans="1:22"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>
      <c r="A8" s="2" t="s">
        <v>35</v>
      </c>
      <c r="B8" s="12" t="s">
        <v>67</v>
      </c>
      <c r="C8" s="13">
        <v>3946</v>
      </c>
      <c r="D8" s="13">
        <v>1198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</row>
    <row r="9" spans="1:22">
      <c r="B9" s="14" t="s">
        <v>76</v>
      </c>
      <c r="C9" s="13">
        <f>C8/5000</f>
        <v>0.78920000000000001</v>
      </c>
      <c r="D9" s="13">
        <f t="shared" ref="D9:V9" si="2">D8/5000</f>
        <v>0.23960000000000001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  <c r="J9" s="13">
        <f t="shared" si="2"/>
        <v>0</v>
      </c>
      <c r="K9" s="13">
        <f t="shared" si="2"/>
        <v>0</v>
      </c>
      <c r="L9" s="13">
        <f t="shared" si="2"/>
        <v>0</v>
      </c>
      <c r="M9" s="13">
        <f t="shared" si="2"/>
        <v>0</v>
      </c>
      <c r="N9" s="13">
        <f t="shared" si="2"/>
        <v>0</v>
      </c>
      <c r="O9" s="13">
        <f t="shared" si="2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</row>
    <row r="10" spans="1:22">
      <c r="B10" s="16" t="s">
        <v>68</v>
      </c>
      <c r="C10" s="13">
        <v>3946</v>
      </c>
      <c r="D10" s="13">
        <v>1198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</row>
    <row r="11" spans="1:22">
      <c r="B11" s="18" t="s">
        <v>69</v>
      </c>
      <c r="C11" s="13">
        <f>C10/C8</f>
        <v>1</v>
      </c>
      <c r="D11" s="13">
        <f>D10/D8</f>
        <v>1</v>
      </c>
    </row>
    <row r="12" spans="1:22">
      <c r="B12" s="16" t="s">
        <v>70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</row>
    <row r="13" spans="1:22">
      <c r="B13" s="16" t="s">
        <v>71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</row>
    <row r="14" spans="1:22">
      <c r="B14" s="18" t="s">
        <v>72</v>
      </c>
      <c r="C14" s="13">
        <f>(C12+C13)/C8</f>
        <v>0</v>
      </c>
      <c r="D14" s="13">
        <f>(D12+D13)/D8</f>
        <v>0</v>
      </c>
    </row>
    <row r="15" spans="1:22">
      <c r="B15" s="16" t="s">
        <v>73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</row>
    <row r="16" spans="1:22">
      <c r="B16" s="16" t="s">
        <v>74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</row>
    <row r="17" spans="1:41">
      <c r="B17" s="18" t="s">
        <v>77</v>
      </c>
      <c r="C17" s="13">
        <f>(C15+C16)/C8</f>
        <v>0</v>
      </c>
      <c r="D17" s="13">
        <f>(D15+D16)/D8</f>
        <v>0</v>
      </c>
    </row>
    <row r="18" spans="1:41">
      <c r="B18" s="12" t="s">
        <v>78</v>
      </c>
      <c r="C18" s="13">
        <v>3721</v>
      </c>
      <c r="D18" s="13">
        <v>1508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</row>
    <row r="19" spans="1:41">
      <c r="B19" s="14" t="s">
        <v>75</v>
      </c>
      <c r="C19" s="12">
        <f>C18/5000</f>
        <v>0.74419999999999997</v>
      </c>
      <c r="D19" s="12">
        <f t="shared" ref="D19:V19" si="3">D18/5000</f>
        <v>0.30159999999999998</v>
      </c>
      <c r="E19" s="12">
        <f t="shared" si="3"/>
        <v>0</v>
      </c>
      <c r="F19" s="12">
        <f t="shared" si="3"/>
        <v>0</v>
      </c>
      <c r="G19" s="12">
        <f t="shared" si="3"/>
        <v>0</v>
      </c>
      <c r="H19" s="12">
        <f t="shared" si="3"/>
        <v>0</v>
      </c>
      <c r="I19" s="12">
        <f t="shared" si="3"/>
        <v>0</v>
      </c>
      <c r="J19" s="12">
        <f t="shared" si="3"/>
        <v>0</v>
      </c>
      <c r="K19" s="12">
        <f t="shared" si="3"/>
        <v>0</v>
      </c>
      <c r="L19" s="12">
        <f t="shared" si="3"/>
        <v>0</v>
      </c>
      <c r="M19" s="12">
        <f t="shared" si="3"/>
        <v>0</v>
      </c>
      <c r="N19" s="12">
        <f t="shared" si="3"/>
        <v>0</v>
      </c>
      <c r="O19" s="12">
        <f t="shared" si="3"/>
        <v>0</v>
      </c>
      <c r="P19" s="12">
        <f t="shared" si="3"/>
        <v>0</v>
      </c>
      <c r="Q19" s="12">
        <f t="shared" si="3"/>
        <v>0</v>
      </c>
      <c r="R19" s="12">
        <f t="shared" si="3"/>
        <v>0</v>
      </c>
      <c r="S19" s="12">
        <f t="shared" si="3"/>
        <v>0</v>
      </c>
      <c r="T19" s="12">
        <f t="shared" si="3"/>
        <v>0</v>
      </c>
      <c r="U19" s="12">
        <f t="shared" si="3"/>
        <v>0</v>
      </c>
      <c r="V19" s="12">
        <f t="shared" si="3"/>
        <v>0</v>
      </c>
    </row>
    <row r="20" spans="1:41" s="7" customFormat="1">
      <c r="A20" s="9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</row>
    <row r="21" spans="1:41">
      <c r="A21" s="2" t="s">
        <v>36</v>
      </c>
      <c r="B21" s="12" t="s">
        <v>79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</row>
    <row r="22" spans="1:41">
      <c r="B22" s="12" t="s">
        <v>80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</row>
    <row r="23" spans="1:41">
      <c r="B23" s="12" t="s">
        <v>81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</row>
    <row r="24" spans="1:41">
      <c r="B24" s="12" t="s">
        <v>82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</row>
    <row r="25" spans="1:41">
      <c r="B25" s="12" t="s">
        <v>83</v>
      </c>
      <c r="C25" s="13">
        <v>225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</row>
    <row r="26" spans="1:41">
      <c r="B26" s="12" t="s">
        <v>84</v>
      </c>
      <c r="C26" s="13">
        <v>225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</row>
    <row r="27" spans="1:41">
      <c r="B27" s="14" t="s">
        <v>85</v>
      </c>
      <c r="C27" s="13">
        <f>C26/5000</f>
        <v>4.4999999999999998E-2</v>
      </c>
      <c r="D27" s="13">
        <f t="shared" ref="D27:V27" si="4">D26/5000</f>
        <v>0</v>
      </c>
      <c r="E27" s="13">
        <f t="shared" si="4"/>
        <v>0</v>
      </c>
      <c r="F27" s="13">
        <f t="shared" si="4"/>
        <v>0</v>
      </c>
      <c r="G27" s="13">
        <f t="shared" si="4"/>
        <v>0</v>
      </c>
      <c r="H27" s="13">
        <f t="shared" si="4"/>
        <v>0</v>
      </c>
      <c r="I27" s="13">
        <f t="shared" si="4"/>
        <v>0</v>
      </c>
      <c r="J27" s="13">
        <f t="shared" si="4"/>
        <v>0</v>
      </c>
      <c r="K27" s="13">
        <f t="shared" si="4"/>
        <v>0</v>
      </c>
      <c r="L27" s="13">
        <f t="shared" si="4"/>
        <v>0</v>
      </c>
      <c r="M27" s="13">
        <f t="shared" si="4"/>
        <v>0</v>
      </c>
      <c r="N27" s="13">
        <f t="shared" si="4"/>
        <v>0</v>
      </c>
      <c r="O27" s="13">
        <f t="shared" si="4"/>
        <v>0</v>
      </c>
      <c r="P27" s="13">
        <f t="shared" si="4"/>
        <v>0</v>
      </c>
      <c r="Q27" s="13">
        <f t="shared" si="4"/>
        <v>0</v>
      </c>
      <c r="R27" s="13">
        <f t="shared" si="4"/>
        <v>0</v>
      </c>
      <c r="S27" s="13">
        <f t="shared" si="4"/>
        <v>0</v>
      </c>
      <c r="T27" s="13">
        <f t="shared" si="4"/>
        <v>0</v>
      </c>
      <c r="U27" s="13">
        <f t="shared" si="4"/>
        <v>0</v>
      </c>
      <c r="V27" s="13">
        <f t="shared" si="4"/>
        <v>0</v>
      </c>
    </row>
    <row r="28" spans="1:41">
      <c r="B28" s="12" t="s">
        <v>87</v>
      </c>
      <c r="C28" s="13">
        <v>3721</v>
      </c>
      <c r="D28" s="13">
        <v>1508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</row>
    <row r="29" spans="1:41">
      <c r="B29" s="12" t="s">
        <v>88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</row>
    <row r="30" spans="1:41">
      <c r="B30" s="12" t="s">
        <v>89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</row>
    <row r="31" spans="1:41">
      <c r="B31" s="12" t="s">
        <v>90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</row>
    <row r="32" spans="1:41">
      <c r="B32" s="12" t="s">
        <v>91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</row>
    <row r="33" spans="1:22">
      <c r="B33" s="12" t="s">
        <v>92</v>
      </c>
      <c r="C33" s="13">
        <v>3721</v>
      </c>
      <c r="D33" s="13">
        <v>1198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</row>
    <row r="34" spans="1:22">
      <c r="B34" s="12" t="s">
        <v>93</v>
      </c>
      <c r="C34" s="13">
        <v>3721</v>
      </c>
      <c r="D34" s="13">
        <v>1198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</row>
    <row r="35" spans="1:22">
      <c r="B35" s="14" t="s">
        <v>86</v>
      </c>
      <c r="C35" s="13">
        <f>C34/5000</f>
        <v>0.74419999999999997</v>
      </c>
      <c r="D35" s="13">
        <f t="shared" ref="D35:V35" si="5">D34/5000</f>
        <v>0.23960000000000001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13">
        <f t="shared" si="5"/>
        <v>0</v>
      </c>
      <c r="L35" s="13">
        <f t="shared" si="5"/>
        <v>0</v>
      </c>
      <c r="M35" s="13">
        <f t="shared" si="5"/>
        <v>0</v>
      </c>
      <c r="N35" s="13">
        <f t="shared" si="5"/>
        <v>0</v>
      </c>
      <c r="O35" s="13">
        <f t="shared" si="5"/>
        <v>0</v>
      </c>
      <c r="P35" s="13">
        <f t="shared" si="5"/>
        <v>0</v>
      </c>
      <c r="Q35" s="13">
        <f t="shared" si="5"/>
        <v>0</v>
      </c>
      <c r="R35" s="13">
        <f t="shared" si="5"/>
        <v>0</v>
      </c>
      <c r="S35" s="13">
        <f t="shared" si="5"/>
        <v>0</v>
      </c>
      <c r="T35" s="13">
        <f t="shared" si="5"/>
        <v>0</v>
      </c>
      <c r="U35" s="13">
        <f t="shared" si="5"/>
        <v>0</v>
      </c>
      <c r="V35" s="13">
        <f t="shared" si="5"/>
        <v>0</v>
      </c>
    </row>
    <row r="38" spans="1:22">
      <c r="A38" s="8" t="s">
        <v>48</v>
      </c>
      <c r="B38" s="10" t="s">
        <v>0</v>
      </c>
      <c r="C38" s="11">
        <v>0.1</v>
      </c>
      <c r="D38" s="11">
        <v>0.2</v>
      </c>
      <c r="E38" s="11">
        <v>0.3</v>
      </c>
      <c r="F38" s="11">
        <v>0.4</v>
      </c>
      <c r="G38" s="11">
        <v>0.5</v>
      </c>
      <c r="H38" s="11">
        <v>0.6</v>
      </c>
      <c r="I38" s="11">
        <v>0.7</v>
      </c>
      <c r="J38" s="11">
        <v>0.8</v>
      </c>
      <c r="K38" s="11">
        <v>0.9</v>
      </c>
      <c r="L38" s="11">
        <v>1</v>
      </c>
      <c r="M38" s="11">
        <v>1.1000000000000001</v>
      </c>
      <c r="N38" s="11">
        <v>1.2</v>
      </c>
      <c r="O38" s="11">
        <v>1.3</v>
      </c>
      <c r="P38" s="11">
        <v>1.4</v>
      </c>
      <c r="Q38" s="11">
        <v>1.5</v>
      </c>
      <c r="R38" s="11">
        <v>1.6</v>
      </c>
      <c r="S38" s="11">
        <v>1.7</v>
      </c>
      <c r="T38" s="11">
        <v>1.8</v>
      </c>
      <c r="U38" s="11">
        <v>1.9</v>
      </c>
      <c r="V38" s="11">
        <v>2</v>
      </c>
    </row>
    <row r="39" spans="1:22">
      <c r="A39" s="6" t="s">
        <v>14</v>
      </c>
      <c r="B39" s="12" t="s">
        <v>19</v>
      </c>
      <c r="C39" s="16">
        <v>5000</v>
      </c>
      <c r="D39" s="16">
        <v>5000</v>
      </c>
      <c r="E39" s="16">
        <v>5000</v>
      </c>
      <c r="F39" s="16">
        <v>5000</v>
      </c>
      <c r="G39" s="16">
        <v>5000</v>
      </c>
      <c r="H39" s="16">
        <v>5000</v>
      </c>
      <c r="I39" s="16">
        <v>5000</v>
      </c>
      <c r="J39" s="16">
        <v>5000</v>
      </c>
      <c r="K39" s="16">
        <v>5000</v>
      </c>
      <c r="L39" s="16">
        <v>5000</v>
      </c>
      <c r="M39" s="16">
        <v>5000</v>
      </c>
      <c r="N39" s="16">
        <v>5000</v>
      </c>
      <c r="O39" s="16">
        <v>4884</v>
      </c>
      <c r="P39" s="16">
        <v>1187</v>
      </c>
      <c r="Q39" s="16"/>
      <c r="R39" s="16"/>
      <c r="S39" s="16"/>
      <c r="T39" s="16"/>
      <c r="U39" s="16"/>
      <c r="V39" s="16"/>
    </row>
    <row r="40" spans="1:22">
      <c r="A40" s="6" t="s">
        <v>94</v>
      </c>
      <c r="B40" s="12" t="s">
        <v>63</v>
      </c>
      <c r="C40" s="16">
        <f>C39/5000</f>
        <v>1</v>
      </c>
      <c r="D40" s="16">
        <f t="shared" ref="D40:P40" si="6">D39/5000</f>
        <v>1</v>
      </c>
      <c r="E40" s="16">
        <f t="shared" si="6"/>
        <v>1</v>
      </c>
      <c r="F40" s="16">
        <f t="shared" si="6"/>
        <v>1</v>
      </c>
      <c r="G40" s="16">
        <f t="shared" si="6"/>
        <v>1</v>
      </c>
      <c r="H40" s="16">
        <f t="shared" si="6"/>
        <v>1</v>
      </c>
      <c r="I40" s="16">
        <f t="shared" si="6"/>
        <v>1</v>
      </c>
      <c r="J40" s="16">
        <f t="shared" si="6"/>
        <v>1</v>
      </c>
      <c r="K40" s="16">
        <f t="shared" si="6"/>
        <v>1</v>
      </c>
      <c r="L40" s="16">
        <f t="shared" si="6"/>
        <v>1</v>
      </c>
      <c r="M40" s="16">
        <f t="shared" si="6"/>
        <v>1</v>
      </c>
      <c r="N40" s="16">
        <f t="shared" si="6"/>
        <v>1</v>
      </c>
      <c r="O40" s="16">
        <f t="shared" si="6"/>
        <v>0.9768</v>
      </c>
      <c r="P40" s="16">
        <f t="shared" si="6"/>
        <v>0.2374</v>
      </c>
      <c r="Q40" s="16"/>
      <c r="R40" s="16"/>
      <c r="S40" s="16"/>
      <c r="T40" s="16"/>
      <c r="U40" s="16"/>
      <c r="V40" s="16"/>
    </row>
    <row r="41" spans="1:22">
      <c r="B41" s="12" t="s">
        <v>64</v>
      </c>
      <c r="C41" s="16">
        <v>0.75</v>
      </c>
      <c r="D41" s="16">
        <v>0.74990000000000001</v>
      </c>
      <c r="E41" s="16">
        <v>0.74960000000000004</v>
      </c>
      <c r="F41" s="16">
        <v>0.74929999999999997</v>
      </c>
      <c r="G41" s="16">
        <v>0.74890000000000001</v>
      </c>
      <c r="H41" s="16">
        <v>0.74850000000000005</v>
      </c>
      <c r="I41" s="16">
        <v>0.74809999999999999</v>
      </c>
      <c r="J41" s="16">
        <v>0.74770000000000003</v>
      </c>
      <c r="K41" s="16">
        <v>0.74729999999999996</v>
      </c>
      <c r="L41" s="16">
        <v>0.74680000000000002</v>
      </c>
      <c r="M41" s="16">
        <v>0.74629999999999996</v>
      </c>
      <c r="N41" s="16">
        <v>0.74570000000000003</v>
      </c>
      <c r="O41" s="16">
        <v>0.745</v>
      </c>
      <c r="P41" s="16">
        <v>0.74439999999999995</v>
      </c>
      <c r="Q41" s="16"/>
      <c r="R41" s="16"/>
      <c r="S41" s="16"/>
      <c r="T41" s="16"/>
      <c r="U41" s="16"/>
      <c r="V41" s="16"/>
    </row>
    <row r="42" spans="1:22">
      <c r="B42" s="12" t="s">
        <v>65</v>
      </c>
      <c r="C42" s="16">
        <f>C41*10^3</f>
        <v>750</v>
      </c>
      <c r="D42" s="16">
        <f t="shared" ref="D42:P42" si="7">D41*10^3</f>
        <v>749.9</v>
      </c>
      <c r="E42" s="16">
        <f t="shared" si="7"/>
        <v>749.6</v>
      </c>
      <c r="F42" s="16">
        <f t="shared" si="7"/>
        <v>749.3</v>
      </c>
      <c r="G42" s="16">
        <f t="shared" si="7"/>
        <v>748.9</v>
      </c>
      <c r="H42" s="16">
        <f t="shared" si="7"/>
        <v>748.5</v>
      </c>
      <c r="I42" s="16">
        <f t="shared" si="7"/>
        <v>748.1</v>
      </c>
      <c r="J42" s="16">
        <f t="shared" si="7"/>
        <v>747.7</v>
      </c>
      <c r="K42" s="16">
        <f t="shared" si="7"/>
        <v>747.3</v>
      </c>
      <c r="L42" s="16">
        <f t="shared" si="7"/>
        <v>746.80000000000007</v>
      </c>
      <c r="M42" s="16">
        <f t="shared" si="7"/>
        <v>746.3</v>
      </c>
      <c r="N42" s="16">
        <f t="shared" si="7"/>
        <v>745.7</v>
      </c>
      <c r="O42" s="16">
        <f t="shared" si="7"/>
        <v>745</v>
      </c>
      <c r="P42" s="16">
        <f t="shared" si="7"/>
        <v>744.4</v>
      </c>
      <c r="Q42" s="16"/>
      <c r="R42" s="16"/>
      <c r="S42" s="16"/>
      <c r="T42" s="16"/>
      <c r="U42" s="16"/>
      <c r="V42" s="16"/>
    </row>
    <row r="43" spans="1:22">
      <c r="B43" s="12" t="s">
        <v>66</v>
      </c>
      <c r="C43" s="16">
        <v>3.8797000000000001</v>
      </c>
      <c r="D43" s="16">
        <v>3.7793999999999999</v>
      </c>
      <c r="E43" s="16">
        <v>3.5682</v>
      </c>
      <c r="F43" s="16">
        <v>3.2888999999999999</v>
      </c>
      <c r="G43" s="16">
        <v>2.9716999999999998</v>
      </c>
      <c r="H43" s="16">
        <v>2.6465000000000001</v>
      </c>
      <c r="I43" s="16">
        <v>2.3262999999999998</v>
      </c>
      <c r="J43" s="16">
        <v>2.0141</v>
      </c>
      <c r="K43" s="16">
        <v>1.7073</v>
      </c>
      <c r="L43" s="16">
        <v>1.4023000000000001</v>
      </c>
      <c r="M43" s="16">
        <v>1.0956999999999999</v>
      </c>
      <c r="N43" s="16">
        <v>0.7843</v>
      </c>
      <c r="O43" s="16">
        <v>0.4723</v>
      </c>
      <c r="P43" s="16">
        <v>0.27300000000000002</v>
      </c>
      <c r="Q43" s="16"/>
      <c r="R43" s="16"/>
      <c r="S43" s="16"/>
      <c r="T43" s="16"/>
      <c r="U43" s="16"/>
      <c r="V43" s="16"/>
    </row>
    <row r="44" spans="1:22">
      <c r="C44" s="15"/>
    </row>
    <row r="45" spans="1:22">
      <c r="A45" s="2" t="s">
        <v>35</v>
      </c>
      <c r="B45" s="12" t="s">
        <v>67</v>
      </c>
      <c r="C45" s="13">
        <v>3964</v>
      </c>
      <c r="D45" s="13">
        <v>1168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</row>
    <row r="46" spans="1:22">
      <c r="B46" s="14" t="s">
        <v>76</v>
      </c>
      <c r="C46" s="13">
        <f>C45/5000</f>
        <v>0.79279999999999995</v>
      </c>
      <c r="D46" s="13">
        <f t="shared" ref="D46:P46" si="8">D45/5000</f>
        <v>0.2336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13">
        <f t="shared" si="8"/>
        <v>0</v>
      </c>
      <c r="L46" s="13">
        <f t="shared" si="8"/>
        <v>0</v>
      </c>
      <c r="M46" s="13">
        <f t="shared" si="8"/>
        <v>0</v>
      </c>
      <c r="N46" s="13">
        <f t="shared" si="8"/>
        <v>0</v>
      </c>
      <c r="O46" s="13">
        <f t="shared" si="8"/>
        <v>0</v>
      </c>
      <c r="P46" s="13">
        <f t="shared" si="8"/>
        <v>0</v>
      </c>
    </row>
    <row r="47" spans="1:22">
      <c r="B47" s="16" t="s">
        <v>68</v>
      </c>
      <c r="C47" s="13">
        <v>3964</v>
      </c>
      <c r="D47" s="13">
        <v>1168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</row>
    <row r="48" spans="1:22">
      <c r="B48" s="18" t="s">
        <v>69</v>
      </c>
      <c r="C48" s="13">
        <f>C47/C45</f>
        <v>1</v>
      </c>
      <c r="D48" s="13">
        <f>D47/D45</f>
        <v>1</v>
      </c>
    </row>
    <row r="49" spans="1:41">
      <c r="B49" s="16" t="s">
        <v>70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</row>
    <row r="50" spans="1:41">
      <c r="B50" s="16" t="s">
        <v>71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</row>
    <row r="51" spans="1:41">
      <c r="B51" s="18" t="s">
        <v>72</v>
      </c>
      <c r="C51" s="13">
        <f>(C49+C50)/C45</f>
        <v>0</v>
      </c>
      <c r="D51" s="13">
        <f>(D49+D50)/D45</f>
        <v>0</v>
      </c>
    </row>
    <row r="52" spans="1:41">
      <c r="B52" s="16" t="s">
        <v>73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</row>
    <row r="53" spans="1:41">
      <c r="B53" s="16" t="s">
        <v>74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</row>
    <row r="54" spans="1:41">
      <c r="B54" s="18" t="s">
        <v>77</v>
      </c>
      <c r="C54" s="13">
        <f>(C52+C53)/C45</f>
        <v>0</v>
      </c>
      <c r="D54" s="13">
        <f>(D52+D53)/D45</f>
        <v>0</v>
      </c>
    </row>
    <row r="55" spans="1:41">
      <c r="B55" s="12" t="s">
        <v>78</v>
      </c>
      <c r="C55" s="13">
        <v>3766</v>
      </c>
      <c r="D55" s="13">
        <v>1508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</row>
    <row r="56" spans="1:41">
      <c r="B56" s="14" t="s">
        <v>75</v>
      </c>
      <c r="C56" s="12">
        <f>C55/5000</f>
        <v>0.75319999999999998</v>
      </c>
      <c r="D56" s="12">
        <f t="shared" ref="D56:P56" si="9">D55/5000</f>
        <v>0.30159999999999998</v>
      </c>
      <c r="E56" s="12">
        <f t="shared" si="9"/>
        <v>0</v>
      </c>
      <c r="F56" s="12">
        <f t="shared" si="9"/>
        <v>0</v>
      </c>
      <c r="G56" s="12">
        <f t="shared" si="9"/>
        <v>0</v>
      </c>
      <c r="H56" s="12">
        <f t="shared" si="9"/>
        <v>0</v>
      </c>
      <c r="I56" s="12">
        <f t="shared" si="9"/>
        <v>0</v>
      </c>
      <c r="J56" s="12">
        <f t="shared" si="9"/>
        <v>0</v>
      </c>
      <c r="K56" s="12">
        <f t="shared" si="9"/>
        <v>0</v>
      </c>
      <c r="L56" s="12">
        <f t="shared" si="9"/>
        <v>0</v>
      </c>
      <c r="M56" s="12">
        <f t="shared" si="9"/>
        <v>0</v>
      </c>
      <c r="N56" s="12">
        <f t="shared" si="9"/>
        <v>0</v>
      </c>
      <c r="O56" s="12">
        <f t="shared" si="9"/>
        <v>0</v>
      </c>
      <c r="P56" s="12">
        <f t="shared" si="9"/>
        <v>0</v>
      </c>
      <c r="Q56" s="12"/>
      <c r="R56" s="12"/>
      <c r="S56" s="12"/>
      <c r="T56" s="12"/>
      <c r="U56" s="12"/>
      <c r="V56" s="12"/>
    </row>
    <row r="57" spans="1:41" s="7" customFormat="1">
      <c r="A57" s="9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</row>
    <row r="58" spans="1:41">
      <c r="A58" s="2" t="s">
        <v>36</v>
      </c>
      <c r="B58" s="12" t="s">
        <v>79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/>
      <c r="R58" s="12"/>
      <c r="S58" s="12"/>
      <c r="T58" s="12"/>
      <c r="U58" s="12"/>
      <c r="V58" s="12"/>
    </row>
    <row r="59" spans="1:41">
      <c r="B59" s="12" t="s">
        <v>80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/>
      <c r="R59" s="12"/>
      <c r="S59" s="12"/>
      <c r="T59" s="12"/>
      <c r="U59" s="12"/>
      <c r="V59" s="12"/>
    </row>
    <row r="60" spans="1:41">
      <c r="B60" s="12" t="s">
        <v>81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</row>
    <row r="61" spans="1:41">
      <c r="B61" s="12" t="s">
        <v>82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</row>
    <row r="62" spans="1:41">
      <c r="B62" s="12" t="s">
        <v>83</v>
      </c>
      <c r="C62" s="13">
        <v>198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</row>
    <row r="63" spans="1:41">
      <c r="B63" s="12" t="s">
        <v>84</v>
      </c>
      <c r="C63" s="13">
        <v>198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</row>
    <row r="64" spans="1:41">
      <c r="B64" s="14" t="s">
        <v>85</v>
      </c>
      <c r="C64" s="13">
        <f>C63/5000</f>
        <v>3.9600000000000003E-2</v>
      </c>
      <c r="D64" s="13">
        <f t="shared" ref="D64:P64" si="10">D63/5000</f>
        <v>0</v>
      </c>
      <c r="E64" s="13">
        <f t="shared" si="10"/>
        <v>0</v>
      </c>
      <c r="F64" s="13">
        <f t="shared" si="10"/>
        <v>0</v>
      </c>
      <c r="G64" s="13">
        <f t="shared" si="10"/>
        <v>0</v>
      </c>
      <c r="H64" s="13">
        <f t="shared" si="10"/>
        <v>0</v>
      </c>
      <c r="I64" s="13">
        <f t="shared" si="10"/>
        <v>0</v>
      </c>
      <c r="J64" s="13">
        <f t="shared" si="10"/>
        <v>0</v>
      </c>
      <c r="K64" s="13">
        <f t="shared" si="10"/>
        <v>0</v>
      </c>
      <c r="L64" s="13">
        <f t="shared" si="10"/>
        <v>0</v>
      </c>
      <c r="M64" s="13">
        <f t="shared" si="10"/>
        <v>0</v>
      </c>
      <c r="N64" s="13">
        <f t="shared" si="10"/>
        <v>0</v>
      </c>
      <c r="O64" s="13">
        <f t="shared" si="10"/>
        <v>0</v>
      </c>
      <c r="P64" s="13">
        <f t="shared" si="10"/>
        <v>0</v>
      </c>
    </row>
    <row r="65" spans="1:22">
      <c r="B65" s="12" t="s">
        <v>87</v>
      </c>
      <c r="C65" s="13">
        <v>3766</v>
      </c>
      <c r="D65" s="13">
        <v>1508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</row>
    <row r="66" spans="1:22">
      <c r="B66" s="12" t="s">
        <v>88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</row>
    <row r="67" spans="1:22">
      <c r="B67" s="12" t="s">
        <v>89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</row>
    <row r="68" spans="1:22">
      <c r="B68" s="12" t="s">
        <v>90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</row>
    <row r="69" spans="1:22">
      <c r="B69" s="12" t="s">
        <v>91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</row>
    <row r="70" spans="1:22">
      <c r="B70" s="12" t="s">
        <v>92</v>
      </c>
      <c r="C70" s="13">
        <v>3766</v>
      </c>
      <c r="D70" s="13">
        <v>1168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</row>
    <row r="71" spans="1:22">
      <c r="B71" s="12" t="s">
        <v>93</v>
      </c>
      <c r="C71" s="13">
        <v>3766</v>
      </c>
      <c r="D71" s="13">
        <v>1168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</row>
    <row r="72" spans="1:22">
      <c r="B72" s="14" t="s">
        <v>86</v>
      </c>
      <c r="C72" s="13">
        <f>C71/5000</f>
        <v>0.75319999999999998</v>
      </c>
      <c r="D72" s="13">
        <f t="shared" ref="D72:P72" si="11">D71/5000</f>
        <v>0.2336</v>
      </c>
      <c r="E72" s="13">
        <f t="shared" si="11"/>
        <v>0</v>
      </c>
      <c r="F72" s="13">
        <f t="shared" si="11"/>
        <v>0</v>
      </c>
      <c r="G72" s="13">
        <f t="shared" si="11"/>
        <v>0</v>
      </c>
      <c r="H72" s="13">
        <f t="shared" si="11"/>
        <v>0</v>
      </c>
      <c r="I72" s="13">
        <f t="shared" si="11"/>
        <v>0</v>
      </c>
      <c r="J72" s="13">
        <f t="shared" si="11"/>
        <v>0</v>
      </c>
      <c r="K72" s="13">
        <f t="shared" si="11"/>
        <v>0</v>
      </c>
      <c r="L72" s="13">
        <f t="shared" si="11"/>
        <v>0</v>
      </c>
      <c r="M72" s="13">
        <f t="shared" si="11"/>
        <v>0</v>
      </c>
      <c r="N72" s="13">
        <f t="shared" si="11"/>
        <v>0</v>
      </c>
      <c r="O72" s="13">
        <f t="shared" si="11"/>
        <v>0</v>
      </c>
      <c r="P72" s="13">
        <f t="shared" si="11"/>
        <v>0</v>
      </c>
    </row>
    <row r="75" spans="1:22">
      <c r="A75" s="8" t="s">
        <v>49</v>
      </c>
      <c r="B75" s="10" t="s">
        <v>0</v>
      </c>
      <c r="C75" s="11">
        <v>0.1</v>
      </c>
      <c r="D75" s="11">
        <v>0.2</v>
      </c>
      <c r="E75" s="11">
        <v>0.3</v>
      </c>
      <c r="F75" s="11">
        <v>0.4</v>
      </c>
      <c r="G75" s="11">
        <v>0.5</v>
      </c>
      <c r="H75" s="11">
        <v>0.6</v>
      </c>
      <c r="I75" s="11">
        <v>0.7</v>
      </c>
      <c r="J75" s="11">
        <v>0.8</v>
      </c>
      <c r="K75" s="11">
        <v>0.9</v>
      </c>
      <c r="L75" s="11">
        <v>1</v>
      </c>
      <c r="M75" s="11">
        <v>1.1000000000000001</v>
      </c>
      <c r="N75" s="11">
        <v>1.2</v>
      </c>
      <c r="O75" s="11">
        <v>1.3</v>
      </c>
      <c r="P75" s="11">
        <v>1.4</v>
      </c>
      <c r="Q75" s="11">
        <v>1.5</v>
      </c>
      <c r="R75" s="11">
        <v>1.6</v>
      </c>
      <c r="S75" s="11">
        <v>1.7</v>
      </c>
      <c r="T75" s="11">
        <v>1.8</v>
      </c>
      <c r="U75" s="11">
        <v>1.9</v>
      </c>
      <c r="V75" s="11">
        <v>2</v>
      </c>
    </row>
    <row r="76" spans="1:22">
      <c r="A76" s="6" t="s">
        <v>14</v>
      </c>
      <c r="B76" s="12" t="s">
        <v>19</v>
      </c>
      <c r="C76" s="16">
        <v>5000</v>
      </c>
      <c r="D76" s="16">
        <v>5000</v>
      </c>
      <c r="E76" s="16">
        <v>5000</v>
      </c>
      <c r="F76" s="16">
        <v>5000</v>
      </c>
      <c r="G76" s="16">
        <v>5000</v>
      </c>
      <c r="H76" s="16">
        <v>5000</v>
      </c>
      <c r="I76" s="16">
        <v>4441</v>
      </c>
      <c r="J76" s="16">
        <v>535</v>
      </c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>
      <c r="A77" s="6" t="s">
        <v>94</v>
      </c>
      <c r="B77" s="12" t="s">
        <v>63</v>
      </c>
      <c r="C77" s="16">
        <f>C76/5000</f>
        <v>1</v>
      </c>
      <c r="D77" s="16">
        <f t="shared" ref="D77:J77" si="12">D76/5000</f>
        <v>1</v>
      </c>
      <c r="E77" s="16">
        <f t="shared" si="12"/>
        <v>1</v>
      </c>
      <c r="F77" s="16">
        <f t="shared" si="12"/>
        <v>1</v>
      </c>
      <c r="G77" s="16">
        <f t="shared" si="12"/>
        <v>1</v>
      </c>
      <c r="H77" s="16">
        <f t="shared" si="12"/>
        <v>1</v>
      </c>
      <c r="I77" s="16">
        <f t="shared" si="12"/>
        <v>0.88819999999999999</v>
      </c>
      <c r="J77" s="16">
        <f t="shared" si="12"/>
        <v>0.107</v>
      </c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>
      <c r="B78" s="12" t="s">
        <v>64</v>
      </c>
      <c r="C78" s="16">
        <v>0.375</v>
      </c>
      <c r="D78" s="16">
        <v>0.37480000000000002</v>
      </c>
      <c r="E78" s="16">
        <v>0.37440000000000001</v>
      </c>
      <c r="F78" s="16">
        <v>0.374</v>
      </c>
      <c r="G78" s="16">
        <v>0.3735</v>
      </c>
      <c r="H78" s="16">
        <v>0.37290000000000001</v>
      </c>
      <c r="I78" s="16">
        <v>0.37209999999999999</v>
      </c>
      <c r="J78" s="16">
        <v>0.37109999999999999</v>
      </c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>
      <c r="B79" s="12" t="s">
        <v>65</v>
      </c>
      <c r="C79" s="16">
        <f>C78*10^3</f>
        <v>375</v>
      </c>
      <c r="D79" s="16">
        <f t="shared" ref="D79:J79" si="13">D78*10^3</f>
        <v>374.8</v>
      </c>
      <c r="E79" s="16">
        <f t="shared" si="13"/>
        <v>374.40000000000003</v>
      </c>
      <c r="F79" s="16">
        <f t="shared" si="13"/>
        <v>374</v>
      </c>
      <c r="G79" s="16">
        <f t="shared" si="13"/>
        <v>373.5</v>
      </c>
      <c r="H79" s="16">
        <f t="shared" si="13"/>
        <v>372.90000000000003</v>
      </c>
      <c r="I79" s="16">
        <f t="shared" si="13"/>
        <v>372.09999999999997</v>
      </c>
      <c r="J79" s="16">
        <f t="shared" si="13"/>
        <v>371.09999999999997</v>
      </c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>
      <c r="B80" s="12" t="s">
        <v>66</v>
      </c>
      <c r="C80" s="16">
        <v>3.8407</v>
      </c>
      <c r="D80" s="16">
        <v>3.5804999999999998</v>
      </c>
      <c r="E80" s="16">
        <v>3.0754000000000001</v>
      </c>
      <c r="F80" s="16">
        <v>2.4064999999999999</v>
      </c>
      <c r="G80" s="16">
        <v>1.6917</v>
      </c>
      <c r="H80" s="16">
        <v>1.0045999999999999</v>
      </c>
      <c r="I80" s="16">
        <v>0.41139999999999999</v>
      </c>
      <c r="J80" s="16">
        <v>5.5500000000000001E-2</v>
      </c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41">
      <c r="C81" s="15"/>
    </row>
    <row r="82" spans="1:41">
      <c r="A82" s="2" t="s">
        <v>35</v>
      </c>
      <c r="B82" s="12" t="s">
        <v>67</v>
      </c>
      <c r="C82" s="13">
        <v>3979</v>
      </c>
      <c r="D82" s="13">
        <v>1271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</row>
    <row r="83" spans="1:41">
      <c r="B83" s="14" t="s">
        <v>76</v>
      </c>
      <c r="C83" s="13">
        <f>C82/5000</f>
        <v>0.79579999999999995</v>
      </c>
      <c r="D83" s="13">
        <f t="shared" ref="D83:J83" si="14">D82/5000</f>
        <v>0.25419999999999998</v>
      </c>
      <c r="E83" s="13">
        <f t="shared" si="14"/>
        <v>0</v>
      </c>
      <c r="F83" s="13">
        <f t="shared" si="14"/>
        <v>0</v>
      </c>
      <c r="G83" s="13">
        <f t="shared" si="14"/>
        <v>0</v>
      </c>
      <c r="H83" s="13">
        <f t="shared" si="14"/>
        <v>0</v>
      </c>
      <c r="I83" s="13">
        <f t="shared" si="14"/>
        <v>0</v>
      </c>
      <c r="J83" s="13">
        <f t="shared" si="14"/>
        <v>0</v>
      </c>
    </row>
    <row r="84" spans="1:41">
      <c r="B84" s="16" t="s">
        <v>68</v>
      </c>
      <c r="C84" s="13">
        <v>3979</v>
      </c>
      <c r="D84" s="13">
        <v>1271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</row>
    <row r="85" spans="1:41">
      <c r="B85" s="18" t="s">
        <v>69</v>
      </c>
      <c r="C85" s="13">
        <f>C84/C82</f>
        <v>1</v>
      </c>
      <c r="D85" s="13">
        <f>D84/D82</f>
        <v>1</v>
      </c>
    </row>
    <row r="86" spans="1:41">
      <c r="B86" s="16" t="s">
        <v>70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</row>
    <row r="87" spans="1:41">
      <c r="B87" s="16" t="s">
        <v>71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</row>
    <row r="88" spans="1:41">
      <c r="B88" s="18" t="s">
        <v>72</v>
      </c>
      <c r="C88" s="13">
        <f>(C86+C87)/C82</f>
        <v>0</v>
      </c>
      <c r="D88" s="13">
        <f>(D86+D87)/D82</f>
        <v>0</v>
      </c>
    </row>
    <row r="89" spans="1:41">
      <c r="B89" s="16" t="s">
        <v>73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</row>
    <row r="90" spans="1:41">
      <c r="B90" s="16" t="s">
        <v>74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</row>
    <row r="91" spans="1:41">
      <c r="B91" s="18" t="s">
        <v>77</v>
      </c>
      <c r="C91" s="13">
        <f>(C89+C90)/C82</f>
        <v>0</v>
      </c>
      <c r="D91" s="13">
        <f>(D89+D90)/D82</f>
        <v>0</v>
      </c>
    </row>
    <row r="92" spans="1:41">
      <c r="B92" s="12" t="s">
        <v>78</v>
      </c>
      <c r="C92" s="13">
        <v>3733</v>
      </c>
      <c r="D92" s="13">
        <v>1618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</row>
    <row r="93" spans="1:41">
      <c r="B93" s="14" t="s">
        <v>75</v>
      </c>
      <c r="C93" s="12">
        <f>C92/5000</f>
        <v>0.74660000000000004</v>
      </c>
      <c r="D93" s="12">
        <f t="shared" ref="D93:J93" si="15">D92/5000</f>
        <v>0.3236</v>
      </c>
      <c r="E93" s="12">
        <f t="shared" si="15"/>
        <v>0</v>
      </c>
      <c r="F93" s="12">
        <f t="shared" si="15"/>
        <v>0</v>
      </c>
      <c r="G93" s="12">
        <f t="shared" si="15"/>
        <v>0</v>
      </c>
      <c r="H93" s="12">
        <f t="shared" si="15"/>
        <v>0</v>
      </c>
      <c r="I93" s="12">
        <f t="shared" si="15"/>
        <v>0</v>
      </c>
      <c r="J93" s="12">
        <f t="shared" si="15"/>
        <v>0</v>
      </c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1:41" s="7" customFormat="1">
      <c r="A94" s="9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</row>
    <row r="95" spans="1:41">
      <c r="A95" s="2" t="s">
        <v>36</v>
      </c>
      <c r="B95" s="12" t="s">
        <v>79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 spans="1:41">
      <c r="B96" s="12" t="s">
        <v>80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 spans="1:22">
      <c r="B97" s="12" t="s">
        <v>81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</row>
    <row r="98" spans="1:22">
      <c r="B98" s="12" t="s">
        <v>82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</row>
    <row r="99" spans="1:22">
      <c r="B99" s="12" t="s">
        <v>83</v>
      </c>
      <c r="C99" s="13">
        <v>246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</row>
    <row r="100" spans="1:22">
      <c r="B100" s="12" t="s">
        <v>84</v>
      </c>
      <c r="C100" s="13">
        <v>246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</row>
    <row r="101" spans="1:22">
      <c r="B101" s="14" t="s">
        <v>85</v>
      </c>
      <c r="C101" s="13">
        <f>C100/5000</f>
        <v>4.9200000000000001E-2</v>
      </c>
      <c r="D101" s="13">
        <f t="shared" ref="D101:J101" si="16">D100/5000</f>
        <v>0</v>
      </c>
      <c r="E101" s="13">
        <f t="shared" si="16"/>
        <v>0</v>
      </c>
      <c r="F101" s="13">
        <f t="shared" si="16"/>
        <v>0</v>
      </c>
      <c r="G101" s="13">
        <f t="shared" si="16"/>
        <v>0</v>
      </c>
      <c r="H101" s="13">
        <f t="shared" si="16"/>
        <v>0</v>
      </c>
      <c r="I101" s="13">
        <f t="shared" si="16"/>
        <v>0</v>
      </c>
      <c r="J101" s="13">
        <f t="shared" si="16"/>
        <v>0</v>
      </c>
    </row>
    <row r="102" spans="1:22">
      <c r="B102" s="12" t="s">
        <v>87</v>
      </c>
      <c r="C102" s="13">
        <v>3733</v>
      </c>
      <c r="D102" s="13">
        <v>1618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</row>
    <row r="103" spans="1:22">
      <c r="B103" s="12" t="s">
        <v>88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</row>
    <row r="104" spans="1:22">
      <c r="B104" s="12" t="s">
        <v>89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</row>
    <row r="105" spans="1:22">
      <c r="B105" s="12" t="s">
        <v>90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</row>
    <row r="106" spans="1:22">
      <c r="B106" s="12" t="s">
        <v>91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</row>
    <row r="107" spans="1:22">
      <c r="B107" s="12" t="s">
        <v>92</v>
      </c>
      <c r="C107" s="13">
        <v>3733</v>
      </c>
      <c r="D107" s="13">
        <v>1271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</row>
    <row r="108" spans="1:22">
      <c r="B108" s="12" t="s">
        <v>93</v>
      </c>
      <c r="C108" s="13">
        <v>3733</v>
      </c>
      <c r="D108" s="13">
        <v>1271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</row>
    <row r="109" spans="1:22">
      <c r="B109" s="14" t="s">
        <v>86</v>
      </c>
      <c r="C109" s="13">
        <f>C108/5000</f>
        <v>0.74660000000000004</v>
      </c>
      <c r="D109" s="13">
        <f t="shared" ref="D109:J109" si="17">D108/5000</f>
        <v>0.25419999999999998</v>
      </c>
      <c r="E109" s="13">
        <f t="shared" si="17"/>
        <v>0</v>
      </c>
      <c r="F109" s="13">
        <f t="shared" si="17"/>
        <v>0</v>
      </c>
      <c r="G109" s="13">
        <f t="shared" si="17"/>
        <v>0</v>
      </c>
      <c r="H109" s="13">
        <f t="shared" si="17"/>
        <v>0</v>
      </c>
      <c r="I109" s="13">
        <f t="shared" si="17"/>
        <v>0</v>
      </c>
      <c r="J109" s="13">
        <f t="shared" si="17"/>
        <v>0</v>
      </c>
    </row>
    <row r="112" spans="1:22">
      <c r="A112" s="8" t="s">
        <v>50</v>
      </c>
      <c r="B112" s="10" t="s">
        <v>0</v>
      </c>
      <c r="C112" s="11">
        <v>0.1</v>
      </c>
      <c r="D112" s="11">
        <v>0.2</v>
      </c>
      <c r="E112" s="11">
        <v>0.3</v>
      </c>
      <c r="F112" s="11">
        <v>0.4</v>
      </c>
      <c r="G112" s="11">
        <v>0.5</v>
      </c>
      <c r="H112" s="11">
        <v>0.6</v>
      </c>
      <c r="I112" s="11">
        <v>0.7</v>
      </c>
      <c r="J112" s="11">
        <v>0.8</v>
      </c>
      <c r="K112" s="11">
        <v>0.9</v>
      </c>
      <c r="L112" s="11">
        <v>1</v>
      </c>
      <c r="M112" s="11">
        <v>1.1000000000000001</v>
      </c>
      <c r="N112" s="11">
        <v>1.2</v>
      </c>
      <c r="O112" s="11">
        <v>1.3</v>
      </c>
      <c r="P112" s="11">
        <v>1.4</v>
      </c>
      <c r="Q112" s="11">
        <v>1.5</v>
      </c>
      <c r="R112" s="11">
        <v>1.6</v>
      </c>
      <c r="S112" s="11">
        <v>1.7</v>
      </c>
      <c r="T112" s="11">
        <v>1.8</v>
      </c>
      <c r="U112" s="11">
        <v>1.9</v>
      </c>
      <c r="V112" s="11">
        <v>2</v>
      </c>
    </row>
    <row r="113" spans="1:22">
      <c r="A113" s="6" t="s">
        <v>14</v>
      </c>
      <c r="B113" s="12" t="s">
        <v>19</v>
      </c>
      <c r="C113" s="16">
        <v>5000</v>
      </c>
      <c r="D113" s="16">
        <v>5000</v>
      </c>
      <c r="E113" s="16">
        <v>5000</v>
      </c>
      <c r="F113" s="16">
        <v>4923</v>
      </c>
      <c r="G113" s="16">
        <v>2902</v>
      </c>
      <c r="H113" s="16">
        <v>21</v>
      </c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>
      <c r="A114" s="6" t="s">
        <v>94</v>
      </c>
      <c r="B114" s="12" t="s">
        <v>63</v>
      </c>
      <c r="C114" s="16">
        <f>C113/5000</f>
        <v>1</v>
      </c>
      <c r="D114" s="16">
        <f t="shared" ref="D114:H114" si="18">D113/5000</f>
        <v>1</v>
      </c>
      <c r="E114" s="16">
        <f t="shared" si="18"/>
        <v>1</v>
      </c>
      <c r="F114" s="16">
        <f t="shared" si="18"/>
        <v>0.98460000000000003</v>
      </c>
      <c r="G114" s="16">
        <f t="shared" si="18"/>
        <v>0.58040000000000003</v>
      </c>
      <c r="H114" s="16">
        <f t="shared" si="18"/>
        <v>4.1999999999999997E-3</v>
      </c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>
      <c r="B115" s="12" t="s">
        <v>64</v>
      </c>
      <c r="C115" s="16">
        <v>0.22500000000000001</v>
      </c>
      <c r="D115" s="16">
        <v>0.22470000000000001</v>
      </c>
      <c r="E115" s="16">
        <v>0.2243</v>
      </c>
      <c r="F115" s="16">
        <v>0.2238</v>
      </c>
      <c r="G115" s="16">
        <v>0.22320000000000001</v>
      </c>
      <c r="H115" s="16">
        <v>0.22259999999999999</v>
      </c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>
      <c r="B116" s="12" t="s">
        <v>65</v>
      </c>
      <c r="C116" s="16">
        <f>C115*10^3</f>
        <v>225</v>
      </c>
      <c r="D116" s="16">
        <f t="shared" ref="D116:H116" si="19">D115*10^3</f>
        <v>224.70000000000002</v>
      </c>
      <c r="E116" s="16">
        <f t="shared" si="19"/>
        <v>224.3</v>
      </c>
      <c r="F116" s="16">
        <f t="shared" si="19"/>
        <v>223.8</v>
      </c>
      <c r="G116" s="16">
        <f t="shared" si="19"/>
        <v>223.20000000000002</v>
      </c>
      <c r="H116" s="16">
        <f t="shared" si="19"/>
        <v>222.6</v>
      </c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>
      <c r="B117" s="12" t="s">
        <v>66</v>
      </c>
      <c r="C117" s="16">
        <v>3.7675000000000001</v>
      </c>
      <c r="D117" s="16">
        <v>3.2631000000000001</v>
      </c>
      <c r="E117" s="16">
        <v>2.3492999999999999</v>
      </c>
      <c r="F117" s="16">
        <v>1.2596000000000001</v>
      </c>
      <c r="G117" s="16">
        <v>0.47389999999999999</v>
      </c>
      <c r="H117" s="16">
        <v>0.1087</v>
      </c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>
      <c r="C118" s="15"/>
    </row>
    <row r="119" spans="1:22">
      <c r="A119" s="2" t="s">
        <v>35</v>
      </c>
      <c r="B119" s="12" t="s">
        <v>67</v>
      </c>
      <c r="C119" s="13">
        <v>3942</v>
      </c>
      <c r="D119" s="13">
        <v>1459</v>
      </c>
      <c r="E119" s="13">
        <v>1</v>
      </c>
      <c r="F119" s="13">
        <v>0</v>
      </c>
      <c r="G119" s="13">
        <v>0</v>
      </c>
      <c r="H119" s="13">
        <v>0</v>
      </c>
    </row>
    <row r="120" spans="1:22">
      <c r="B120" s="14" t="s">
        <v>76</v>
      </c>
      <c r="C120" s="13">
        <f>C119/5000</f>
        <v>0.78839999999999999</v>
      </c>
      <c r="D120" s="13">
        <f t="shared" ref="D120:H120" si="20">D119/5000</f>
        <v>0.2918</v>
      </c>
      <c r="E120" s="13">
        <f t="shared" si="20"/>
        <v>2.0000000000000001E-4</v>
      </c>
      <c r="F120" s="13">
        <f t="shared" si="20"/>
        <v>0</v>
      </c>
      <c r="G120" s="13">
        <f t="shared" si="20"/>
        <v>0</v>
      </c>
      <c r="H120" s="13">
        <f t="shared" si="20"/>
        <v>0</v>
      </c>
    </row>
    <row r="121" spans="1:22">
      <c r="B121" s="16" t="s">
        <v>68</v>
      </c>
      <c r="C121" s="13">
        <v>3942</v>
      </c>
      <c r="D121" s="13">
        <v>1459</v>
      </c>
      <c r="E121" s="13">
        <v>1</v>
      </c>
      <c r="F121" s="13">
        <v>0</v>
      </c>
      <c r="G121" s="13">
        <v>0</v>
      </c>
      <c r="H121" s="13">
        <v>0</v>
      </c>
    </row>
    <row r="122" spans="1:22">
      <c r="B122" s="18" t="s">
        <v>69</v>
      </c>
      <c r="C122" s="13">
        <f>C121/C119</f>
        <v>1</v>
      </c>
      <c r="D122" s="13">
        <f t="shared" ref="D122:E122" si="21">D121/D119</f>
        <v>1</v>
      </c>
      <c r="E122" s="13">
        <f t="shared" si="21"/>
        <v>1</v>
      </c>
    </row>
    <row r="123" spans="1:22">
      <c r="B123" s="16" t="s">
        <v>70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</row>
    <row r="124" spans="1:22">
      <c r="B124" s="16" t="s">
        <v>71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</row>
    <row r="125" spans="1:22">
      <c r="B125" s="18" t="s">
        <v>72</v>
      </c>
      <c r="C125" s="13">
        <f>(C123+C124)/C119</f>
        <v>0</v>
      </c>
      <c r="D125" s="13">
        <f>(D123+D124)/D119</f>
        <v>0</v>
      </c>
      <c r="E125" s="13">
        <f>(E123+E124)/E119</f>
        <v>0</v>
      </c>
    </row>
    <row r="126" spans="1:22">
      <c r="B126" s="16" t="s">
        <v>73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</row>
    <row r="127" spans="1:22">
      <c r="B127" s="16" t="s">
        <v>74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</row>
    <row r="128" spans="1:22">
      <c r="B128" s="18" t="s">
        <v>77</v>
      </c>
      <c r="C128" s="13">
        <f>(C126+C127)/C119</f>
        <v>0</v>
      </c>
      <c r="D128" s="13">
        <f>(D126+D127)/D119</f>
        <v>0</v>
      </c>
      <c r="E128" s="13">
        <f>(E126+E127)/E119</f>
        <v>0</v>
      </c>
    </row>
    <row r="129" spans="1:41">
      <c r="B129" s="12" t="s">
        <v>78</v>
      </c>
      <c r="C129" s="13">
        <v>3711</v>
      </c>
      <c r="D129" s="13">
        <v>1777</v>
      </c>
      <c r="E129" s="13">
        <v>25</v>
      </c>
      <c r="F129" s="13">
        <v>0</v>
      </c>
      <c r="G129" s="13">
        <v>0</v>
      </c>
      <c r="H129" s="13">
        <v>0</v>
      </c>
    </row>
    <row r="130" spans="1:41">
      <c r="B130" s="14" t="s">
        <v>75</v>
      </c>
      <c r="C130" s="12">
        <f>C129/5000</f>
        <v>0.74219999999999997</v>
      </c>
      <c r="D130" s="12">
        <f t="shared" ref="D130:H130" si="22">D129/5000</f>
        <v>0.35539999999999999</v>
      </c>
      <c r="E130" s="12">
        <f t="shared" si="22"/>
        <v>5.0000000000000001E-3</v>
      </c>
      <c r="F130" s="12">
        <f t="shared" si="22"/>
        <v>0</v>
      </c>
      <c r="G130" s="12">
        <f t="shared" si="22"/>
        <v>0</v>
      </c>
      <c r="H130" s="12">
        <f t="shared" si="22"/>
        <v>0</v>
      </c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 spans="1:41" s="7" customFormat="1">
      <c r="A131" s="9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1:41">
      <c r="A132" s="2" t="s">
        <v>36</v>
      </c>
      <c r="B132" s="12" t="s">
        <v>79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41">
      <c r="B133" s="12" t="s">
        <v>80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</row>
    <row r="134" spans="1:41">
      <c r="B134" s="12" t="s">
        <v>81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</row>
    <row r="135" spans="1:41">
      <c r="B135" s="12" t="s">
        <v>82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</row>
    <row r="136" spans="1:41">
      <c r="B136" s="12" t="s">
        <v>83</v>
      </c>
      <c r="C136" s="13">
        <v>231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</row>
    <row r="137" spans="1:41">
      <c r="B137" s="12" t="s">
        <v>84</v>
      </c>
      <c r="C137" s="13">
        <v>231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</row>
    <row r="138" spans="1:41">
      <c r="B138" s="14" t="s">
        <v>85</v>
      </c>
      <c r="C138" s="13">
        <f>C137/5000</f>
        <v>4.6199999999999998E-2</v>
      </c>
      <c r="D138" s="13">
        <f t="shared" ref="D138:H138" si="23">D137/5000</f>
        <v>0</v>
      </c>
      <c r="E138" s="13">
        <f t="shared" si="23"/>
        <v>0</v>
      </c>
      <c r="F138" s="13">
        <f t="shared" si="23"/>
        <v>0</v>
      </c>
      <c r="G138" s="13">
        <f t="shared" si="23"/>
        <v>0</v>
      </c>
      <c r="H138" s="13">
        <f t="shared" si="23"/>
        <v>0</v>
      </c>
    </row>
    <row r="139" spans="1:41">
      <c r="B139" s="12" t="s">
        <v>87</v>
      </c>
      <c r="C139" s="13">
        <v>3711</v>
      </c>
      <c r="D139" s="13">
        <v>1777</v>
      </c>
      <c r="E139" s="13">
        <v>25</v>
      </c>
      <c r="F139" s="13">
        <v>0</v>
      </c>
      <c r="G139" s="13">
        <v>0</v>
      </c>
      <c r="H139" s="13">
        <v>0</v>
      </c>
    </row>
    <row r="140" spans="1:41">
      <c r="B140" s="12" t="s">
        <v>88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</row>
    <row r="141" spans="1:41">
      <c r="B141" s="12" t="s">
        <v>89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</row>
    <row r="142" spans="1:41">
      <c r="B142" s="12" t="s">
        <v>90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</row>
    <row r="143" spans="1:41">
      <c r="B143" s="12" t="s">
        <v>91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</row>
    <row r="144" spans="1:41">
      <c r="B144" s="12" t="s">
        <v>92</v>
      </c>
      <c r="C144" s="13">
        <v>3711</v>
      </c>
      <c r="D144" s="13">
        <v>1459</v>
      </c>
      <c r="E144" s="13">
        <v>1</v>
      </c>
      <c r="F144" s="13">
        <v>0</v>
      </c>
      <c r="G144" s="13">
        <v>0</v>
      </c>
      <c r="H144" s="13">
        <v>0</v>
      </c>
    </row>
    <row r="145" spans="1:22">
      <c r="B145" s="12" t="s">
        <v>93</v>
      </c>
      <c r="C145" s="13">
        <v>3711</v>
      </c>
      <c r="D145" s="13">
        <v>1459</v>
      </c>
      <c r="E145" s="13">
        <v>1</v>
      </c>
      <c r="F145" s="13">
        <v>0</v>
      </c>
      <c r="G145" s="13">
        <v>0</v>
      </c>
      <c r="H145" s="13">
        <v>0</v>
      </c>
    </row>
    <row r="146" spans="1:22">
      <c r="B146" s="14" t="s">
        <v>86</v>
      </c>
      <c r="C146" s="13">
        <f>C145/5000</f>
        <v>0.74219999999999997</v>
      </c>
      <c r="D146" s="13">
        <f t="shared" ref="D146:H146" si="24">D145/5000</f>
        <v>0.2918</v>
      </c>
      <c r="E146" s="13">
        <f t="shared" si="24"/>
        <v>2.0000000000000001E-4</v>
      </c>
      <c r="F146" s="13">
        <f t="shared" si="24"/>
        <v>0</v>
      </c>
      <c r="G146" s="13">
        <f t="shared" si="24"/>
        <v>0</v>
      </c>
      <c r="H146" s="13">
        <f t="shared" si="24"/>
        <v>0</v>
      </c>
    </row>
    <row r="149" spans="1:22">
      <c r="A149" s="8" t="s">
        <v>51</v>
      </c>
      <c r="B149" s="10" t="s">
        <v>0</v>
      </c>
      <c r="C149" s="11">
        <v>0.1</v>
      </c>
      <c r="D149" s="11">
        <v>0.2</v>
      </c>
      <c r="E149" s="11">
        <v>0.3</v>
      </c>
      <c r="F149" s="11">
        <v>0.4</v>
      </c>
      <c r="G149" s="11">
        <v>0.5</v>
      </c>
      <c r="H149" s="11">
        <v>0.6</v>
      </c>
      <c r="I149" s="11">
        <v>0.7</v>
      </c>
      <c r="J149" s="11">
        <v>0.8</v>
      </c>
      <c r="K149" s="11">
        <v>0.9</v>
      </c>
      <c r="L149" s="11">
        <v>1</v>
      </c>
      <c r="M149" s="11">
        <v>1.1000000000000001</v>
      </c>
      <c r="N149" s="11">
        <v>1.2</v>
      </c>
      <c r="O149" s="11">
        <v>1.3</v>
      </c>
      <c r="P149" s="11">
        <v>1.4</v>
      </c>
      <c r="Q149" s="11">
        <v>1.5</v>
      </c>
      <c r="R149" s="11">
        <v>1.6</v>
      </c>
      <c r="S149" s="11">
        <v>1.7</v>
      </c>
      <c r="T149" s="11">
        <v>1.8</v>
      </c>
      <c r="U149" s="11">
        <v>1.9</v>
      </c>
      <c r="V149" s="11">
        <v>2</v>
      </c>
    </row>
    <row r="150" spans="1:22">
      <c r="A150" s="6" t="s">
        <v>14</v>
      </c>
      <c r="B150" s="12" t="s">
        <v>19</v>
      </c>
      <c r="C150" s="16">
        <v>5000</v>
      </c>
      <c r="D150" s="16">
        <v>5000</v>
      </c>
      <c r="E150" s="16">
        <v>4995</v>
      </c>
      <c r="F150" s="16">
        <v>3766</v>
      </c>
      <c r="G150" s="16">
        <v>812</v>
      </c>
      <c r="H150" s="16">
        <v>1</v>
      </c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>
      <c r="A151" s="6" t="s">
        <v>94</v>
      </c>
      <c r="B151" s="12" t="s">
        <v>63</v>
      </c>
      <c r="C151" s="16">
        <f>C150/5000</f>
        <v>1</v>
      </c>
      <c r="D151" s="16">
        <f t="shared" ref="D151:H151" si="25">D150/5000</f>
        <v>1</v>
      </c>
      <c r="E151" s="16">
        <f t="shared" si="25"/>
        <v>0.999</v>
      </c>
      <c r="F151" s="16">
        <f t="shared" si="25"/>
        <v>0.75319999999999998</v>
      </c>
      <c r="G151" s="16">
        <f t="shared" si="25"/>
        <v>0.16239999999999999</v>
      </c>
      <c r="H151" s="16">
        <f t="shared" si="25"/>
        <v>2.0000000000000001E-4</v>
      </c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>
      <c r="B152" s="12" t="s">
        <v>64</v>
      </c>
      <c r="C152" s="16">
        <v>0.17499999999999999</v>
      </c>
      <c r="D152" s="16">
        <v>0.17469999999999999</v>
      </c>
      <c r="E152" s="16">
        <v>0.17430000000000001</v>
      </c>
      <c r="F152" s="16">
        <v>0.17380000000000001</v>
      </c>
      <c r="G152" s="16">
        <v>0.17330000000000001</v>
      </c>
      <c r="H152" s="16">
        <v>0.1731</v>
      </c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>
      <c r="B153" s="12" t="s">
        <v>65</v>
      </c>
      <c r="C153" s="16">
        <f>C152*10^3</f>
        <v>175</v>
      </c>
      <c r="D153" s="16">
        <f t="shared" ref="D153:H153" si="26">D152*10^3</f>
        <v>174.7</v>
      </c>
      <c r="E153" s="16">
        <f t="shared" si="26"/>
        <v>174.3</v>
      </c>
      <c r="F153" s="16">
        <f t="shared" si="26"/>
        <v>173.8</v>
      </c>
      <c r="G153" s="16">
        <f t="shared" si="26"/>
        <v>173.3</v>
      </c>
      <c r="H153" s="16">
        <f t="shared" si="26"/>
        <v>173.1</v>
      </c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>
      <c r="B154" s="12" t="s">
        <v>66</v>
      </c>
      <c r="C154" s="16">
        <v>3.7044000000000001</v>
      </c>
      <c r="D154" s="16">
        <v>3.0381</v>
      </c>
      <c r="E154" s="16">
        <v>1.8982000000000001</v>
      </c>
      <c r="F154" s="16">
        <v>0.93889999999999996</v>
      </c>
      <c r="G154" s="16">
        <v>0.31219999999999998</v>
      </c>
      <c r="H154" s="16">
        <v>0.1474</v>
      </c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>
      <c r="C155" s="15"/>
    </row>
    <row r="156" spans="1:22">
      <c r="A156" s="2" t="s">
        <v>35</v>
      </c>
      <c r="B156" s="12" t="s">
        <v>67</v>
      </c>
      <c r="C156" s="13">
        <v>3923</v>
      </c>
      <c r="D156" s="13">
        <v>1630</v>
      </c>
      <c r="E156" s="13">
        <v>45</v>
      </c>
      <c r="F156" s="13">
        <v>0</v>
      </c>
      <c r="G156" s="13">
        <v>0</v>
      </c>
      <c r="H156" s="13">
        <v>0</v>
      </c>
    </row>
    <row r="157" spans="1:22">
      <c r="B157" s="14" t="s">
        <v>76</v>
      </c>
      <c r="C157" s="13">
        <f>C156/5000</f>
        <v>0.78459999999999996</v>
      </c>
      <c r="D157" s="13">
        <f t="shared" ref="D157:H157" si="27">D156/5000</f>
        <v>0.32600000000000001</v>
      </c>
      <c r="E157" s="13">
        <f t="shared" si="27"/>
        <v>8.9999999999999993E-3</v>
      </c>
      <c r="F157" s="13">
        <f t="shared" si="27"/>
        <v>0</v>
      </c>
      <c r="G157" s="13">
        <f t="shared" si="27"/>
        <v>0</v>
      </c>
      <c r="H157" s="13">
        <f t="shared" si="27"/>
        <v>0</v>
      </c>
    </row>
    <row r="158" spans="1:22">
      <c r="B158" s="16" t="s">
        <v>68</v>
      </c>
      <c r="C158" s="13">
        <v>3923</v>
      </c>
      <c r="D158" s="13">
        <v>1630</v>
      </c>
      <c r="E158" s="13">
        <v>45</v>
      </c>
      <c r="F158" s="13">
        <v>0</v>
      </c>
      <c r="G158" s="13">
        <v>0</v>
      </c>
      <c r="H158" s="13">
        <v>0</v>
      </c>
    </row>
    <row r="159" spans="1:22">
      <c r="B159" s="18" t="s">
        <v>69</v>
      </c>
      <c r="C159" s="13">
        <f>C158/C156</f>
        <v>1</v>
      </c>
      <c r="D159" s="13">
        <f t="shared" ref="D159:E159" si="28">D158/D156</f>
        <v>1</v>
      </c>
      <c r="E159" s="13">
        <f t="shared" si="28"/>
        <v>1</v>
      </c>
    </row>
    <row r="160" spans="1:22">
      <c r="B160" s="16" t="s">
        <v>70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</row>
    <row r="161" spans="1:41">
      <c r="B161" s="16" t="s">
        <v>71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</row>
    <row r="162" spans="1:41">
      <c r="B162" s="18" t="s">
        <v>72</v>
      </c>
      <c r="C162" s="13">
        <f>(C160+C161)/C156</f>
        <v>0</v>
      </c>
      <c r="D162" s="13">
        <f t="shared" ref="D162:E162" si="29">(D160+D161)/D156</f>
        <v>0</v>
      </c>
      <c r="E162" s="13">
        <f t="shared" si="29"/>
        <v>0</v>
      </c>
    </row>
    <row r="163" spans="1:41">
      <c r="B163" s="16" t="s">
        <v>73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</row>
    <row r="164" spans="1:41">
      <c r="B164" s="16" t="s">
        <v>74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</row>
    <row r="165" spans="1:41">
      <c r="B165" s="18" t="s">
        <v>77</v>
      </c>
      <c r="C165" s="13">
        <f>(C163+C164)/C156</f>
        <v>0</v>
      </c>
      <c r="D165" s="13">
        <f t="shared" ref="D165:E165" si="30">(D163+D164)/D156</f>
        <v>0</v>
      </c>
      <c r="E165" s="13">
        <f t="shared" si="30"/>
        <v>0</v>
      </c>
    </row>
    <row r="166" spans="1:41">
      <c r="B166" s="12" t="s">
        <v>78</v>
      </c>
      <c r="C166" s="13">
        <v>3708</v>
      </c>
      <c r="D166" s="13">
        <v>1927</v>
      </c>
      <c r="E166" s="13">
        <v>163</v>
      </c>
      <c r="F166" s="13">
        <v>0</v>
      </c>
      <c r="G166" s="13">
        <v>0</v>
      </c>
      <c r="H166" s="13">
        <v>0</v>
      </c>
    </row>
    <row r="167" spans="1:41">
      <c r="B167" s="14" t="s">
        <v>75</v>
      </c>
      <c r="C167" s="12">
        <f>C166/5000</f>
        <v>0.74160000000000004</v>
      </c>
      <c r="D167" s="12">
        <f t="shared" ref="D167:H167" si="31">D166/5000</f>
        <v>0.38540000000000002</v>
      </c>
      <c r="E167" s="12">
        <f t="shared" si="31"/>
        <v>3.2599999999999997E-2</v>
      </c>
      <c r="F167" s="12">
        <f t="shared" si="31"/>
        <v>0</v>
      </c>
      <c r="G167" s="12">
        <f t="shared" si="31"/>
        <v>0</v>
      </c>
      <c r="H167" s="12">
        <f t="shared" si="31"/>
        <v>0</v>
      </c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</row>
    <row r="168" spans="1:41" s="7" customFormat="1">
      <c r="A168" s="9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1:41">
      <c r="A169" s="2" t="s">
        <v>36</v>
      </c>
      <c r="B169" s="12" t="s">
        <v>79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</row>
    <row r="170" spans="1:41">
      <c r="B170" s="12" t="s">
        <v>80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</row>
    <row r="171" spans="1:41">
      <c r="B171" s="12" t="s">
        <v>81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</row>
    <row r="172" spans="1:41">
      <c r="B172" s="12" t="s">
        <v>82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</row>
    <row r="173" spans="1:41">
      <c r="B173" s="12" t="s">
        <v>83</v>
      </c>
      <c r="C173" s="13">
        <v>215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</row>
    <row r="174" spans="1:41">
      <c r="B174" s="12" t="s">
        <v>84</v>
      </c>
      <c r="C174" s="13">
        <v>215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</row>
    <row r="175" spans="1:41">
      <c r="B175" s="14" t="s">
        <v>85</v>
      </c>
      <c r="C175" s="13">
        <f>C174/5000</f>
        <v>4.2999999999999997E-2</v>
      </c>
      <c r="D175" s="13">
        <f t="shared" ref="D175:H175" si="32">D174/5000</f>
        <v>0</v>
      </c>
      <c r="E175" s="13">
        <f t="shared" si="32"/>
        <v>0</v>
      </c>
      <c r="F175" s="13">
        <f t="shared" si="32"/>
        <v>0</v>
      </c>
      <c r="G175" s="13">
        <f t="shared" si="32"/>
        <v>0</v>
      </c>
      <c r="H175" s="13">
        <f t="shared" si="32"/>
        <v>0</v>
      </c>
    </row>
    <row r="176" spans="1:41">
      <c r="B176" s="12" t="s">
        <v>87</v>
      </c>
      <c r="C176" s="13">
        <v>3708</v>
      </c>
      <c r="D176" s="13">
        <v>1927</v>
      </c>
      <c r="E176" s="13">
        <v>163</v>
      </c>
      <c r="F176" s="13">
        <v>0</v>
      </c>
      <c r="G176" s="13">
        <v>0</v>
      </c>
      <c r="H176" s="13">
        <v>0</v>
      </c>
    </row>
    <row r="177" spans="1:22">
      <c r="B177" s="12" t="s">
        <v>88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</row>
    <row r="178" spans="1:22">
      <c r="B178" s="12" t="s">
        <v>89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</row>
    <row r="179" spans="1:22">
      <c r="B179" s="12" t="s">
        <v>90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</row>
    <row r="180" spans="1:22">
      <c r="B180" s="12" t="s">
        <v>91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</row>
    <row r="181" spans="1:22">
      <c r="B181" s="12" t="s">
        <v>92</v>
      </c>
      <c r="C181" s="13">
        <v>3708</v>
      </c>
      <c r="D181" s="13">
        <v>1630</v>
      </c>
      <c r="E181" s="13">
        <v>45</v>
      </c>
      <c r="F181" s="13">
        <v>0</v>
      </c>
      <c r="G181" s="13">
        <v>0</v>
      </c>
      <c r="H181" s="13">
        <v>0</v>
      </c>
    </row>
    <row r="182" spans="1:22">
      <c r="B182" s="12" t="s">
        <v>93</v>
      </c>
      <c r="C182" s="13">
        <v>3708</v>
      </c>
      <c r="D182" s="13">
        <v>1630</v>
      </c>
      <c r="E182" s="13">
        <v>45</v>
      </c>
      <c r="F182" s="13">
        <v>0</v>
      </c>
      <c r="G182" s="13">
        <v>0</v>
      </c>
      <c r="H182" s="13">
        <v>0</v>
      </c>
    </row>
    <row r="183" spans="1:22">
      <c r="B183" s="14" t="s">
        <v>86</v>
      </c>
      <c r="C183" s="13">
        <f>C182/5000</f>
        <v>0.74160000000000004</v>
      </c>
      <c r="D183" s="13">
        <f t="shared" ref="D183:H183" si="33">D182/5000</f>
        <v>0.32600000000000001</v>
      </c>
      <c r="E183" s="13">
        <f t="shared" si="33"/>
        <v>8.9999999999999993E-3</v>
      </c>
      <c r="F183" s="13">
        <f t="shared" si="33"/>
        <v>0</v>
      </c>
      <c r="G183" s="13">
        <f t="shared" si="33"/>
        <v>0</v>
      </c>
      <c r="H183" s="13">
        <f t="shared" si="33"/>
        <v>0</v>
      </c>
    </row>
    <row r="186" spans="1:22">
      <c r="A186" s="8" t="s">
        <v>52</v>
      </c>
      <c r="B186" s="10" t="s">
        <v>0</v>
      </c>
      <c r="C186" s="11">
        <v>0.1</v>
      </c>
      <c r="D186" s="11">
        <v>0.2</v>
      </c>
      <c r="E186" s="11">
        <v>0.3</v>
      </c>
      <c r="F186" s="11">
        <v>0.4</v>
      </c>
      <c r="G186" s="11">
        <v>0.5</v>
      </c>
      <c r="H186" s="11">
        <v>0.6</v>
      </c>
      <c r="I186" s="11">
        <v>0.7</v>
      </c>
      <c r="J186" s="11">
        <v>0.8</v>
      </c>
      <c r="K186" s="11">
        <v>0.9</v>
      </c>
      <c r="L186" s="11">
        <v>1</v>
      </c>
      <c r="M186" s="11">
        <v>1.1000000000000001</v>
      </c>
      <c r="N186" s="11">
        <v>1.2</v>
      </c>
      <c r="O186" s="11">
        <v>1.3</v>
      </c>
      <c r="P186" s="11">
        <v>1.4</v>
      </c>
      <c r="Q186" s="11">
        <v>1.5</v>
      </c>
      <c r="R186" s="11">
        <v>1.6</v>
      </c>
      <c r="S186" s="11">
        <v>1.7</v>
      </c>
      <c r="T186" s="11">
        <v>1.8</v>
      </c>
      <c r="U186" s="11">
        <v>1.9</v>
      </c>
      <c r="V186" s="11">
        <v>2</v>
      </c>
    </row>
    <row r="187" spans="1:22">
      <c r="A187" s="6" t="s">
        <v>14</v>
      </c>
      <c r="B187" s="12" t="s">
        <v>19</v>
      </c>
      <c r="C187" s="16">
        <v>5000</v>
      </c>
      <c r="D187" s="16">
        <v>5000</v>
      </c>
      <c r="E187" s="16">
        <v>4631</v>
      </c>
      <c r="F187" s="16">
        <v>2871</v>
      </c>
      <c r="G187" s="16">
        <v>464</v>
      </c>
      <c r="H187" s="16">
        <v>6</v>
      </c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>
      <c r="A188" s="6" t="s">
        <v>94</v>
      </c>
      <c r="B188" s="12" t="s">
        <v>63</v>
      </c>
      <c r="C188" s="16">
        <f>C187/5000</f>
        <v>1</v>
      </c>
      <c r="D188" s="16">
        <f t="shared" ref="D188:H188" si="34">D187/5000</f>
        <v>1</v>
      </c>
      <c r="E188" s="16">
        <f t="shared" si="34"/>
        <v>0.92620000000000002</v>
      </c>
      <c r="F188" s="16">
        <f t="shared" si="34"/>
        <v>0.57420000000000004</v>
      </c>
      <c r="G188" s="16">
        <f t="shared" si="34"/>
        <v>9.2799999999999994E-2</v>
      </c>
      <c r="H188" s="16">
        <f t="shared" si="34"/>
        <v>1.1999999999999999E-3</v>
      </c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>
      <c r="B189" s="12" t="s">
        <v>64</v>
      </c>
      <c r="C189" s="16">
        <v>0.13750000000000001</v>
      </c>
      <c r="D189" s="16">
        <v>0.13719999999999999</v>
      </c>
      <c r="E189" s="16">
        <v>0.1368</v>
      </c>
      <c r="F189" s="16">
        <v>0.13639999999999999</v>
      </c>
      <c r="G189" s="16">
        <v>0.13600000000000001</v>
      </c>
      <c r="H189" s="16">
        <v>0.1358</v>
      </c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>
      <c r="B190" s="12" t="s">
        <v>65</v>
      </c>
      <c r="C190" s="16">
        <f>C189*10^3</f>
        <v>137.5</v>
      </c>
      <c r="D190" s="16">
        <f t="shared" ref="D190:H190" si="35">D189*10^3</f>
        <v>137.19999999999999</v>
      </c>
      <c r="E190" s="16">
        <f t="shared" si="35"/>
        <v>136.80000000000001</v>
      </c>
      <c r="F190" s="16">
        <f t="shared" si="35"/>
        <v>136.4</v>
      </c>
      <c r="G190" s="16">
        <f t="shared" si="35"/>
        <v>136</v>
      </c>
      <c r="H190" s="16">
        <f t="shared" si="35"/>
        <v>135.80000000000001</v>
      </c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>
      <c r="B191" s="12" t="s">
        <v>66</v>
      </c>
      <c r="C191" s="16">
        <v>3.6225000000000001</v>
      </c>
      <c r="D191" s="16">
        <v>2.7759</v>
      </c>
      <c r="E191" s="16">
        <v>1.6061000000000001</v>
      </c>
      <c r="F191" s="16">
        <v>0.80310000000000004</v>
      </c>
      <c r="G191" s="16">
        <v>0.38169999999999998</v>
      </c>
      <c r="H191" s="16">
        <v>0.33960000000000001</v>
      </c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>
      <c r="C192" s="15"/>
    </row>
    <row r="193" spans="1:41">
      <c r="A193" s="2" t="s">
        <v>35</v>
      </c>
      <c r="B193" s="12" t="s">
        <v>67</v>
      </c>
      <c r="C193" s="13">
        <v>3867</v>
      </c>
      <c r="D193" s="13">
        <v>1744</v>
      </c>
      <c r="E193" s="13">
        <v>183</v>
      </c>
      <c r="F193" s="13">
        <v>5</v>
      </c>
      <c r="G193" s="13">
        <v>0</v>
      </c>
      <c r="H193" s="13">
        <v>0</v>
      </c>
    </row>
    <row r="194" spans="1:41">
      <c r="B194" s="14" t="s">
        <v>76</v>
      </c>
      <c r="C194" s="13">
        <f>C193/5000</f>
        <v>0.77339999999999998</v>
      </c>
      <c r="D194" s="13">
        <f t="shared" ref="D194:H194" si="36">D193/5000</f>
        <v>0.3488</v>
      </c>
      <c r="E194" s="13">
        <f t="shared" si="36"/>
        <v>3.6600000000000001E-2</v>
      </c>
      <c r="F194" s="13">
        <f t="shared" si="36"/>
        <v>1E-3</v>
      </c>
      <c r="G194" s="13">
        <f t="shared" si="36"/>
        <v>0</v>
      </c>
      <c r="H194" s="13">
        <f t="shared" si="36"/>
        <v>0</v>
      </c>
    </row>
    <row r="195" spans="1:41">
      <c r="B195" s="16" t="s">
        <v>68</v>
      </c>
      <c r="C195" s="13">
        <v>3867</v>
      </c>
      <c r="D195" s="13">
        <v>1744</v>
      </c>
      <c r="E195" s="13">
        <v>183</v>
      </c>
      <c r="F195" s="13">
        <v>5</v>
      </c>
      <c r="G195" s="13">
        <v>0</v>
      </c>
      <c r="H195" s="13">
        <v>0</v>
      </c>
    </row>
    <row r="196" spans="1:41">
      <c r="B196" s="18" t="s">
        <v>69</v>
      </c>
      <c r="C196" s="13">
        <f>C195/C193</f>
        <v>1</v>
      </c>
      <c r="D196" s="13">
        <f t="shared" ref="D196:F196" si="37">D195/D193</f>
        <v>1</v>
      </c>
      <c r="E196" s="13">
        <f t="shared" si="37"/>
        <v>1</v>
      </c>
      <c r="F196" s="13">
        <f t="shared" si="37"/>
        <v>1</v>
      </c>
    </row>
    <row r="197" spans="1:41">
      <c r="B197" s="16" t="s">
        <v>70</v>
      </c>
      <c r="C197" s="13">
        <v>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</row>
    <row r="198" spans="1:41">
      <c r="B198" s="16" t="s">
        <v>71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</row>
    <row r="199" spans="1:41">
      <c r="B199" s="18" t="s">
        <v>72</v>
      </c>
      <c r="C199" s="13">
        <f>(C197+C198)/C193</f>
        <v>0</v>
      </c>
      <c r="D199" s="13">
        <f t="shared" ref="D199:F199" si="38">(D197+D198)/D193</f>
        <v>0</v>
      </c>
      <c r="E199" s="13">
        <f t="shared" si="38"/>
        <v>0</v>
      </c>
      <c r="F199" s="13">
        <f t="shared" si="38"/>
        <v>0</v>
      </c>
    </row>
    <row r="200" spans="1:41">
      <c r="B200" s="16" t="s">
        <v>73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</row>
    <row r="201" spans="1:41">
      <c r="B201" s="16" t="s">
        <v>74</v>
      </c>
      <c r="C201" s="1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</row>
    <row r="202" spans="1:41">
      <c r="B202" s="18" t="s">
        <v>77</v>
      </c>
      <c r="C202" s="13">
        <f>(C200+C201)/C193</f>
        <v>0</v>
      </c>
      <c r="D202" s="13">
        <f t="shared" ref="D202:F202" si="39">(D200+D201)/D193</f>
        <v>0</v>
      </c>
      <c r="E202" s="13">
        <f t="shared" si="39"/>
        <v>0</v>
      </c>
      <c r="F202" s="13">
        <f t="shared" si="39"/>
        <v>0</v>
      </c>
    </row>
    <row r="203" spans="1:41">
      <c r="B203" s="12" t="s">
        <v>78</v>
      </c>
      <c r="C203" s="13">
        <v>3716</v>
      </c>
      <c r="D203" s="13">
        <v>2068</v>
      </c>
      <c r="E203" s="13">
        <v>403</v>
      </c>
      <c r="F203" s="13">
        <v>16</v>
      </c>
      <c r="G203" s="13">
        <v>0</v>
      </c>
      <c r="H203" s="13">
        <v>0</v>
      </c>
    </row>
    <row r="204" spans="1:41">
      <c r="B204" s="14" t="s">
        <v>75</v>
      </c>
      <c r="C204" s="12">
        <f>C203/5000</f>
        <v>0.74319999999999997</v>
      </c>
      <c r="D204" s="12">
        <f t="shared" ref="D204:H204" si="40">D203/5000</f>
        <v>0.41360000000000002</v>
      </c>
      <c r="E204" s="12">
        <f t="shared" si="40"/>
        <v>8.0600000000000005E-2</v>
      </c>
      <c r="F204" s="12">
        <f t="shared" si="40"/>
        <v>3.2000000000000002E-3</v>
      </c>
      <c r="G204" s="12">
        <f t="shared" si="40"/>
        <v>0</v>
      </c>
      <c r="H204" s="12">
        <f t="shared" si="40"/>
        <v>0</v>
      </c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</row>
    <row r="205" spans="1:41" s="7" customFormat="1">
      <c r="A205" s="9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</row>
    <row r="206" spans="1:41">
      <c r="A206" s="2" t="s">
        <v>36</v>
      </c>
      <c r="B206" s="12" t="s">
        <v>79</v>
      </c>
      <c r="C206" s="12">
        <v>0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</row>
    <row r="207" spans="1:41">
      <c r="B207" s="12" t="s">
        <v>80</v>
      </c>
      <c r="C207" s="12">
        <v>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</row>
    <row r="208" spans="1:41">
      <c r="B208" s="12" t="s">
        <v>81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</row>
    <row r="209" spans="1:22">
      <c r="B209" s="12" t="s">
        <v>82</v>
      </c>
      <c r="C209" s="13">
        <v>0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</row>
    <row r="210" spans="1:22">
      <c r="B210" s="12" t="s">
        <v>83</v>
      </c>
      <c r="C210" s="13">
        <v>151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</row>
    <row r="211" spans="1:22">
      <c r="B211" s="12" t="s">
        <v>84</v>
      </c>
      <c r="C211" s="13">
        <v>151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</row>
    <row r="212" spans="1:22">
      <c r="B212" s="14" t="s">
        <v>85</v>
      </c>
      <c r="C212" s="13">
        <f>C211/5000</f>
        <v>3.0200000000000001E-2</v>
      </c>
      <c r="D212" s="13">
        <f t="shared" ref="D212:H212" si="41">D211/5000</f>
        <v>0</v>
      </c>
      <c r="E212" s="13">
        <f t="shared" si="41"/>
        <v>0</v>
      </c>
      <c r="F212" s="13">
        <f t="shared" si="41"/>
        <v>0</v>
      </c>
      <c r="G212" s="13">
        <f t="shared" si="41"/>
        <v>0</v>
      </c>
      <c r="H212" s="13">
        <f t="shared" si="41"/>
        <v>0</v>
      </c>
    </row>
    <row r="213" spans="1:22">
      <c r="B213" s="12" t="s">
        <v>87</v>
      </c>
      <c r="C213" s="13">
        <v>3716</v>
      </c>
      <c r="D213" s="13">
        <v>2068</v>
      </c>
      <c r="E213" s="13">
        <v>403</v>
      </c>
      <c r="F213" s="13">
        <v>16</v>
      </c>
      <c r="G213" s="13">
        <v>0</v>
      </c>
      <c r="H213" s="13">
        <v>0</v>
      </c>
    </row>
    <row r="214" spans="1:22">
      <c r="B214" s="12" t="s">
        <v>88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</row>
    <row r="215" spans="1:22">
      <c r="B215" s="12" t="s">
        <v>89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</row>
    <row r="216" spans="1:22">
      <c r="B216" s="12" t="s">
        <v>90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</row>
    <row r="217" spans="1:22">
      <c r="B217" s="12" t="s">
        <v>91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</row>
    <row r="218" spans="1:22">
      <c r="B218" s="12" t="s">
        <v>92</v>
      </c>
      <c r="C218" s="13">
        <v>3716</v>
      </c>
      <c r="D218" s="13">
        <v>1744</v>
      </c>
      <c r="E218" s="13">
        <v>183</v>
      </c>
      <c r="F218" s="13">
        <v>5</v>
      </c>
      <c r="G218" s="13">
        <v>0</v>
      </c>
      <c r="H218" s="13">
        <v>0</v>
      </c>
    </row>
    <row r="219" spans="1:22">
      <c r="B219" s="12" t="s">
        <v>93</v>
      </c>
      <c r="C219" s="13">
        <v>3716</v>
      </c>
      <c r="D219" s="13">
        <v>1744</v>
      </c>
      <c r="E219" s="13">
        <v>183</v>
      </c>
      <c r="F219" s="13">
        <v>5</v>
      </c>
      <c r="G219" s="13">
        <v>0</v>
      </c>
      <c r="H219" s="13">
        <v>0</v>
      </c>
    </row>
    <row r="220" spans="1:22">
      <c r="B220" s="14" t="s">
        <v>86</v>
      </c>
      <c r="C220" s="13">
        <f>C219/5000</f>
        <v>0.74319999999999997</v>
      </c>
      <c r="D220" s="13">
        <f t="shared" ref="D220:H220" si="42">D219/5000</f>
        <v>0.3488</v>
      </c>
      <c r="E220" s="13">
        <f t="shared" si="42"/>
        <v>3.6600000000000001E-2</v>
      </c>
      <c r="F220" s="13">
        <f t="shared" si="42"/>
        <v>1E-3</v>
      </c>
      <c r="G220" s="13">
        <f t="shared" si="42"/>
        <v>0</v>
      </c>
      <c r="H220" s="13">
        <f t="shared" si="42"/>
        <v>0</v>
      </c>
    </row>
    <row r="223" spans="1:22">
      <c r="A223" s="8" t="s">
        <v>53</v>
      </c>
      <c r="B223" s="10" t="s">
        <v>0</v>
      </c>
      <c r="C223" s="11">
        <v>0.1</v>
      </c>
      <c r="D223" s="11">
        <v>0.2</v>
      </c>
      <c r="E223" s="11">
        <v>0.3</v>
      </c>
      <c r="F223" s="11">
        <v>0.4</v>
      </c>
      <c r="G223" s="11">
        <v>0.5</v>
      </c>
      <c r="H223" s="11">
        <v>0.6</v>
      </c>
      <c r="I223" s="11">
        <v>0.7</v>
      </c>
      <c r="J223" s="11">
        <v>0.8</v>
      </c>
      <c r="K223" s="11">
        <v>0.9</v>
      </c>
      <c r="L223" s="11">
        <v>1</v>
      </c>
      <c r="M223" s="11">
        <v>1.1000000000000001</v>
      </c>
      <c r="N223" s="11">
        <v>1.2</v>
      </c>
      <c r="O223" s="11">
        <v>1.3</v>
      </c>
      <c r="P223" s="11">
        <v>1.4</v>
      </c>
      <c r="Q223" s="11">
        <v>1.5</v>
      </c>
      <c r="R223" s="11">
        <v>1.6</v>
      </c>
      <c r="S223" s="11">
        <v>1.7</v>
      </c>
      <c r="T223" s="11">
        <v>1.8</v>
      </c>
      <c r="U223" s="11">
        <v>1.9</v>
      </c>
      <c r="V223" s="11">
        <v>2</v>
      </c>
    </row>
    <row r="224" spans="1:22">
      <c r="A224" s="6" t="s">
        <v>14</v>
      </c>
      <c r="B224" s="12" t="s">
        <v>19</v>
      </c>
      <c r="C224" s="16">
        <v>5000</v>
      </c>
      <c r="D224" s="16">
        <v>4997</v>
      </c>
      <c r="E224" s="16">
        <v>4343</v>
      </c>
      <c r="F224" s="16">
        <v>2602</v>
      </c>
      <c r="G224" s="16">
        <v>733</v>
      </c>
      <c r="H224" s="16">
        <v>67</v>
      </c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>
      <c r="A225" s="6" t="s">
        <v>94</v>
      </c>
      <c r="B225" s="12" t="s">
        <v>63</v>
      </c>
      <c r="C225" s="16">
        <f>C224/5000</f>
        <v>1</v>
      </c>
      <c r="D225" s="16">
        <f t="shared" ref="D225:H225" si="43">D224/5000</f>
        <v>0.99939999999999996</v>
      </c>
      <c r="E225" s="16">
        <f t="shared" si="43"/>
        <v>0.86860000000000004</v>
      </c>
      <c r="F225" s="16">
        <f t="shared" si="43"/>
        <v>0.52039999999999997</v>
      </c>
      <c r="G225" s="16">
        <f t="shared" si="43"/>
        <v>0.14660000000000001</v>
      </c>
      <c r="H225" s="16">
        <f t="shared" si="43"/>
        <v>1.34E-2</v>
      </c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>
      <c r="B226" s="12" t="s">
        <v>64</v>
      </c>
      <c r="C226" s="16">
        <v>0.1125</v>
      </c>
      <c r="D226" s="16">
        <v>0.11219999999999999</v>
      </c>
      <c r="E226" s="16">
        <v>0.1118</v>
      </c>
      <c r="F226" s="16">
        <v>0.1115</v>
      </c>
      <c r="G226" s="16">
        <v>0.1111</v>
      </c>
      <c r="H226" s="16">
        <v>0.11070000000000001</v>
      </c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>
      <c r="B227" s="12" t="s">
        <v>65</v>
      </c>
      <c r="C227" s="16">
        <f>C226*10^3</f>
        <v>112.5</v>
      </c>
      <c r="D227" s="16">
        <f t="shared" ref="D227:H227" si="44">D226*10^3</f>
        <v>112.19999999999999</v>
      </c>
      <c r="E227" s="16">
        <f t="shared" si="44"/>
        <v>111.8</v>
      </c>
      <c r="F227" s="16">
        <f t="shared" si="44"/>
        <v>111.5</v>
      </c>
      <c r="G227" s="16">
        <f t="shared" si="44"/>
        <v>111.10000000000001</v>
      </c>
      <c r="H227" s="16">
        <f t="shared" si="44"/>
        <v>110.7</v>
      </c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>
      <c r="B228" s="12" t="s">
        <v>66</v>
      </c>
      <c r="C228" s="16">
        <v>3.5287000000000002</v>
      </c>
      <c r="D228" s="16">
        <v>2.5339999999999998</v>
      </c>
      <c r="E228" s="16">
        <v>1.4359</v>
      </c>
      <c r="F228" s="16">
        <v>0.79039999999999999</v>
      </c>
      <c r="G228" s="16">
        <v>0.45619999999999999</v>
      </c>
      <c r="H228" s="16">
        <v>0.28920000000000001</v>
      </c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>
      <c r="C229" s="15"/>
    </row>
    <row r="230" spans="1:22">
      <c r="A230" s="2" t="s">
        <v>35</v>
      </c>
      <c r="B230" s="12" t="s">
        <v>67</v>
      </c>
      <c r="C230" s="13">
        <v>3824</v>
      </c>
      <c r="D230" s="13">
        <v>1881</v>
      </c>
      <c r="E230" s="13">
        <v>420</v>
      </c>
      <c r="F230" s="13">
        <v>41</v>
      </c>
      <c r="G230" s="13">
        <v>1</v>
      </c>
      <c r="H230" s="13">
        <v>0</v>
      </c>
    </row>
    <row r="231" spans="1:22">
      <c r="B231" s="14" t="s">
        <v>76</v>
      </c>
      <c r="C231" s="13">
        <f>C230/5000</f>
        <v>0.76480000000000004</v>
      </c>
      <c r="D231" s="13">
        <f t="shared" ref="D231:H231" si="45">D230/5000</f>
        <v>0.37619999999999998</v>
      </c>
      <c r="E231" s="13">
        <f t="shared" si="45"/>
        <v>8.4000000000000005E-2</v>
      </c>
      <c r="F231" s="13">
        <f t="shared" si="45"/>
        <v>8.2000000000000007E-3</v>
      </c>
      <c r="G231" s="13">
        <f t="shared" si="45"/>
        <v>2.0000000000000001E-4</v>
      </c>
      <c r="H231" s="13">
        <f t="shared" si="45"/>
        <v>0</v>
      </c>
    </row>
    <row r="232" spans="1:22">
      <c r="B232" s="16" t="s">
        <v>68</v>
      </c>
      <c r="C232" s="13">
        <v>3824</v>
      </c>
      <c r="D232" s="13">
        <v>1881</v>
      </c>
      <c r="E232" s="13">
        <v>420</v>
      </c>
      <c r="F232" s="13">
        <v>41</v>
      </c>
      <c r="G232" s="13">
        <v>1</v>
      </c>
      <c r="H232" s="13">
        <v>0</v>
      </c>
    </row>
    <row r="233" spans="1:22">
      <c r="B233" s="18" t="s">
        <v>69</v>
      </c>
      <c r="C233" s="13">
        <f>C232/C230</f>
        <v>1</v>
      </c>
      <c r="D233" s="13">
        <f t="shared" ref="D233:G233" si="46">D232/D230</f>
        <v>1</v>
      </c>
      <c r="E233" s="13">
        <f t="shared" si="46"/>
        <v>1</v>
      </c>
      <c r="F233" s="13">
        <f t="shared" si="46"/>
        <v>1</v>
      </c>
      <c r="G233" s="13">
        <f t="shared" si="46"/>
        <v>1</v>
      </c>
    </row>
    <row r="234" spans="1:22">
      <c r="B234" s="16" t="s">
        <v>70</v>
      </c>
      <c r="C234" s="13">
        <v>0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</row>
    <row r="235" spans="1:22">
      <c r="B235" s="16" t="s">
        <v>71</v>
      </c>
      <c r="C235" s="13">
        <v>0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</row>
    <row r="236" spans="1:22">
      <c r="B236" s="18" t="s">
        <v>72</v>
      </c>
      <c r="C236" s="13">
        <f>(C234+C235)/C230</f>
        <v>0</v>
      </c>
      <c r="D236" s="13">
        <f t="shared" ref="D236:G236" si="47">(D234+D235)/D230</f>
        <v>0</v>
      </c>
      <c r="E236" s="13">
        <f t="shared" si="47"/>
        <v>0</v>
      </c>
      <c r="F236" s="13">
        <f t="shared" si="47"/>
        <v>0</v>
      </c>
      <c r="G236" s="13">
        <f t="shared" si="47"/>
        <v>0</v>
      </c>
    </row>
    <row r="237" spans="1:22">
      <c r="B237" s="16" t="s">
        <v>73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</row>
    <row r="238" spans="1:22">
      <c r="B238" s="16" t="s">
        <v>74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</row>
    <row r="239" spans="1:22">
      <c r="B239" s="18" t="s">
        <v>77</v>
      </c>
      <c r="C239" s="13">
        <f>(C237+C238)/C230</f>
        <v>0</v>
      </c>
      <c r="D239" s="13">
        <f t="shared" ref="D239:G239" si="48">(D237+D238)/D230</f>
        <v>0</v>
      </c>
      <c r="E239" s="13">
        <f t="shared" si="48"/>
        <v>0</v>
      </c>
      <c r="F239" s="13">
        <f t="shared" si="48"/>
        <v>0</v>
      </c>
      <c r="G239" s="13">
        <f t="shared" si="48"/>
        <v>0</v>
      </c>
    </row>
    <row r="240" spans="1:22">
      <c r="B240" s="12" t="s">
        <v>78</v>
      </c>
      <c r="C240" s="13">
        <v>3636</v>
      </c>
      <c r="D240" s="13">
        <v>2194</v>
      </c>
      <c r="E240" s="13">
        <v>713</v>
      </c>
      <c r="F240" s="13">
        <v>100</v>
      </c>
      <c r="G240" s="13">
        <v>2</v>
      </c>
      <c r="H240" s="13">
        <v>0</v>
      </c>
    </row>
    <row r="241" spans="1:41">
      <c r="B241" s="14" t="s">
        <v>75</v>
      </c>
      <c r="C241" s="12">
        <f>C240/5000</f>
        <v>0.72719999999999996</v>
      </c>
      <c r="D241" s="12">
        <f t="shared" ref="D241:H241" si="49">D240/5000</f>
        <v>0.43880000000000002</v>
      </c>
      <c r="E241" s="12">
        <f t="shared" si="49"/>
        <v>0.1426</v>
      </c>
      <c r="F241" s="12">
        <f t="shared" si="49"/>
        <v>0.02</v>
      </c>
      <c r="G241" s="12">
        <f t="shared" si="49"/>
        <v>4.0000000000000002E-4</v>
      </c>
      <c r="H241" s="12">
        <f t="shared" si="49"/>
        <v>0</v>
      </c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</row>
    <row r="242" spans="1:41" s="7" customFormat="1">
      <c r="A242" s="9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</row>
    <row r="243" spans="1:41">
      <c r="A243" s="2" t="s">
        <v>36</v>
      </c>
      <c r="B243" s="12" t="s">
        <v>79</v>
      </c>
      <c r="C243" s="12">
        <v>0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</row>
    <row r="244" spans="1:41">
      <c r="B244" s="12" t="s">
        <v>80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</row>
    <row r="245" spans="1:41">
      <c r="B245" s="12" t="s">
        <v>81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</row>
    <row r="246" spans="1:41">
      <c r="B246" s="12" t="s">
        <v>82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</row>
    <row r="247" spans="1:41">
      <c r="B247" s="12" t="s">
        <v>83</v>
      </c>
      <c r="C247" s="13">
        <v>188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</row>
    <row r="248" spans="1:41">
      <c r="B248" s="12" t="s">
        <v>84</v>
      </c>
      <c r="C248" s="13">
        <v>188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</row>
    <row r="249" spans="1:41">
      <c r="B249" s="14" t="s">
        <v>85</v>
      </c>
      <c r="C249" s="13">
        <f>C248/5000</f>
        <v>3.7600000000000001E-2</v>
      </c>
      <c r="D249" s="13">
        <f t="shared" ref="D249:H249" si="50">D248/5000</f>
        <v>0</v>
      </c>
      <c r="E249" s="13">
        <f t="shared" si="50"/>
        <v>0</v>
      </c>
      <c r="F249" s="13">
        <f t="shared" si="50"/>
        <v>0</v>
      </c>
      <c r="G249" s="13">
        <f t="shared" si="50"/>
        <v>0</v>
      </c>
      <c r="H249" s="13">
        <f t="shared" si="50"/>
        <v>0</v>
      </c>
    </row>
    <row r="250" spans="1:41">
      <c r="B250" s="12" t="s">
        <v>87</v>
      </c>
      <c r="C250" s="13">
        <v>3636</v>
      </c>
      <c r="D250" s="13">
        <v>2194</v>
      </c>
      <c r="E250" s="13">
        <v>713</v>
      </c>
      <c r="F250" s="13">
        <v>100</v>
      </c>
      <c r="G250" s="13">
        <v>2</v>
      </c>
      <c r="H250" s="13">
        <v>0</v>
      </c>
    </row>
    <row r="251" spans="1:41">
      <c r="B251" s="12" t="s">
        <v>88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</row>
    <row r="252" spans="1:41">
      <c r="B252" s="12" t="s">
        <v>89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</row>
    <row r="253" spans="1:41">
      <c r="B253" s="12" t="s">
        <v>90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</row>
    <row r="254" spans="1:41">
      <c r="B254" s="12" t="s">
        <v>91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</row>
    <row r="255" spans="1:41">
      <c r="B255" s="12" t="s">
        <v>92</v>
      </c>
      <c r="C255" s="13">
        <v>3636</v>
      </c>
      <c r="D255" s="13">
        <v>1881</v>
      </c>
      <c r="E255" s="13">
        <v>420</v>
      </c>
      <c r="F255" s="13">
        <v>41</v>
      </c>
      <c r="G255" s="13">
        <v>1</v>
      </c>
      <c r="H255" s="13">
        <v>0</v>
      </c>
    </row>
    <row r="256" spans="1:41">
      <c r="B256" s="12" t="s">
        <v>93</v>
      </c>
      <c r="C256" s="13">
        <v>3636</v>
      </c>
      <c r="D256" s="13">
        <v>1881</v>
      </c>
      <c r="E256" s="13">
        <v>420</v>
      </c>
      <c r="F256" s="13">
        <v>41</v>
      </c>
      <c r="G256" s="13">
        <v>1</v>
      </c>
      <c r="H256" s="13">
        <v>0</v>
      </c>
    </row>
    <row r="257" spans="1:22">
      <c r="B257" s="14" t="s">
        <v>86</v>
      </c>
      <c r="C257" s="13">
        <f>C256/5000</f>
        <v>0.72719999999999996</v>
      </c>
      <c r="D257" s="13">
        <f t="shared" ref="D257:H257" si="51">D256/5000</f>
        <v>0.37619999999999998</v>
      </c>
      <c r="E257" s="13">
        <f t="shared" si="51"/>
        <v>8.4000000000000005E-2</v>
      </c>
      <c r="F257" s="13">
        <f t="shared" si="51"/>
        <v>8.2000000000000007E-3</v>
      </c>
      <c r="G257" s="13">
        <f t="shared" si="51"/>
        <v>2.0000000000000001E-4</v>
      </c>
      <c r="H257" s="13">
        <f t="shared" si="51"/>
        <v>0</v>
      </c>
    </row>
    <row r="260" spans="1:22">
      <c r="A260" s="8" t="s">
        <v>54</v>
      </c>
      <c r="B260" s="10" t="s">
        <v>0</v>
      </c>
      <c r="C260" s="11">
        <v>0.1</v>
      </c>
      <c r="D260" s="11">
        <v>0.2</v>
      </c>
      <c r="E260" s="11">
        <v>0.3</v>
      </c>
      <c r="F260" s="11">
        <v>0.4</v>
      </c>
      <c r="G260" s="11">
        <v>0.5</v>
      </c>
      <c r="H260" s="11">
        <v>0.6</v>
      </c>
      <c r="I260" s="11">
        <v>0.7</v>
      </c>
      <c r="J260" s="11">
        <v>0.8</v>
      </c>
      <c r="K260" s="11">
        <v>0.9</v>
      </c>
      <c r="L260" s="11">
        <v>1</v>
      </c>
      <c r="M260" s="11">
        <v>1.1000000000000001</v>
      </c>
      <c r="N260" s="11">
        <v>1.2</v>
      </c>
      <c r="O260" s="11">
        <v>1.3</v>
      </c>
      <c r="P260" s="11">
        <v>1.4</v>
      </c>
      <c r="Q260" s="11">
        <v>1.5</v>
      </c>
      <c r="R260" s="11">
        <v>1.6</v>
      </c>
      <c r="S260" s="11">
        <v>1.7</v>
      </c>
      <c r="T260" s="11">
        <v>1.8</v>
      </c>
      <c r="U260" s="11">
        <v>1.9</v>
      </c>
      <c r="V260" s="11">
        <v>2</v>
      </c>
    </row>
    <row r="261" spans="1:22">
      <c r="A261" s="6" t="s">
        <v>14</v>
      </c>
      <c r="B261" s="12" t="s">
        <v>19</v>
      </c>
      <c r="C261" s="16">
        <v>5000</v>
      </c>
      <c r="D261" s="16">
        <v>4950</v>
      </c>
      <c r="E261" s="16">
        <v>4252</v>
      </c>
      <c r="F261" s="16">
        <v>2946</v>
      </c>
      <c r="G261" s="16">
        <v>1509</v>
      </c>
      <c r="H261" s="16">
        <v>591</v>
      </c>
      <c r="I261" s="16">
        <v>195</v>
      </c>
      <c r="J261" s="16">
        <v>62</v>
      </c>
      <c r="K261" s="16">
        <v>22</v>
      </c>
      <c r="L261" s="16">
        <v>6</v>
      </c>
      <c r="M261" s="16">
        <v>3</v>
      </c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>
      <c r="A262" s="6" t="s">
        <v>94</v>
      </c>
      <c r="B262" s="12" t="s">
        <v>63</v>
      </c>
      <c r="C262" s="16">
        <f>C261/5000</f>
        <v>1</v>
      </c>
      <c r="D262" s="16">
        <f t="shared" ref="D262:M262" si="52">D261/5000</f>
        <v>0.99</v>
      </c>
      <c r="E262" s="16">
        <f t="shared" si="52"/>
        <v>0.85040000000000004</v>
      </c>
      <c r="F262" s="16">
        <f t="shared" si="52"/>
        <v>0.58919999999999995</v>
      </c>
      <c r="G262" s="16">
        <f t="shared" si="52"/>
        <v>0.30180000000000001</v>
      </c>
      <c r="H262" s="16">
        <f t="shared" si="52"/>
        <v>0.1182</v>
      </c>
      <c r="I262" s="16">
        <f t="shared" si="52"/>
        <v>3.9E-2</v>
      </c>
      <c r="J262" s="16">
        <f t="shared" si="52"/>
        <v>1.24E-2</v>
      </c>
      <c r="K262" s="16">
        <f t="shared" si="52"/>
        <v>4.4000000000000003E-3</v>
      </c>
      <c r="L262" s="16">
        <f t="shared" si="52"/>
        <v>1.1999999999999999E-3</v>
      </c>
      <c r="M262" s="16">
        <f t="shared" si="52"/>
        <v>5.9999999999999995E-4</v>
      </c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>
      <c r="B263" s="12" t="s">
        <v>64</v>
      </c>
      <c r="C263" s="16">
        <v>0.875</v>
      </c>
      <c r="D263" s="16">
        <v>0.87160000000000004</v>
      </c>
      <c r="E263" s="16">
        <v>0.86860000000000004</v>
      </c>
      <c r="F263" s="16">
        <v>0.86509999999999998</v>
      </c>
      <c r="G263" s="16">
        <v>0.86060000000000003</v>
      </c>
      <c r="H263" s="16">
        <v>0.85509999999999997</v>
      </c>
      <c r="I263" s="16">
        <v>0.84830000000000005</v>
      </c>
      <c r="J263" s="16">
        <v>0.84179999999999999</v>
      </c>
      <c r="K263" s="16">
        <v>0.83260000000000001</v>
      </c>
      <c r="L263" s="16">
        <v>0.82720000000000005</v>
      </c>
      <c r="M263" s="16">
        <v>0.80459999999999998</v>
      </c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>
      <c r="B264" s="12" t="s">
        <v>65</v>
      </c>
      <c r="C264" s="16">
        <f>C263*10^2</f>
        <v>87.5</v>
      </c>
      <c r="D264" s="16">
        <f t="shared" ref="D264:M264" si="53">D263*10^2</f>
        <v>87.160000000000011</v>
      </c>
      <c r="E264" s="16">
        <f t="shared" si="53"/>
        <v>86.86</v>
      </c>
      <c r="F264" s="16">
        <f t="shared" si="53"/>
        <v>86.509999999999991</v>
      </c>
      <c r="G264" s="16">
        <f t="shared" si="53"/>
        <v>86.06</v>
      </c>
      <c r="H264" s="16">
        <f t="shared" si="53"/>
        <v>85.509999999999991</v>
      </c>
      <c r="I264" s="16">
        <f t="shared" si="53"/>
        <v>84.830000000000013</v>
      </c>
      <c r="J264" s="16">
        <f t="shared" si="53"/>
        <v>84.179999999999993</v>
      </c>
      <c r="K264" s="16">
        <f t="shared" si="53"/>
        <v>83.26</v>
      </c>
      <c r="L264" s="16">
        <f t="shared" si="53"/>
        <v>82.72</v>
      </c>
      <c r="M264" s="16">
        <f t="shared" si="53"/>
        <v>80.459999999999994</v>
      </c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>
      <c r="B265" s="12" t="s">
        <v>66</v>
      </c>
      <c r="C265" s="16">
        <v>3.4077000000000002</v>
      </c>
      <c r="D265" s="16">
        <v>2.3050999999999999</v>
      </c>
      <c r="E265" s="16">
        <v>1.3136000000000001</v>
      </c>
      <c r="F265" s="16">
        <v>0.80349999999999999</v>
      </c>
      <c r="G265" s="16">
        <v>0.55420000000000003</v>
      </c>
      <c r="H265" s="16">
        <v>0.44280000000000003</v>
      </c>
      <c r="I265" s="16">
        <v>0.36919999999999997</v>
      </c>
      <c r="J265" s="16">
        <v>0.33550000000000002</v>
      </c>
      <c r="K265" s="16">
        <v>0.26910000000000001</v>
      </c>
      <c r="L265" s="16">
        <v>0.32719999999999999</v>
      </c>
      <c r="M265" s="16">
        <v>0.1668</v>
      </c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>
      <c r="C266" s="15"/>
    </row>
    <row r="267" spans="1:22">
      <c r="A267" s="2" t="s">
        <v>35</v>
      </c>
      <c r="B267" s="12" t="s">
        <v>67</v>
      </c>
      <c r="C267" s="13">
        <v>3892</v>
      </c>
      <c r="D267" s="13">
        <v>2091</v>
      </c>
      <c r="E267" s="13">
        <v>688</v>
      </c>
      <c r="F267" s="13">
        <v>148</v>
      </c>
      <c r="G267" s="13">
        <v>38</v>
      </c>
      <c r="H267" s="13">
        <v>6</v>
      </c>
      <c r="I267" s="13">
        <v>1</v>
      </c>
      <c r="J267" s="13">
        <v>0</v>
      </c>
      <c r="K267" s="13">
        <v>1</v>
      </c>
      <c r="L267" s="13">
        <v>0</v>
      </c>
      <c r="M267" s="13">
        <v>0</v>
      </c>
    </row>
    <row r="268" spans="1:22">
      <c r="B268" s="14" t="s">
        <v>76</v>
      </c>
      <c r="C268" s="13">
        <f>C267/5000</f>
        <v>0.77839999999999998</v>
      </c>
      <c r="D268" s="13">
        <f t="shared" ref="D268:M268" si="54">D267/5000</f>
        <v>0.41820000000000002</v>
      </c>
      <c r="E268" s="13">
        <f t="shared" si="54"/>
        <v>0.1376</v>
      </c>
      <c r="F268" s="13">
        <f t="shared" si="54"/>
        <v>2.9600000000000001E-2</v>
      </c>
      <c r="G268" s="13">
        <f t="shared" si="54"/>
        <v>7.6E-3</v>
      </c>
      <c r="H268" s="13">
        <f t="shared" si="54"/>
        <v>1.1999999999999999E-3</v>
      </c>
      <c r="I268" s="13">
        <f t="shared" si="54"/>
        <v>2.0000000000000001E-4</v>
      </c>
      <c r="J268" s="13">
        <f t="shared" si="54"/>
        <v>0</v>
      </c>
      <c r="K268" s="13">
        <f t="shared" si="54"/>
        <v>2.0000000000000001E-4</v>
      </c>
      <c r="L268" s="13">
        <f t="shared" si="54"/>
        <v>0</v>
      </c>
      <c r="M268" s="13">
        <f t="shared" si="54"/>
        <v>0</v>
      </c>
    </row>
    <row r="269" spans="1:22">
      <c r="B269" s="16" t="s">
        <v>68</v>
      </c>
      <c r="C269" s="13">
        <v>3892</v>
      </c>
      <c r="D269" s="13">
        <v>2091</v>
      </c>
      <c r="E269" s="13">
        <v>688</v>
      </c>
      <c r="F269" s="13">
        <v>148</v>
      </c>
      <c r="G269" s="13">
        <v>36</v>
      </c>
      <c r="H269" s="13">
        <v>6</v>
      </c>
      <c r="I269" s="13">
        <v>1</v>
      </c>
      <c r="J269" s="13">
        <v>0</v>
      </c>
      <c r="K269" s="13">
        <v>1</v>
      </c>
      <c r="L269" s="13">
        <v>0</v>
      </c>
      <c r="M269" s="13">
        <v>0</v>
      </c>
    </row>
    <row r="270" spans="1:22">
      <c r="B270" s="18" t="s">
        <v>69</v>
      </c>
      <c r="C270" s="13">
        <f>C269/C267</f>
        <v>1</v>
      </c>
      <c r="D270" s="13">
        <f t="shared" ref="D270:K270" si="55">D269/D267</f>
        <v>1</v>
      </c>
      <c r="E270" s="13">
        <f t="shared" si="55"/>
        <v>1</v>
      </c>
      <c r="F270" s="13">
        <f t="shared" si="55"/>
        <v>1</v>
      </c>
      <c r="G270" s="13">
        <f t="shared" si="55"/>
        <v>0.94736842105263153</v>
      </c>
      <c r="H270" s="13">
        <f t="shared" si="55"/>
        <v>1</v>
      </c>
      <c r="I270" s="13">
        <f t="shared" si="55"/>
        <v>1</v>
      </c>
      <c r="J270" s="13" t="e">
        <f t="shared" si="55"/>
        <v>#DIV/0!</v>
      </c>
      <c r="K270" s="13">
        <f t="shared" si="55"/>
        <v>1</v>
      </c>
    </row>
    <row r="271" spans="1:22">
      <c r="B271" s="16" t="s">
        <v>70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</row>
    <row r="272" spans="1:22">
      <c r="B272" s="16" t="s">
        <v>71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</row>
    <row r="273" spans="1:41">
      <c r="B273" s="18" t="s">
        <v>72</v>
      </c>
      <c r="C273" s="13">
        <f>(C271+C272)/C267</f>
        <v>0</v>
      </c>
      <c r="D273" s="13">
        <f t="shared" ref="D273:K273" si="56">(D271+D272)/D267</f>
        <v>0</v>
      </c>
      <c r="E273" s="13">
        <f t="shared" si="56"/>
        <v>0</v>
      </c>
      <c r="F273" s="13">
        <f t="shared" si="56"/>
        <v>0</v>
      </c>
      <c r="G273" s="13">
        <f t="shared" si="56"/>
        <v>0</v>
      </c>
      <c r="H273" s="13">
        <f t="shared" si="56"/>
        <v>0</v>
      </c>
      <c r="I273" s="13">
        <f t="shared" si="56"/>
        <v>0</v>
      </c>
      <c r="J273" s="13" t="e">
        <f t="shared" si="56"/>
        <v>#DIV/0!</v>
      </c>
      <c r="K273" s="13">
        <f t="shared" si="56"/>
        <v>0</v>
      </c>
    </row>
    <row r="274" spans="1:41">
      <c r="B274" s="16" t="s">
        <v>73</v>
      </c>
      <c r="C274" s="13">
        <v>0</v>
      </c>
      <c r="D274" s="13">
        <v>0</v>
      </c>
      <c r="E274" s="13">
        <v>0</v>
      </c>
      <c r="F274" s="13">
        <v>0</v>
      </c>
      <c r="G274" s="13">
        <v>2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</row>
    <row r="275" spans="1:41">
      <c r="B275" s="16" t="s">
        <v>74</v>
      </c>
      <c r="C275" s="13">
        <v>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</row>
    <row r="276" spans="1:41">
      <c r="B276" s="18" t="s">
        <v>77</v>
      </c>
      <c r="C276" s="13">
        <f>(C274+C275)/C267</f>
        <v>0</v>
      </c>
      <c r="D276" s="13">
        <f t="shared" ref="D276:K276" si="57">(D274+D275)/D267</f>
        <v>0</v>
      </c>
      <c r="E276" s="13">
        <f t="shared" si="57"/>
        <v>0</v>
      </c>
      <c r="F276" s="13">
        <f t="shared" si="57"/>
        <v>0</v>
      </c>
      <c r="G276" s="13">
        <f t="shared" si="57"/>
        <v>5.2631578947368418E-2</v>
      </c>
      <c r="H276" s="13">
        <f t="shared" si="57"/>
        <v>0</v>
      </c>
      <c r="I276" s="13">
        <f t="shared" si="57"/>
        <v>0</v>
      </c>
      <c r="J276" s="13" t="e">
        <f t="shared" si="57"/>
        <v>#DIV/0!</v>
      </c>
      <c r="K276" s="13">
        <f t="shared" si="57"/>
        <v>0</v>
      </c>
    </row>
    <row r="277" spans="1:41">
      <c r="B277" s="12" t="s">
        <v>78</v>
      </c>
      <c r="C277" s="13">
        <v>3677</v>
      </c>
      <c r="D277" s="13">
        <v>2426</v>
      </c>
      <c r="E277" s="13">
        <v>1086</v>
      </c>
      <c r="F277" s="13">
        <v>325</v>
      </c>
      <c r="G277" s="13">
        <v>78</v>
      </c>
      <c r="H277" s="13">
        <v>14</v>
      </c>
      <c r="I277" s="13">
        <v>3</v>
      </c>
      <c r="J277" s="13">
        <v>1</v>
      </c>
      <c r="K277" s="13">
        <v>2</v>
      </c>
      <c r="L277" s="13">
        <v>0</v>
      </c>
      <c r="M277" s="13">
        <v>0</v>
      </c>
    </row>
    <row r="278" spans="1:41">
      <c r="B278" s="14" t="s">
        <v>75</v>
      </c>
      <c r="C278" s="12">
        <f>C277/5000</f>
        <v>0.73540000000000005</v>
      </c>
      <c r="D278" s="12">
        <f t="shared" ref="D278:M278" si="58">D277/5000</f>
        <v>0.48520000000000002</v>
      </c>
      <c r="E278" s="12">
        <f t="shared" si="58"/>
        <v>0.2172</v>
      </c>
      <c r="F278" s="12">
        <f t="shared" si="58"/>
        <v>6.5000000000000002E-2</v>
      </c>
      <c r="G278" s="12">
        <f t="shared" si="58"/>
        <v>1.5599999999999999E-2</v>
      </c>
      <c r="H278" s="12">
        <f t="shared" si="58"/>
        <v>2.8E-3</v>
      </c>
      <c r="I278" s="12">
        <f t="shared" si="58"/>
        <v>5.9999999999999995E-4</v>
      </c>
      <c r="J278" s="12">
        <f t="shared" si="58"/>
        <v>2.0000000000000001E-4</v>
      </c>
      <c r="K278" s="12">
        <f t="shared" si="58"/>
        <v>4.0000000000000002E-4</v>
      </c>
      <c r="L278" s="12">
        <f t="shared" si="58"/>
        <v>0</v>
      </c>
      <c r="M278" s="12">
        <f t="shared" si="58"/>
        <v>0</v>
      </c>
      <c r="N278" s="12"/>
      <c r="O278" s="12"/>
      <c r="P278" s="12"/>
      <c r="Q278" s="12"/>
      <c r="R278" s="12"/>
      <c r="S278" s="12"/>
      <c r="T278" s="12"/>
      <c r="U278" s="12"/>
      <c r="V278" s="12"/>
    </row>
    <row r="279" spans="1:41" s="7" customFormat="1">
      <c r="A279" s="9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</row>
    <row r="280" spans="1:41">
      <c r="A280" s="2" t="s">
        <v>36</v>
      </c>
      <c r="B280" s="12" t="s">
        <v>79</v>
      </c>
      <c r="C280" s="12">
        <v>0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/>
      <c r="O280" s="12"/>
      <c r="P280" s="12"/>
      <c r="Q280" s="12"/>
      <c r="R280" s="12"/>
      <c r="S280" s="12"/>
      <c r="T280" s="12"/>
      <c r="U280" s="12"/>
      <c r="V280" s="12"/>
    </row>
    <row r="281" spans="1:41">
      <c r="B281" s="12" t="s">
        <v>80</v>
      </c>
      <c r="C281" s="12">
        <v>0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/>
      <c r="O281" s="12"/>
      <c r="P281" s="12"/>
      <c r="Q281" s="12"/>
      <c r="R281" s="12"/>
      <c r="S281" s="12"/>
      <c r="T281" s="12"/>
      <c r="U281" s="12"/>
      <c r="V281" s="12"/>
    </row>
    <row r="282" spans="1:41">
      <c r="B282" s="12" t="s">
        <v>81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</row>
    <row r="283" spans="1:41">
      <c r="B283" s="12" t="s">
        <v>82</v>
      </c>
      <c r="C283" s="13">
        <v>0</v>
      </c>
      <c r="D283" s="13">
        <v>0</v>
      </c>
      <c r="E283" s="13">
        <v>0</v>
      </c>
      <c r="F283" s="13">
        <v>0</v>
      </c>
      <c r="G283" s="13">
        <v>2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</row>
    <row r="284" spans="1:41">
      <c r="B284" s="12" t="s">
        <v>83</v>
      </c>
      <c r="C284" s="13">
        <v>215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</row>
    <row r="285" spans="1:41">
      <c r="B285" s="12" t="s">
        <v>84</v>
      </c>
      <c r="C285" s="13">
        <v>215</v>
      </c>
      <c r="D285" s="13">
        <v>0</v>
      </c>
      <c r="E285" s="13">
        <v>0</v>
      </c>
      <c r="F285" s="13">
        <v>0</v>
      </c>
      <c r="G285" s="13">
        <v>2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</row>
    <row r="286" spans="1:41">
      <c r="B286" s="14" t="s">
        <v>85</v>
      </c>
      <c r="C286" s="13">
        <f>C285/5000</f>
        <v>4.2999999999999997E-2</v>
      </c>
      <c r="D286" s="13">
        <f t="shared" ref="D286:M286" si="59">D285/5000</f>
        <v>0</v>
      </c>
      <c r="E286" s="13">
        <f t="shared" si="59"/>
        <v>0</v>
      </c>
      <c r="F286" s="13">
        <f t="shared" si="59"/>
        <v>0</v>
      </c>
      <c r="G286" s="13">
        <f t="shared" si="59"/>
        <v>4.0000000000000002E-4</v>
      </c>
      <c r="H286" s="13">
        <f t="shared" si="59"/>
        <v>0</v>
      </c>
      <c r="I286" s="13">
        <f t="shared" si="59"/>
        <v>0</v>
      </c>
      <c r="J286" s="13">
        <f t="shared" si="59"/>
        <v>0</v>
      </c>
      <c r="K286" s="13">
        <f t="shared" si="59"/>
        <v>0</v>
      </c>
      <c r="L286" s="13">
        <f t="shared" si="59"/>
        <v>0</v>
      </c>
      <c r="M286" s="13">
        <f t="shared" si="59"/>
        <v>0</v>
      </c>
    </row>
    <row r="287" spans="1:41">
      <c r="B287" s="12" t="s">
        <v>87</v>
      </c>
      <c r="C287" s="13">
        <v>3677</v>
      </c>
      <c r="D287" s="13">
        <v>2426</v>
      </c>
      <c r="E287" s="13">
        <v>1086</v>
      </c>
      <c r="F287" s="13">
        <v>325</v>
      </c>
      <c r="G287" s="13">
        <v>78</v>
      </c>
      <c r="H287" s="13">
        <v>14</v>
      </c>
      <c r="I287" s="13">
        <v>3</v>
      </c>
      <c r="J287" s="13">
        <v>1</v>
      </c>
      <c r="K287" s="13">
        <v>2</v>
      </c>
      <c r="L287" s="13">
        <v>0</v>
      </c>
      <c r="M287" s="13">
        <v>0</v>
      </c>
    </row>
    <row r="288" spans="1:41">
      <c r="B288" s="12" t="s">
        <v>88</v>
      </c>
      <c r="C288" s="13">
        <v>0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</row>
    <row r="289" spans="1:22">
      <c r="B289" s="12" t="s">
        <v>89</v>
      </c>
      <c r="C289" s="13">
        <v>0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</row>
    <row r="290" spans="1:22">
      <c r="B290" s="12" t="s">
        <v>90</v>
      </c>
      <c r="C290" s="13">
        <v>0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</row>
    <row r="291" spans="1:22">
      <c r="B291" s="12" t="s">
        <v>91</v>
      </c>
      <c r="C291" s="13">
        <v>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</row>
    <row r="292" spans="1:22">
      <c r="B292" s="12" t="s">
        <v>92</v>
      </c>
      <c r="C292" s="13">
        <v>3677</v>
      </c>
      <c r="D292" s="13">
        <v>2091</v>
      </c>
      <c r="E292" s="13">
        <v>688</v>
      </c>
      <c r="F292" s="13">
        <v>148</v>
      </c>
      <c r="G292" s="13">
        <v>36</v>
      </c>
      <c r="H292" s="13">
        <v>6</v>
      </c>
      <c r="I292" s="13">
        <v>1</v>
      </c>
      <c r="J292" s="13">
        <v>0</v>
      </c>
      <c r="K292" s="13">
        <v>1</v>
      </c>
      <c r="L292" s="13">
        <v>0</v>
      </c>
      <c r="M292" s="13">
        <v>0</v>
      </c>
    </row>
    <row r="293" spans="1:22">
      <c r="B293" s="12" t="s">
        <v>93</v>
      </c>
      <c r="C293" s="13">
        <v>3677</v>
      </c>
      <c r="D293" s="13">
        <v>2091</v>
      </c>
      <c r="E293" s="13">
        <v>688</v>
      </c>
      <c r="F293" s="13">
        <v>148</v>
      </c>
      <c r="G293" s="13">
        <v>36</v>
      </c>
      <c r="H293" s="13">
        <v>6</v>
      </c>
      <c r="I293" s="13">
        <v>1</v>
      </c>
      <c r="J293" s="13">
        <v>0</v>
      </c>
      <c r="K293" s="13">
        <v>1</v>
      </c>
      <c r="L293" s="13">
        <v>0</v>
      </c>
      <c r="M293" s="13">
        <v>0</v>
      </c>
    </row>
    <row r="294" spans="1:22">
      <c r="B294" s="14" t="s">
        <v>86</v>
      </c>
      <c r="C294" s="13">
        <f>C293/5000</f>
        <v>0.73540000000000005</v>
      </c>
      <c r="D294" s="13">
        <f t="shared" ref="D294:M294" si="60">D293/5000</f>
        <v>0.41820000000000002</v>
      </c>
      <c r="E294" s="13">
        <f t="shared" si="60"/>
        <v>0.1376</v>
      </c>
      <c r="F294" s="13">
        <f t="shared" si="60"/>
        <v>2.9600000000000001E-2</v>
      </c>
      <c r="G294" s="13">
        <f t="shared" si="60"/>
        <v>7.1999999999999998E-3</v>
      </c>
      <c r="H294" s="13">
        <f t="shared" si="60"/>
        <v>1.1999999999999999E-3</v>
      </c>
      <c r="I294" s="13">
        <f t="shared" si="60"/>
        <v>2.0000000000000001E-4</v>
      </c>
      <c r="J294" s="13">
        <f t="shared" si="60"/>
        <v>0</v>
      </c>
      <c r="K294" s="13">
        <f t="shared" si="60"/>
        <v>2.0000000000000001E-4</v>
      </c>
      <c r="L294" s="13">
        <f t="shared" si="60"/>
        <v>0</v>
      </c>
      <c r="M294" s="13">
        <f t="shared" si="60"/>
        <v>0</v>
      </c>
    </row>
    <row r="297" spans="1:22">
      <c r="A297" s="8" t="s">
        <v>55</v>
      </c>
      <c r="B297" s="10" t="s">
        <v>0</v>
      </c>
      <c r="C297" s="11">
        <v>0.1</v>
      </c>
      <c r="D297" s="11">
        <v>0.2</v>
      </c>
      <c r="E297" s="11">
        <v>0.3</v>
      </c>
      <c r="F297" s="11">
        <v>0.4</v>
      </c>
      <c r="G297" s="11">
        <v>0.5</v>
      </c>
      <c r="H297" s="11">
        <v>0.6</v>
      </c>
      <c r="I297" s="11">
        <v>0.7</v>
      </c>
      <c r="J297" s="11">
        <v>0.8</v>
      </c>
      <c r="K297" s="11">
        <v>0.9</v>
      </c>
      <c r="L297" s="11">
        <v>1</v>
      </c>
      <c r="M297" s="11">
        <v>1.1000000000000001</v>
      </c>
      <c r="N297" s="11">
        <v>1.2</v>
      </c>
      <c r="O297" s="11">
        <v>1.3</v>
      </c>
      <c r="P297" s="11">
        <v>1.4</v>
      </c>
      <c r="Q297" s="11">
        <v>1.5</v>
      </c>
      <c r="R297" s="11">
        <v>1.6</v>
      </c>
      <c r="S297" s="11">
        <v>1.7</v>
      </c>
      <c r="T297" s="11">
        <v>1.8</v>
      </c>
      <c r="U297" s="11">
        <v>1.9</v>
      </c>
      <c r="V297" s="11">
        <v>2</v>
      </c>
    </row>
    <row r="298" spans="1:22">
      <c r="A298" s="6" t="s">
        <v>14</v>
      </c>
      <c r="B298" s="12" t="s">
        <v>19</v>
      </c>
      <c r="C298" s="16">
        <v>5000</v>
      </c>
      <c r="D298" s="16">
        <v>4995</v>
      </c>
      <c r="E298" s="16">
        <v>4616</v>
      </c>
      <c r="F298" s="16">
        <v>3917</v>
      </c>
      <c r="G298" s="16">
        <v>3179</v>
      </c>
      <c r="H298" s="16">
        <v>2504</v>
      </c>
      <c r="I298" s="16">
        <v>1879</v>
      </c>
      <c r="J298" s="16">
        <v>1391</v>
      </c>
      <c r="K298" s="16">
        <v>1075</v>
      </c>
      <c r="L298" s="16">
        <v>823</v>
      </c>
      <c r="M298" s="16">
        <v>659</v>
      </c>
      <c r="N298" s="16">
        <v>541</v>
      </c>
      <c r="O298" s="16">
        <v>459</v>
      </c>
      <c r="P298" s="16">
        <v>406</v>
      </c>
      <c r="Q298" s="16">
        <v>372</v>
      </c>
      <c r="R298" s="16">
        <v>337</v>
      </c>
      <c r="S298" s="16">
        <v>309</v>
      </c>
      <c r="T298" s="16">
        <v>284</v>
      </c>
      <c r="U298" s="16">
        <v>260</v>
      </c>
      <c r="V298" s="16">
        <v>244</v>
      </c>
    </row>
    <row r="299" spans="1:22">
      <c r="A299" s="6" t="s">
        <v>94</v>
      </c>
      <c r="B299" s="12" t="s">
        <v>63</v>
      </c>
      <c r="C299" s="16">
        <f>C298/5000</f>
        <v>1</v>
      </c>
      <c r="D299" s="16">
        <f t="shared" ref="D299:V299" si="61">D298/5000</f>
        <v>0.999</v>
      </c>
      <c r="E299" s="16">
        <f t="shared" si="61"/>
        <v>0.92320000000000002</v>
      </c>
      <c r="F299" s="16">
        <f t="shared" si="61"/>
        <v>0.78339999999999999</v>
      </c>
      <c r="G299" s="16">
        <f t="shared" si="61"/>
        <v>0.63580000000000003</v>
      </c>
      <c r="H299" s="16">
        <f t="shared" si="61"/>
        <v>0.50080000000000002</v>
      </c>
      <c r="I299" s="16">
        <f t="shared" si="61"/>
        <v>0.37580000000000002</v>
      </c>
      <c r="J299" s="16">
        <f t="shared" si="61"/>
        <v>0.2782</v>
      </c>
      <c r="K299" s="16">
        <f t="shared" si="61"/>
        <v>0.215</v>
      </c>
      <c r="L299" s="16">
        <f t="shared" si="61"/>
        <v>0.1646</v>
      </c>
      <c r="M299" s="16">
        <f t="shared" si="61"/>
        <v>0.1318</v>
      </c>
      <c r="N299" s="16">
        <f t="shared" si="61"/>
        <v>0.1082</v>
      </c>
      <c r="O299" s="16">
        <f t="shared" si="61"/>
        <v>9.1800000000000007E-2</v>
      </c>
      <c r="P299" s="16">
        <f t="shared" si="61"/>
        <v>8.1199999999999994E-2</v>
      </c>
      <c r="Q299" s="16">
        <f t="shared" si="61"/>
        <v>7.4399999999999994E-2</v>
      </c>
      <c r="R299" s="16">
        <f t="shared" si="61"/>
        <v>6.7400000000000002E-2</v>
      </c>
      <c r="S299" s="16">
        <f t="shared" si="61"/>
        <v>6.1800000000000001E-2</v>
      </c>
      <c r="T299" s="16">
        <f t="shared" si="61"/>
        <v>5.6800000000000003E-2</v>
      </c>
      <c r="U299" s="16">
        <f t="shared" si="61"/>
        <v>5.1999999999999998E-2</v>
      </c>
      <c r="V299" s="16">
        <f t="shared" si="61"/>
        <v>4.8800000000000003E-2</v>
      </c>
    </row>
    <row r="300" spans="1:22">
      <c r="B300" s="12" t="s">
        <v>64</v>
      </c>
      <c r="C300" s="16">
        <v>0.625</v>
      </c>
      <c r="D300" s="16">
        <v>0.61880000000000002</v>
      </c>
      <c r="E300" s="16">
        <v>0.60770000000000002</v>
      </c>
      <c r="F300" s="16">
        <v>0.59809999999999997</v>
      </c>
      <c r="G300" s="16">
        <v>0.58499999999999996</v>
      </c>
      <c r="H300" s="16">
        <v>0.56789999999999996</v>
      </c>
      <c r="I300" s="16">
        <v>0.54579999999999995</v>
      </c>
      <c r="J300" s="16">
        <v>0.51700000000000002</v>
      </c>
      <c r="K300" s="16">
        <v>0.4824</v>
      </c>
      <c r="L300" s="16">
        <v>0.44369999999999998</v>
      </c>
      <c r="M300" s="16">
        <v>0.40039999999999998</v>
      </c>
      <c r="N300" s="16">
        <v>0.35920000000000002</v>
      </c>
      <c r="O300" s="16">
        <v>0.32200000000000001</v>
      </c>
      <c r="P300" s="16">
        <v>0.28770000000000001</v>
      </c>
      <c r="Q300" s="16">
        <v>0.26240000000000002</v>
      </c>
      <c r="R300" s="16">
        <v>0.2427</v>
      </c>
      <c r="S300" s="16">
        <v>0.22919999999999999</v>
      </c>
      <c r="T300" s="16">
        <v>0.2213</v>
      </c>
      <c r="U300" s="16">
        <v>0.21440000000000001</v>
      </c>
      <c r="V300" s="16">
        <v>0.2084</v>
      </c>
    </row>
    <row r="301" spans="1:22">
      <c r="B301" s="12" t="s">
        <v>65</v>
      </c>
      <c r="C301" s="16">
        <f>C300*10^2</f>
        <v>62.5</v>
      </c>
      <c r="D301" s="16">
        <f t="shared" ref="D301:V301" si="62">D300*10^2</f>
        <v>61.88</v>
      </c>
      <c r="E301" s="16">
        <f t="shared" si="62"/>
        <v>60.77</v>
      </c>
      <c r="F301" s="16">
        <f t="shared" si="62"/>
        <v>59.809999999999995</v>
      </c>
      <c r="G301" s="16">
        <f t="shared" si="62"/>
        <v>58.5</v>
      </c>
      <c r="H301" s="16">
        <f t="shared" si="62"/>
        <v>56.79</v>
      </c>
      <c r="I301" s="16">
        <f t="shared" si="62"/>
        <v>54.58</v>
      </c>
      <c r="J301" s="16">
        <f t="shared" si="62"/>
        <v>51.7</v>
      </c>
      <c r="K301" s="16">
        <f t="shared" si="62"/>
        <v>48.24</v>
      </c>
      <c r="L301" s="16">
        <f t="shared" si="62"/>
        <v>44.37</v>
      </c>
      <c r="M301" s="16">
        <f t="shared" si="62"/>
        <v>40.04</v>
      </c>
      <c r="N301" s="16">
        <f t="shared" si="62"/>
        <v>35.92</v>
      </c>
      <c r="O301" s="16">
        <f t="shared" si="62"/>
        <v>32.200000000000003</v>
      </c>
      <c r="P301" s="16">
        <f t="shared" si="62"/>
        <v>28.77</v>
      </c>
      <c r="Q301" s="16">
        <f t="shared" si="62"/>
        <v>26.240000000000002</v>
      </c>
      <c r="R301" s="16">
        <f t="shared" si="62"/>
        <v>24.27</v>
      </c>
      <c r="S301" s="16">
        <f t="shared" si="62"/>
        <v>22.919999999999998</v>
      </c>
      <c r="T301" s="16">
        <f t="shared" si="62"/>
        <v>22.13</v>
      </c>
      <c r="U301" s="16">
        <f t="shared" si="62"/>
        <v>21.44</v>
      </c>
      <c r="V301" s="16">
        <f t="shared" si="62"/>
        <v>20.84</v>
      </c>
    </row>
    <row r="302" spans="1:22">
      <c r="B302" s="12" t="s">
        <v>66</v>
      </c>
      <c r="C302" s="16">
        <v>3.2284999999999999</v>
      </c>
      <c r="D302" s="16">
        <v>2.0449000000000002</v>
      </c>
      <c r="E302" s="16">
        <v>1.2129000000000001</v>
      </c>
      <c r="F302" s="16">
        <v>0.85189999999999999</v>
      </c>
      <c r="G302" s="16">
        <v>0.6411</v>
      </c>
      <c r="H302" s="16">
        <v>0.51280000000000003</v>
      </c>
      <c r="I302" s="16">
        <v>0.42249999999999999</v>
      </c>
      <c r="J302" s="16">
        <v>0.35970000000000002</v>
      </c>
      <c r="K302" s="16">
        <v>0.3024</v>
      </c>
      <c r="L302" s="16">
        <v>0.25969999999999999</v>
      </c>
      <c r="M302" s="16">
        <v>0.22589999999999999</v>
      </c>
      <c r="N302" s="16">
        <v>0.19539999999999999</v>
      </c>
      <c r="O302" s="16">
        <v>0.1832</v>
      </c>
      <c r="P302" s="16">
        <v>0.16009999999999999</v>
      </c>
      <c r="Q302" s="16">
        <v>0.15210000000000001</v>
      </c>
      <c r="R302" s="16">
        <v>0.13850000000000001</v>
      </c>
      <c r="S302" s="16">
        <v>0.12859999999999999</v>
      </c>
      <c r="T302" s="16">
        <v>0.12470000000000001</v>
      </c>
      <c r="U302" s="16">
        <v>0.1265</v>
      </c>
      <c r="V302" s="16">
        <v>0.12230000000000001</v>
      </c>
    </row>
    <row r="303" spans="1:22">
      <c r="C303" s="15"/>
    </row>
    <row r="304" spans="1:22">
      <c r="A304" s="2" t="s">
        <v>35</v>
      </c>
      <c r="B304" s="12" t="s">
        <v>67</v>
      </c>
      <c r="C304" s="13">
        <v>3888</v>
      </c>
      <c r="D304" s="13">
        <v>2102</v>
      </c>
      <c r="E304" s="13">
        <v>912</v>
      </c>
      <c r="F304" s="13">
        <v>439</v>
      </c>
      <c r="G304" s="13">
        <v>201</v>
      </c>
      <c r="H304" s="13">
        <v>129</v>
      </c>
      <c r="I304" s="13">
        <v>78</v>
      </c>
      <c r="J304" s="13">
        <v>41</v>
      </c>
      <c r="K304" s="13">
        <v>29</v>
      </c>
      <c r="L304" s="13">
        <v>15</v>
      </c>
      <c r="M304" s="13">
        <v>9</v>
      </c>
      <c r="N304" s="13">
        <v>7</v>
      </c>
      <c r="O304" s="13">
        <v>10</v>
      </c>
      <c r="P304" s="13">
        <v>11</v>
      </c>
      <c r="Q304" s="13">
        <v>15</v>
      </c>
      <c r="R304" s="13">
        <v>10</v>
      </c>
      <c r="S304" s="13">
        <v>9</v>
      </c>
      <c r="T304" s="13">
        <v>12</v>
      </c>
      <c r="U304" s="13">
        <v>3</v>
      </c>
      <c r="V304" s="13">
        <v>3</v>
      </c>
    </row>
    <row r="305" spans="1:41">
      <c r="B305" s="14" t="s">
        <v>76</v>
      </c>
      <c r="C305" s="13">
        <f>C304/5000</f>
        <v>0.77759999999999996</v>
      </c>
      <c r="D305" s="13">
        <f t="shared" ref="D305:V305" si="63">D304/5000</f>
        <v>0.4204</v>
      </c>
      <c r="E305" s="13">
        <f t="shared" si="63"/>
        <v>0.18240000000000001</v>
      </c>
      <c r="F305" s="13">
        <f t="shared" si="63"/>
        <v>8.7800000000000003E-2</v>
      </c>
      <c r="G305" s="13">
        <f t="shared" si="63"/>
        <v>4.02E-2</v>
      </c>
      <c r="H305" s="13">
        <f t="shared" si="63"/>
        <v>2.58E-2</v>
      </c>
      <c r="I305" s="13">
        <f t="shared" si="63"/>
        <v>1.5599999999999999E-2</v>
      </c>
      <c r="J305" s="13">
        <f t="shared" si="63"/>
        <v>8.2000000000000007E-3</v>
      </c>
      <c r="K305" s="13">
        <f t="shared" si="63"/>
        <v>5.7999999999999996E-3</v>
      </c>
      <c r="L305" s="13">
        <f t="shared" si="63"/>
        <v>3.0000000000000001E-3</v>
      </c>
      <c r="M305" s="13">
        <f t="shared" si="63"/>
        <v>1.8E-3</v>
      </c>
      <c r="N305" s="13">
        <f t="shared" si="63"/>
        <v>1.4E-3</v>
      </c>
      <c r="O305" s="13">
        <f t="shared" si="63"/>
        <v>2E-3</v>
      </c>
      <c r="P305" s="13">
        <f t="shared" si="63"/>
        <v>2.2000000000000001E-3</v>
      </c>
      <c r="Q305" s="13">
        <f t="shared" si="63"/>
        <v>3.0000000000000001E-3</v>
      </c>
      <c r="R305" s="13">
        <f t="shared" si="63"/>
        <v>2E-3</v>
      </c>
      <c r="S305" s="13">
        <f t="shared" si="63"/>
        <v>1.8E-3</v>
      </c>
      <c r="T305" s="13">
        <f t="shared" si="63"/>
        <v>2.3999999999999998E-3</v>
      </c>
      <c r="U305" s="13">
        <f t="shared" si="63"/>
        <v>5.9999999999999995E-4</v>
      </c>
      <c r="V305" s="13">
        <f t="shared" si="63"/>
        <v>5.9999999999999995E-4</v>
      </c>
    </row>
    <row r="306" spans="1:41">
      <c r="B306" s="16" t="s">
        <v>68</v>
      </c>
      <c r="C306" s="13">
        <v>3888</v>
      </c>
      <c r="D306" s="13">
        <v>2102</v>
      </c>
      <c r="E306" s="13">
        <v>896</v>
      </c>
      <c r="F306" s="13">
        <v>421</v>
      </c>
      <c r="G306" s="13">
        <v>186</v>
      </c>
      <c r="H306" s="13">
        <v>109</v>
      </c>
      <c r="I306" s="13">
        <v>66</v>
      </c>
      <c r="J306" s="13">
        <v>32</v>
      </c>
      <c r="K306" s="13">
        <v>22</v>
      </c>
      <c r="L306" s="13">
        <v>5</v>
      </c>
      <c r="M306" s="13">
        <v>8</v>
      </c>
      <c r="N306" s="13">
        <v>5</v>
      </c>
      <c r="O306" s="13">
        <v>7</v>
      </c>
      <c r="P306" s="13">
        <v>4</v>
      </c>
      <c r="Q306" s="13">
        <v>8</v>
      </c>
      <c r="R306" s="13">
        <v>1</v>
      </c>
      <c r="S306" s="13">
        <v>6</v>
      </c>
      <c r="T306" s="13">
        <v>3</v>
      </c>
      <c r="U306" s="13">
        <v>1</v>
      </c>
      <c r="V306" s="13">
        <v>0</v>
      </c>
    </row>
    <row r="307" spans="1:41">
      <c r="B307" s="18" t="s">
        <v>69</v>
      </c>
      <c r="C307" s="13">
        <f>C306/C304</f>
        <v>1</v>
      </c>
      <c r="D307" s="13">
        <f t="shared" ref="D307:V307" si="64">D306/D304</f>
        <v>1</v>
      </c>
      <c r="E307" s="13">
        <f t="shared" si="64"/>
        <v>0.98245614035087714</v>
      </c>
      <c r="F307" s="13">
        <f t="shared" si="64"/>
        <v>0.95899772209567202</v>
      </c>
      <c r="G307" s="13">
        <f t="shared" si="64"/>
        <v>0.92537313432835822</v>
      </c>
      <c r="H307" s="13">
        <f t="shared" si="64"/>
        <v>0.84496124031007747</v>
      </c>
      <c r="I307" s="13">
        <f t="shared" si="64"/>
        <v>0.84615384615384615</v>
      </c>
      <c r="J307" s="13">
        <f t="shared" si="64"/>
        <v>0.78048780487804881</v>
      </c>
      <c r="K307" s="13">
        <f t="shared" si="64"/>
        <v>0.75862068965517238</v>
      </c>
      <c r="L307" s="13">
        <f t="shared" si="64"/>
        <v>0.33333333333333331</v>
      </c>
      <c r="M307" s="13">
        <f t="shared" si="64"/>
        <v>0.88888888888888884</v>
      </c>
      <c r="N307" s="13">
        <f t="shared" si="64"/>
        <v>0.7142857142857143</v>
      </c>
      <c r="O307" s="13">
        <f t="shared" si="64"/>
        <v>0.7</v>
      </c>
      <c r="P307" s="13">
        <f t="shared" si="64"/>
        <v>0.36363636363636365</v>
      </c>
      <c r="Q307" s="13">
        <f t="shared" si="64"/>
        <v>0.53333333333333333</v>
      </c>
      <c r="R307" s="13">
        <f t="shared" si="64"/>
        <v>0.1</v>
      </c>
      <c r="S307" s="13">
        <f t="shared" si="64"/>
        <v>0.66666666666666663</v>
      </c>
      <c r="T307" s="13">
        <f t="shared" si="64"/>
        <v>0.25</v>
      </c>
      <c r="U307" s="13">
        <f t="shared" si="64"/>
        <v>0.33333333333333331</v>
      </c>
      <c r="V307" s="13">
        <f t="shared" si="64"/>
        <v>0</v>
      </c>
    </row>
    <row r="308" spans="1:41">
      <c r="B308" s="16" t="s">
        <v>70</v>
      </c>
      <c r="C308" s="13">
        <v>0</v>
      </c>
      <c r="D308" s="13">
        <v>0</v>
      </c>
      <c r="E308" s="13">
        <v>0</v>
      </c>
      <c r="F308" s="13">
        <v>0</v>
      </c>
      <c r="G308" s="13">
        <v>0</v>
      </c>
      <c r="H308" s="13">
        <v>1</v>
      </c>
      <c r="I308" s="13">
        <v>0</v>
      </c>
      <c r="J308" s="13">
        <v>1</v>
      </c>
      <c r="K308" s="13">
        <v>2</v>
      </c>
      <c r="L308" s="13">
        <v>2</v>
      </c>
      <c r="M308" s="13">
        <v>0</v>
      </c>
      <c r="N308" s="13">
        <v>0</v>
      </c>
      <c r="O308" s="13">
        <v>1</v>
      </c>
      <c r="P308" s="13">
        <v>3</v>
      </c>
      <c r="Q308" s="13">
        <v>1</v>
      </c>
      <c r="R308" s="13">
        <v>1</v>
      </c>
      <c r="S308" s="13">
        <v>2</v>
      </c>
      <c r="T308" s="13">
        <v>3</v>
      </c>
      <c r="U308" s="13">
        <v>1</v>
      </c>
      <c r="V308" s="13">
        <v>2</v>
      </c>
    </row>
    <row r="309" spans="1:41">
      <c r="B309" s="16" t="s">
        <v>71</v>
      </c>
      <c r="C309" s="13">
        <v>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1</v>
      </c>
      <c r="K309" s="13">
        <v>1</v>
      </c>
      <c r="L309" s="13">
        <v>2</v>
      </c>
      <c r="M309" s="13">
        <v>0</v>
      </c>
      <c r="N309" s="13">
        <v>1</v>
      </c>
      <c r="O309" s="13">
        <v>2</v>
      </c>
      <c r="P309" s="13">
        <v>1</v>
      </c>
      <c r="Q309" s="13">
        <v>5</v>
      </c>
      <c r="R309" s="13">
        <v>4</v>
      </c>
      <c r="S309" s="13">
        <v>0</v>
      </c>
      <c r="T309" s="13">
        <v>3</v>
      </c>
      <c r="U309" s="13">
        <v>0</v>
      </c>
      <c r="V309" s="13">
        <v>1</v>
      </c>
    </row>
    <row r="310" spans="1:41">
      <c r="B310" s="18" t="s">
        <v>72</v>
      </c>
      <c r="C310" s="13">
        <f>(C308+C309)/C304</f>
        <v>0</v>
      </c>
      <c r="D310" s="13">
        <f t="shared" ref="D310:V310" si="65">(D308+D309)/D304</f>
        <v>0</v>
      </c>
      <c r="E310" s="13">
        <f t="shared" si="65"/>
        <v>0</v>
      </c>
      <c r="F310" s="13">
        <f t="shared" si="65"/>
        <v>0</v>
      </c>
      <c r="G310" s="13">
        <f t="shared" si="65"/>
        <v>0</v>
      </c>
      <c r="H310" s="13">
        <f t="shared" si="65"/>
        <v>7.7519379844961239E-3</v>
      </c>
      <c r="I310" s="13">
        <f t="shared" si="65"/>
        <v>0</v>
      </c>
      <c r="J310" s="13">
        <f t="shared" si="65"/>
        <v>4.878048780487805E-2</v>
      </c>
      <c r="K310" s="13">
        <f t="shared" si="65"/>
        <v>0.10344827586206896</v>
      </c>
      <c r="L310" s="13">
        <f t="shared" si="65"/>
        <v>0.26666666666666666</v>
      </c>
      <c r="M310" s="13">
        <f t="shared" si="65"/>
        <v>0</v>
      </c>
      <c r="N310" s="13">
        <f t="shared" si="65"/>
        <v>0.14285714285714285</v>
      </c>
      <c r="O310" s="13">
        <f t="shared" si="65"/>
        <v>0.3</v>
      </c>
      <c r="P310" s="13">
        <f t="shared" si="65"/>
        <v>0.36363636363636365</v>
      </c>
      <c r="Q310" s="13">
        <f t="shared" si="65"/>
        <v>0.4</v>
      </c>
      <c r="R310" s="13">
        <f t="shared" si="65"/>
        <v>0.5</v>
      </c>
      <c r="S310" s="13">
        <f t="shared" si="65"/>
        <v>0.22222222222222221</v>
      </c>
      <c r="T310" s="13">
        <f t="shared" si="65"/>
        <v>0.5</v>
      </c>
      <c r="U310" s="13">
        <f t="shared" si="65"/>
        <v>0.33333333333333331</v>
      </c>
      <c r="V310" s="13">
        <f t="shared" si="65"/>
        <v>1</v>
      </c>
    </row>
    <row r="311" spans="1:41">
      <c r="B311" s="16" t="s">
        <v>73</v>
      </c>
      <c r="C311" s="13">
        <v>0</v>
      </c>
      <c r="D311" s="13">
        <v>0</v>
      </c>
      <c r="E311" s="13">
        <v>9</v>
      </c>
      <c r="F311" s="13">
        <v>9</v>
      </c>
      <c r="G311" s="13">
        <v>8</v>
      </c>
      <c r="H311" s="13">
        <v>9</v>
      </c>
      <c r="I311" s="13">
        <v>8</v>
      </c>
      <c r="J311" s="13">
        <v>2</v>
      </c>
      <c r="K311" s="13">
        <v>3</v>
      </c>
      <c r="L311" s="13">
        <v>2</v>
      </c>
      <c r="M311" s="13">
        <v>1</v>
      </c>
      <c r="N311" s="13">
        <v>1</v>
      </c>
      <c r="O311" s="13">
        <v>0</v>
      </c>
      <c r="P311" s="13">
        <v>0</v>
      </c>
      <c r="Q311" s="13">
        <v>0</v>
      </c>
      <c r="R311" s="13">
        <v>1</v>
      </c>
      <c r="S311" s="13">
        <v>0</v>
      </c>
      <c r="T311" s="13">
        <v>0</v>
      </c>
      <c r="U311" s="13">
        <v>1</v>
      </c>
      <c r="V311" s="13">
        <v>0</v>
      </c>
    </row>
    <row r="312" spans="1:41">
      <c r="B312" s="16" t="s">
        <v>74</v>
      </c>
      <c r="C312" s="13">
        <v>0</v>
      </c>
      <c r="D312" s="13">
        <v>0</v>
      </c>
      <c r="E312" s="13">
        <v>7</v>
      </c>
      <c r="F312" s="13">
        <v>9</v>
      </c>
      <c r="G312" s="13">
        <v>7</v>
      </c>
      <c r="H312" s="13">
        <v>10</v>
      </c>
      <c r="I312" s="13">
        <v>4</v>
      </c>
      <c r="J312" s="13">
        <v>5</v>
      </c>
      <c r="K312" s="13">
        <v>1</v>
      </c>
      <c r="L312" s="13">
        <v>4</v>
      </c>
      <c r="M312" s="13">
        <v>0</v>
      </c>
      <c r="N312" s="13">
        <v>0</v>
      </c>
      <c r="O312" s="13">
        <v>0</v>
      </c>
      <c r="P312" s="13">
        <v>3</v>
      </c>
      <c r="Q312" s="13">
        <v>1</v>
      </c>
      <c r="R312" s="13">
        <v>3</v>
      </c>
      <c r="S312" s="13">
        <v>1</v>
      </c>
      <c r="T312" s="13">
        <v>3</v>
      </c>
      <c r="U312" s="13">
        <v>0</v>
      </c>
      <c r="V312" s="13">
        <v>0</v>
      </c>
    </row>
    <row r="313" spans="1:41">
      <c r="B313" s="18" t="s">
        <v>77</v>
      </c>
      <c r="C313" s="13">
        <f>(C311+C312)/C304</f>
        <v>0</v>
      </c>
      <c r="D313" s="13">
        <f t="shared" ref="D313:V313" si="66">(D311+D312)/D304</f>
        <v>0</v>
      </c>
      <c r="E313" s="13">
        <f t="shared" si="66"/>
        <v>1.7543859649122806E-2</v>
      </c>
      <c r="F313" s="13">
        <f t="shared" si="66"/>
        <v>4.1002277904328019E-2</v>
      </c>
      <c r="G313" s="13">
        <f t="shared" si="66"/>
        <v>7.4626865671641784E-2</v>
      </c>
      <c r="H313" s="13">
        <f t="shared" si="66"/>
        <v>0.14728682170542637</v>
      </c>
      <c r="I313" s="13">
        <f t="shared" si="66"/>
        <v>0.15384615384615385</v>
      </c>
      <c r="J313" s="13">
        <f t="shared" si="66"/>
        <v>0.17073170731707318</v>
      </c>
      <c r="K313" s="13">
        <f t="shared" si="66"/>
        <v>0.13793103448275862</v>
      </c>
      <c r="L313" s="13">
        <f t="shared" si="66"/>
        <v>0.4</v>
      </c>
      <c r="M313" s="13">
        <f t="shared" si="66"/>
        <v>0.1111111111111111</v>
      </c>
      <c r="N313" s="13">
        <f t="shared" si="66"/>
        <v>0.14285714285714285</v>
      </c>
      <c r="O313" s="13">
        <f t="shared" si="66"/>
        <v>0</v>
      </c>
      <c r="P313" s="13">
        <f t="shared" si="66"/>
        <v>0.27272727272727271</v>
      </c>
      <c r="Q313" s="13">
        <f t="shared" si="66"/>
        <v>6.6666666666666666E-2</v>
      </c>
      <c r="R313" s="13">
        <f t="shared" si="66"/>
        <v>0.4</v>
      </c>
      <c r="S313" s="13">
        <f t="shared" si="66"/>
        <v>0.1111111111111111</v>
      </c>
      <c r="T313" s="13">
        <f t="shared" si="66"/>
        <v>0.25</v>
      </c>
      <c r="U313" s="13">
        <f t="shared" si="66"/>
        <v>0.33333333333333331</v>
      </c>
      <c r="V313" s="13">
        <f t="shared" si="66"/>
        <v>0</v>
      </c>
    </row>
    <row r="314" spans="1:41">
      <c r="B314" s="12" t="s">
        <v>78</v>
      </c>
      <c r="C314" s="13">
        <v>3640</v>
      </c>
      <c r="D314" s="13">
        <v>2452</v>
      </c>
      <c r="E314" s="13">
        <v>1348</v>
      </c>
      <c r="F314" s="13">
        <v>757</v>
      </c>
      <c r="G314" s="13">
        <v>416</v>
      </c>
      <c r="H314" s="13">
        <v>250</v>
      </c>
      <c r="I314" s="13">
        <v>164</v>
      </c>
      <c r="J314" s="13">
        <v>95</v>
      </c>
      <c r="K314" s="13">
        <v>63</v>
      </c>
      <c r="L314" s="13">
        <v>22</v>
      </c>
      <c r="M314" s="13">
        <v>18</v>
      </c>
      <c r="N314" s="13">
        <v>20</v>
      </c>
      <c r="O314" s="13">
        <v>28</v>
      </c>
      <c r="P314" s="13">
        <v>25</v>
      </c>
      <c r="Q314" s="13">
        <v>16</v>
      </c>
      <c r="R314" s="13">
        <v>15</v>
      </c>
      <c r="S314" s="13">
        <v>17</v>
      </c>
      <c r="T314" s="13">
        <v>9</v>
      </c>
      <c r="U314" s="13">
        <v>6</v>
      </c>
      <c r="V314" s="13">
        <v>4</v>
      </c>
    </row>
    <row r="315" spans="1:41">
      <c r="B315" s="14" t="s">
        <v>75</v>
      </c>
      <c r="C315" s="12">
        <f>C314/5000</f>
        <v>0.72799999999999998</v>
      </c>
      <c r="D315" s="12">
        <f t="shared" ref="D315:V315" si="67">D314/5000</f>
        <v>0.4904</v>
      </c>
      <c r="E315" s="12">
        <f t="shared" si="67"/>
        <v>0.26960000000000001</v>
      </c>
      <c r="F315" s="12">
        <f t="shared" si="67"/>
        <v>0.15140000000000001</v>
      </c>
      <c r="G315" s="12">
        <f t="shared" si="67"/>
        <v>8.3199999999999996E-2</v>
      </c>
      <c r="H315" s="12">
        <f t="shared" si="67"/>
        <v>0.05</v>
      </c>
      <c r="I315" s="12">
        <f t="shared" si="67"/>
        <v>3.2800000000000003E-2</v>
      </c>
      <c r="J315" s="12">
        <f t="shared" si="67"/>
        <v>1.9E-2</v>
      </c>
      <c r="K315" s="12">
        <f t="shared" si="67"/>
        <v>1.26E-2</v>
      </c>
      <c r="L315" s="12">
        <f t="shared" si="67"/>
        <v>4.4000000000000003E-3</v>
      </c>
      <c r="M315" s="12">
        <f t="shared" si="67"/>
        <v>3.5999999999999999E-3</v>
      </c>
      <c r="N315" s="12">
        <f t="shared" si="67"/>
        <v>4.0000000000000001E-3</v>
      </c>
      <c r="O315" s="12">
        <f t="shared" si="67"/>
        <v>5.5999999999999999E-3</v>
      </c>
      <c r="P315" s="12">
        <f t="shared" si="67"/>
        <v>5.0000000000000001E-3</v>
      </c>
      <c r="Q315" s="12">
        <f t="shared" si="67"/>
        <v>3.2000000000000002E-3</v>
      </c>
      <c r="R315" s="12">
        <f t="shared" si="67"/>
        <v>3.0000000000000001E-3</v>
      </c>
      <c r="S315" s="12">
        <f t="shared" si="67"/>
        <v>3.3999999999999998E-3</v>
      </c>
      <c r="T315" s="12">
        <f t="shared" si="67"/>
        <v>1.8E-3</v>
      </c>
      <c r="U315" s="12">
        <f t="shared" si="67"/>
        <v>1.1999999999999999E-3</v>
      </c>
      <c r="V315" s="12">
        <f t="shared" si="67"/>
        <v>8.0000000000000004E-4</v>
      </c>
    </row>
    <row r="316" spans="1:41" s="7" customFormat="1">
      <c r="A316" s="9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</row>
    <row r="317" spans="1:41">
      <c r="A317" s="2" t="s">
        <v>36</v>
      </c>
      <c r="B317" s="12" t="s">
        <v>79</v>
      </c>
      <c r="C317" s="12">
        <v>0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1</v>
      </c>
      <c r="K317" s="12">
        <v>1</v>
      </c>
      <c r="L317" s="12">
        <v>2</v>
      </c>
      <c r="M317" s="12">
        <v>0</v>
      </c>
      <c r="N317" s="12">
        <v>1</v>
      </c>
      <c r="O317" s="12">
        <v>2</v>
      </c>
      <c r="P317" s="12">
        <v>1</v>
      </c>
      <c r="Q317" s="12">
        <v>5</v>
      </c>
      <c r="R317" s="12">
        <v>4</v>
      </c>
      <c r="S317" s="12">
        <v>0</v>
      </c>
      <c r="T317" s="12">
        <v>3</v>
      </c>
      <c r="U317" s="12">
        <v>0</v>
      </c>
      <c r="V317" s="12">
        <v>1</v>
      </c>
    </row>
    <row r="318" spans="1:41">
      <c r="B318" s="12" t="s">
        <v>80</v>
      </c>
      <c r="C318" s="12">
        <v>0</v>
      </c>
      <c r="D318" s="12">
        <v>0</v>
      </c>
      <c r="E318" s="12">
        <v>0</v>
      </c>
      <c r="F318" s="12">
        <v>0</v>
      </c>
      <c r="G318" s="12">
        <v>0</v>
      </c>
      <c r="H318" s="12">
        <v>1</v>
      </c>
      <c r="I318" s="12">
        <v>0</v>
      </c>
      <c r="J318" s="12">
        <v>1</v>
      </c>
      <c r="K318" s="12">
        <v>2</v>
      </c>
      <c r="L318" s="12">
        <v>2</v>
      </c>
      <c r="M318" s="12">
        <v>0</v>
      </c>
      <c r="N318" s="12">
        <v>0</v>
      </c>
      <c r="O318" s="12">
        <v>1</v>
      </c>
      <c r="P318" s="12">
        <v>3</v>
      </c>
      <c r="Q318" s="12">
        <v>1</v>
      </c>
      <c r="R318" s="12">
        <v>1</v>
      </c>
      <c r="S318" s="12">
        <v>2</v>
      </c>
      <c r="T318" s="12">
        <v>3</v>
      </c>
      <c r="U318" s="12">
        <v>1</v>
      </c>
      <c r="V318" s="12">
        <v>2</v>
      </c>
    </row>
    <row r="319" spans="1:41">
      <c r="B319" s="12" t="s">
        <v>81</v>
      </c>
      <c r="C319" s="13">
        <v>0</v>
      </c>
      <c r="D319" s="13">
        <v>0</v>
      </c>
      <c r="E319" s="13">
        <v>7</v>
      </c>
      <c r="F319" s="13">
        <v>9</v>
      </c>
      <c r="G319" s="13">
        <v>7</v>
      </c>
      <c r="H319" s="13">
        <v>10</v>
      </c>
      <c r="I319" s="13">
        <v>4</v>
      </c>
      <c r="J319" s="13">
        <v>5</v>
      </c>
      <c r="K319" s="13">
        <v>1</v>
      </c>
      <c r="L319" s="13">
        <v>4</v>
      </c>
      <c r="M319" s="13">
        <v>0</v>
      </c>
      <c r="N319" s="13">
        <v>0</v>
      </c>
      <c r="O319" s="13">
        <v>0</v>
      </c>
      <c r="P319" s="13">
        <v>3</v>
      </c>
      <c r="Q319" s="13">
        <v>1</v>
      </c>
      <c r="R319" s="13">
        <v>2</v>
      </c>
      <c r="S319" s="13">
        <v>1</v>
      </c>
      <c r="T319" s="13">
        <v>3</v>
      </c>
      <c r="U319" s="13">
        <v>0</v>
      </c>
      <c r="V319" s="13">
        <v>0</v>
      </c>
    </row>
    <row r="320" spans="1:41">
      <c r="B320" s="12" t="s">
        <v>82</v>
      </c>
      <c r="C320" s="13">
        <v>0</v>
      </c>
      <c r="D320" s="13">
        <v>0</v>
      </c>
      <c r="E320" s="13">
        <v>9</v>
      </c>
      <c r="F320" s="13">
        <v>9</v>
      </c>
      <c r="G320" s="13">
        <v>8</v>
      </c>
      <c r="H320" s="13">
        <v>9</v>
      </c>
      <c r="I320" s="13">
        <v>8</v>
      </c>
      <c r="J320" s="13">
        <v>2</v>
      </c>
      <c r="K320" s="13">
        <v>3</v>
      </c>
      <c r="L320" s="13">
        <v>2</v>
      </c>
      <c r="M320" s="13">
        <v>1</v>
      </c>
      <c r="N320" s="13">
        <v>1</v>
      </c>
      <c r="O320" s="13">
        <v>0</v>
      </c>
      <c r="P320" s="13">
        <v>0</v>
      </c>
      <c r="Q320" s="13">
        <v>0</v>
      </c>
      <c r="R320" s="13">
        <v>1</v>
      </c>
      <c r="S320" s="13">
        <v>0</v>
      </c>
      <c r="T320" s="13">
        <v>0</v>
      </c>
      <c r="U320" s="13">
        <v>1</v>
      </c>
      <c r="V320" s="13">
        <v>0</v>
      </c>
    </row>
    <row r="321" spans="1:22">
      <c r="B321" s="12" t="s">
        <v>83</v>
      </c>
      <c r="C321" s="13">
        <v>248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</row>
    <row r="322" spans="1:22">
      <c r="B322" s="12" t="s">
        <v>84</v>
      </c>
      <c r="C322" s="13">
        <v>248</v>
      </c>
      <c r="D322" s="13">
        <v>0</v>
      </c>
      <c r="E322" s="13">
        <v>16</v>
      </c>
      <c r="F322" s="13">
        <v>18</v>
      </c>
      <c r="G322" s="13">
        <v>15</v>
      </c>
      <c r="H322" s="13">
        <v>20</v>
      </c>
      <c r="I322" s="13">
        <v>12</v>
      </c>
      <c r="J322" s="13">
        <v>9</v>
      </c>
      <c r="K322" s="13">
        <v>7</v>
      </c>
      <c r="L322" s="13">
        <v>10</v>
      </c>
      <c r="M322" s="13">
        <v>1</v>
      </c>
      <c r="N322" s="13">
        <v>2</v>
      </c>
      <c r="O322" s="13">
        <v>3</v>
      </c>
      <c r="P322" s="13">
        <v>7</v>
      </c>
      <c r="Q322" s="13">
        <v>7</v>
      </c>
      <c r="R322" s="13">
        <v>8</v>
      </c>
      <c r="S322" s="13">
        <v>3</v>
      </c>
      <c r="T322" s="13">
        <v>9</v>
      </c>
      <c r="U322" s="13">
        <v>2</v>
      </c>
      <c r="V322" s="13">
        <v>3</v>
      </c>
    </row>
    <row r="323" spans="1:22">
      <c r="B323" s="14" t="s">
        <v>85</v>
      </c>
      <c r="C323" s="13">
        <f>C322/5000</f>
        <v>4.9599999999999998E-2</v>
      </c>
      <c r="D323" s="13">
        <f t="shared" ref="D323:V323" si="68">D322/5000</f>
        <v>0</v>
      </c>
      <c r="E323" s="13">
        <f t="shared" si="68"/>
        <v>3.2000000000000002E-3</v>
      </c>
      <c r="F323" s="13">
        <f t="shared" si="68"/>
        <v>3.5999999999999999E-3</v>
      </c>
      <c r="G323" s="13">
        <f t="shared" si="68"/>
        <v>3.0000000000000001E-3</v>
      </c>
      <c r="H323" s="13">
        <f t="shared" si="68"/>
        <v>4.0000000000000001E-3</v>
      </c>
      <c r="I323" s="13">
        <f t="shared" si="68"/>
        <v>2.3999999999999998E-3</v>
      </c>
      <c r="J323" s="13">
        <f t="shared" si="68"/>
        <v>1.8E-3</v>
      </c>
      <c r="K323" s="13">
        <f t="shared" si="68"/>
        <v>1.4E-3</v>
      </c>
      <c r="L323" s="13">
        <f t="shared" si="68"/>
        <v>2E-3</v>
      </c>
      <c r="M323" s="13">
        <f t="shared" si="68"/>
        <v>2.0000000000000001E-4</v>
      </c>
      <c r="N323" s="13">
        <f t="shared" si="68"/>
        <v>4.0000000000000002E-4</v>
      </c>
      <c r="O323" s="13">
        <f t="shared" si="68"/>
        <v>5.9999999999999995E-4</v>
      </c>
      <c r="P323" s="13">
        <f t="shared" si="68"/>
        <v>1.4E-3</v>
      </c>
      <c r="Q323" s="13">
        <f t="shared" si="68"/>
        <v>1.4E-3</v>
      </c>
      <c r="R323" s="13">
        <f t="shared" si="68"/>
        <v>1.6000000000000001E-3</v>
      </c>
      <c r="S323" s="13">
        <f t="shared" si="68"/>
        <v>5.9999999999999995E-4</v>
      </c>
      <c r="T323" s="13">
        <f t="shared" si="68"/>
        <v>1.8E-3</v>
      </c>
      <c r="U323" s="13">
        <f t="shared" si="68"/>
        <v>4.0000000000000002E-4</v>
      </c>
      <c r="V323" s="13">
        <f t="shared" si="68"/>
        <v>5.9999999999999995E-4</v>
      </c>
    </row>
    <row r="324" spans="1:22">
      <c r="B324" s="12" t="s">
        <v>87</v>
      </c>
      <c r="C324" s="13">
        <v>3640</v>
      </c>
      <c r="D324" s="13">
        <v>2452</v>
      </c>
      <c r="E324" s="13">
        <v>1348</v>
      </c>
      <c r="F324" s="13">
        <v>757</v>
      </c>
      <c r="G324" s="13">
        <v>416</v>
      </c>
      <c r="H324" s="13">
        <v>250</v>
      </c>
      <c r="I324" s="13">
        <v>164</v>
      </c>
      <c r="J324" s="13">
        <v>95</v>
      </c>
      <c r="K324" s="13">
        <v>63</v>
      </c>
      <c r="L324" s="13">
        <v>22</v>
      </c>
      <c r="M324" s="13">
        <v>18</v>
      </c>
      <c r="N324" s="13">
        <v>20</v>
      </c>
      <c r="O324" s="13">
        <v>28</v>
      </c>
      <c r="P324" s="13">
        <v>25</v>
      </c>
      <c r="Q324" s="13">
        <v>16</v>
      </c>
      <c r="R324" s="13">
        <v>15</v>
      </c>
      <c r="S324" s="13">
        <v>17</v>
      </c>
      <c r="T324" s="13">
        <v>9</v>
      </c>
      <c r="U324" s="13">
        <v>6</v>
      </c>
      <c r="V324" s="13">
        <v>4</v>
      </c>
    </row>
    <row r="325" spans="1:22">
      <c r="B325" s="12" t="s">
        <v>88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</row>
    <row r="326" spans="1:22">
      <c r="B326" s="12" t="s">
        <v>89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</row>
    <row r="327" spans="1:22">
      <c r="B327" s="12" t="s">
        <v>90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1</v>
      </c>
      <c r="S327" s="13">
        <v>0</v>
      </c>
      <c r="T327" s="13">
        <v>0</v>
      </c>
      <c r="U327" s="13">
        <v>0</v>
      </c>
      <c r="V327" s="13">
        <v>0</v>
      </c>
    </row>
    <row r="328" spans="1:22">
      <c r="B328" s="12" t="s">
        <v>91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</row>
    <row r="329" spans="1:22">
      <c r="B329" s="12" t="s">
        <v>92</v>
      </c>
      <c r="C329" s="13">
        <v>3640</v>
      </c>
      <c r="D329" s="13">
        <v>2102</v>
      </c>
      <c r="E329" s="13">
        <v>896</v>
      </c>
      <c r="F329" s="13">
        <v>421</v>
      </c>
      <c r="G329" s="13">
        <v>186</v>
      </c>
      <c r="H329" s="13">
        <v>109</v>
      </c>
      <c r="I329" s="13">
        <v>66</v>
      </c>
      <c r="J329" s="13">
        <v>32</v>
      </c>
      <c r="K329" s="13">
        <v>22</v>
      </c>
      <c r="L329" s="13">
        <v>5</v>
      </c>
      <c r="M329" s="13">
        <v>8</v>
      </c>
      <c r="N329" s="13">
        <v>5</v>
      </c>
      <c r="O329" s="13">
        <v>7</v>
      </c>
      <c r="P329" s="13">
        <v>4</v>
      </c>
      <c r="Q329" s="13">
        <v>8</v>
      </c>
      <c r="R329" s="13">
        <v>1</v>
      </c>
      <c r="S329" s="13">
        <v>6</v>
      </c>
      <c r="T329" s="13">
        <v>3</v>
      </c>
      <c r="U329" s="13">
        <v>1</v>
      </c>
      <c r="V329" s="13">
        <v>0</v>
      </c>
    </row>
    <row r="330" spans="1:22">
      <c r="B330" s="12" t="s">
        <v>93</v>
      </c>
      <c r="C330" s="13">
        <v>3640</v>
      </c>
      <c r="D330" s="13">
        <v>2102</v>
      </c>
      <c r="E330" s="13">
        <v>896</v>
      </c>
      <c r="F330" s="13">
        <v>421</v>
      </c>
      <c r="G330" s="13">
        <v>186</v>
      </c>
      <c r="H330" s="13">
        <v>109</v>
      </c>
      <c r="I330" s="13">
        <v>66</v>
      </c>
      <c r="J330" s="13">
        <v>32</v>
      </c>
      <c r="K330" s="13">
        <v>22</v>
      </c>
      <c r="L330" s="13">
        <v>5</v>
      </c>
      <c r="M330" s="13">
        <v>8</v>
      </c>
      <c r="N330" s="13">
        <v>5</v>
      </c>
      <c r="O330" s="13">
        <v>7</v>
      </c>
      <c r="P330" s="13">
        <v>4</v>
      </c>
      <c r="Q330" s="13">
        <v>8</v>
      </c>
      <c r="R330" s="13">
        <v>2</v>
      </c>
      <c r="S330" s="13">
        <v>6</v>
      </c>
      <c r="T330" s="13">
        <v>3</v>
      </c>
      <c r="U330" s="13">
        <v>1</v>
      </c>
      <c r="V330" s="13">
        <v>0</v>
      </c>
    </row>
    <row r="331" spans="1:22">
      <c r="B331" s="14" t="s">
        <v>86</v>
      </c>
      <c r="C331" s="13">
        <f>C330/5000</f>
        <v>0.72799999999999998</v>
      </c>
      <c r="D331" s="13">
        <f t="shared" ref="D331:V331" si="69">D330/5000</f>
        <v>0.4204</v>
      </c>
      <c r="E331" s="13">
        <f t="shared" si="69"/>
        <v>0.1792</v>
      </c>
      <c r="F331" s="13">
        <f t="shared" si="69"/>
        <v>8.4199999999999997E-2</v>
      </c>
      <c r="G331" s="13">
        <f t="shared" si="69"/>
        <v>3.7199999999999997E-2</v>
      </c>
      <c r="H331" s="13">
        <f t="shared" si="69"/>
        <v>2.18E-2</v>
      </c>
      <c r="I331" s="13">
        <f t="shared" si="69"/>
        <v>1.32E-2</v>
      </c>
      <c r="J331" s="13">
        <f t="shared" si="69"/>
        <v>6.4000000000000003E-3</v>
      </c>
      <c r="K331" s="13">
        <f t="shared" si="69"/>
        <v>4.4000000000000003E-3</v>
      </c>
      <c r="L331" s="13">
        <f t="shared" si="69"/>
        <v>1E-3</v>
      </c>
      <c r="M331" s="13">
        <f t="shared" si="69"/>
        <v>1.6000000000000001E-3</v>
      </c>
      <c r="N331" s="13">
        <f t="shared" si="69"/>
        <v>1E-3</v>
      </c>
      <c r="O331" s="13">
        <f t="shared" si="69"/>
        <v>1.4E-3</v>
      </c>
      <c r="P331" s="13">
        <f t="shared" si="69"/>
        <v>8.0000000000000004E-4</v>
      </c>
      <c r="Q331" s="13">
        <f t="shared" si="69"/>
        <v>1.6000000000000001E-3</v>
      </c>
      <c r="R331" s="13">
        <f t="shared" si="69"/>
        <v>4.0000000000000002E-4</v>
      </c>
      <c r="S331" s="13">
        <f t="shared" si="69"/>
        <v>1.1999999999999999E-3</v>
      </c>
      <c r="T331" s="13">
        <f t="shared" si="69"/>
        <v>5.9999999999999995E-4</v>
      </c>
      <c r="U331" s="13">
        <f t="shared" si="69"/>
        <v>2.0000000000000001E-4</v>
      </c>
      <c r="V331" s="13">
        <f t="shared" si="69"/>
        <v>0</v>
      </c>
    </row>
    <row r="334" spans="1:22">
      <c r="A334" s="8" t="s">
        <v>56</v>
      </c>
      <c r="B334" s="10" t="s">
        <v>0</v>
      </c>
      <c r="C334" s="11">
        <v>0.1</v>
      </c>
      <c r="D334" s="11">
        <v>0.2</v>
      </c>
      <c r="E334" s="11">
        <v>0.3</v>
      </c>
      <c r="F334" s="11">
        <v>0.4</v>
      </c>
      <c r="G334" s="11">
        <v>0.5</v>
      </c>
      <c r="H334" s="11">
        <v>0.6</v>
      </c>
      <c r="I334" s="11">
        <v>0.7</v>
      </c>
      <c r="J334" s="11">
        <v>0.8</v>
      </c>
      <c r="K334" s="11">
        <v>0.9</v>
      </c>
      <c r="L334" s="11">
        <v>1</v>
      </c>
      <c r="M334" s="11">
        <v>1.1000000000000001</v>
      </c>
      <c r="N334" s="11">
        <v>1.2</v>
      </c>
      <c r="O334" s="11">
        <v>1.3</v>
      </c>
      <c r="P334" s="11">
        <v>1.4</v>
      </c>
      <c r="Q334" s="11">
        <v>1.5</v>
      </c>
      <c r="R334" s="11">
        <v>1.6</v>
      </c>
      <c r="S334" s="11">
        <v>1.7</v>
      </c>
      <c r="T334" s="11">
        <v>1.8</v>
      </c>
      <c r="U334" s="11">
        <v>1.9</v>
      </c>
      <c r="V334" s="11">
        <v>2</v>
      </c>
    </row>
    <row r="335" spans="1:22">
      <c r="A335" s="6" t="s">
        <v>14</v>
      </c>
      <c r="B335" s="12" t="s">
        <v>19</v>
      </c>
      <c r="C335" s="16">
        <v>1600</v>
      </c>
      <c r="D335" s="16">
        <v>1600</v>
      </c>
      <c r="E335" s="16">
        <v>1600</v>
      </c>
      <c r="F335" s="16">
        <v>1600</v>
      </c>
      <c r="G335" s="16">
        <v>1600</v>
      </c>
      <c r="H335" s="16">
        <v>1600</v>
      </c>
      <c r="I335" s="16">
        <v>1600</v>
      </c>
      <c r="J335" s="16">
        <v>1600</v>
      </c>
      <c r="K335" s="16">
        <v>1600</v>
      </c>
      <c r="L335" s="16">
        <v>1600</v>
      </c>
      <c r="M335" s="16">
        <v>1600</v>
      </c>
      <c r="N335" s="16">
        <v>1600</v>
      </c>
      <c r="O335" s="16">
        <v>1600</v>
      </c>
      <c r="P335" s="16">
        <v>1600</v>
      </c>
      <c r="Q335" s="16">
        <v>1600</v>
      </c>
      <c r="R335" s="16">
        <v>1600</v>
      </c>
      <c r="S335" s="16">
        <v>1600</v>
      </c>
      <c r="T335" s="16">
        <v>1600</v>
      </c>
      <c r="U335" s="16">
        <v>1600</v>
      </c>
      <c r="V335" s="16">
        <v>1600</v>
      </c>
    </row>
    <row r="336" spans="1:22">
      <c r="A336" s="6" t="s">
        <v>94</v>
      </c>
      <c r="B336" s="12" t="s">
        <v>63</v>
      </c>
      <c r="C336" s="16">
        <f>C335/1600</f>
        <v>1</v>
      </c>
      <c r="D336" s="16">
        <f t="shared" ref="D336:V336" si="70">D335/1600</f>
        <v>1</v>
      </c>
      <c r="E336" s="16">
        <f t="shared" si="70"/>
        <v>1</v>
      </c>
      <c r="F336" s="16">
        <f t="shared" si="70"/>
        <v>1</v>
      </c>
      <c r="G336" s="16">
        <f t="shared" si="70"/>
        <v>1</v>
      </c>
      <c r="H336" s="16">
        <f t="shared" si="70"/>
        <v>1</v>
      </c>
      <c r="I336" s="16">
        <f t="shared" si="70"/>
        <v>1</v>
      </c>
      <c r="J336" s="16">
        <f t="shared" si="70"/>
        <v>1</v>
      </c>
      <c r="K336" s="16">
        <f t="shared" si="70"/>
        <v>1</v>
      </c>
      <c r="L336" s="16">
        <f t="shared" si="70"/>
        <v>1</v>
      </c>
      <c r="M336" s="16">
        <f t="shared" si="70"/>
        <v>1</v>
      </c>
      <c r="N336" s="16">
        <f t="shared" si="70"/>
        <v>1</v>
      </c>
      <c r="O336" s="16">
        <f t="shared" si="70"/>
        <v>1</v>
      </c>
      <c r="P336" s="16">
        <f t="shared" si="70"/>
        <v>1</v>
      </c>
      <c r="Q336" s="16">
        <f t="shared" si="70"/>
        <v>1</v>
      </c>
      <c r="R336" s="16">
        <f t="shared" si="70"/>
        <v>1</v>
      </c>
      <c r="S336" s="16">
        <f t="shared" si="70"/>
        <v>1</v>
      </c>
      <c r="T336" s="16">
        <f t="shared" si="70"/>
        <v>1</v>
      </c>
      <c r="U336" s="16">
        <f t="shared" si="70"/>
        <v>1</v>
      </c>
      <c r="V336" s="16">
        <f t="shared" si="70"/>
        <v>1</v>
      </c>
    </row>
    <row r="337" spans="1:22">
      <c r="B337" s="12" t="s">
        <v>64</v>
      </c>
      <c r="C337" s="16">
        <v>0.45</v>
      </c>
      <c r="D337" s="16">
        <v>0.4466</v>
      </c>
      <c r="E337" s="16">
        <v>0.43680000000000002</v>
      </c>
      <c r="F337" s="16">
        <v>0.41549999999999998</v>
      </c>
      <c r="G337" s="16">
        <v>0.38419999999999999</v>
      </c>
      <c r="H337" s="16">
        <v>0.34860000000000002</v>
      </c>
      <c r="I337" s="16">
        <v>0.31490000000000001</v>
      </c>
      <c r="J337" s="16">
        <v>0.28449999999999998</v>
      </c>
      <c r="K337" s="16">
        <v>0.25790000000000002</v>
      </c>
      <c r="L337" s="16">
        <v>0.23269999999999999</v>
      </c>
      <c r="M337" s="16">
        <v>0.2114</v>
      </c>
      <c r="N337" s="16">
        <v>0.19520000000000001</v>
      </c>
      <c r="O337" s="16">
        <v>0.1807</v>
      </c>
      <c r="P337" s="16">
        <v>0.16830000000000001</v>
      </c>
      <c r="Q337" s="16">
        <v>0.1588</v>
      </c>
      <c r="R337" s="16">
        <v>0.152</v>
      </c>
      <c r="S337" s="16">
        <v>0.14799999999999999</v>
      </c>
      <c r="T337" s="16">
        <v>0.1464</v>
      </c>
      <c r="U337" s="16">
        <v>0.14630000000000001</v>
      </c>
      <c r="V337" s="16">
        <v>0.14630000000000001</v>
      </c>
    </row>
    <row r="338" spans="1:22">
      <c r="B338" s="12" t="s">
        <v>65</v>
      </c>
      <c r="C338" s="16">
        <f>C337*10^2</f>
        <v>45</v>
      </c>
      <c r="D338" s="16">
        <f t="shared" ref="D338:V338" si="71">D337*10^2</f>
        <v>44.66</v>
      </c>
      <c r="E338" s="16">
        <f t="shared" si="71"/>
        <v>43.68</v>
      </c>
      <c r="F338" s="16">
        <f t="shared" si="71"/>
        <v>41.55</v>
      </c>
      <c r="G338" s="16">
        <f t="shared" si="71"/>
        <v>38.42</v>
      </c>
      <c r="H338" s="16">
        <f t="shared" si="71"/>
        <v>34.86</v>
      </c>
      <c r="I338" s="16">
        <f t="shared" si="71"/>
        <v>31.490000000000002</v>
      </c>
      <c r="J338" s="16">
        <f t="shared" si="71"/>
        <v>28.449999999999996</v>
      </c>
      <c r="K338" s="16">
        <f t="shared" si="71"/>
        <v>25.790000000000003</v>
      </c>
      <c r="L338" s="16">
        <f t="shared" si="71"/>
        <v>23.27</v>
      </c>
      <c r="M338" s="16">
        <f t="shared" si="71"/>
        <v>21.14</v>
      </c>
      <c r="N338" s="16">
        <f t="shared" si="71"/>
        <v>19.52</v>
      </c>
      <c r="O338" s="16">
        <f t="shared" si="71"/>
        <v>18.07</v>
      </c>
      <c r="P338" s="16">
        <f t="shared" si="71"/>
        <v>16.830000000000002</v>
      </c>
      <c r="Q338" s="16">
        <f t="shared" si="71"/>
        <v>15.879999999999999</v>
      </c>
      <c r="R338" s="16">
        <f t="shared" si="71"/>
        <v>15.2</v>
      </c>
      <c r="S338" s="16">
        <f t="shared" si="71"/>
        <v>14.799999999999999</v>
      </c>
      <c r="T338" s="16">
        <f t="shared" si="71"/>
        <v>14.64</v>
      </c>
      <c r="U338" s="16">
        <f t="shared" si="71"/>
        <v>14.63</v>
      </c>
      <c r="V338" s="16">
        <f t="shared" si="71"/>
        <v>14.63</v>
      </c>
    </row>
    <row r="339" spans="1:22">
      <c r="B339" s="12" t="s">
        <v>66</v>
      </c>
      <c r="C339" s="16">
        <v>3.0535999999999999</v>
      </c>
      <c r="D339" s="16">
        <v>1.8523000000000001</v>
      </c>
      <c r="E339" s="16">
        <v>1.139</v>
      </c>
      <c r="F339" s="16">
        <v>0.78959999999999997</v>
      </c>
      <c r="G339" s="16">
        <v>0.57679999999999998</v>
      </c>
      <c r="H339" s="16">
        <v>0.45639999999999997</v>
      </c>
      <c r="I339" s="16">
        <v>0.37719999999999998</v>
      </c>
      <c r="J339" s="16">
        <v>0.32550000000000001</v>
      </c>
      <c r="K339" s="16">
        <v>0.29149999999999998</v>
      </c>
      <c r="L339" s="16">
        <v>0.25819999999999999</v>
      </c>
      <c r="M339" s="16">
        <v>0.23649999999999999</v>
      </c>
      <c r="N339" s="16">
        <v>0.22090000000000001</v>
      </c>
      <c r="O339" s="16">
        <v>0.2034</v>
      </c>
      <c r="P339" s="16">
        <v>0.18459999999999999</v>
      </c>
      <c r="Q339" s="16">
        <v>0.1731</v>
      </c>
      <c r="R339" s="16">
        <v>0.16250000000000001</v>
      </c>
      <c r="S339" s="16">
        <v>0.152</v>
      </c>
      <c r="T339" s="16">
        <v>0.14510000000000001</v>
      </c>
      <c r="U339" s="16">
        <v>0.1346</v>
      </c>
      <c r="V339" s="16">
        <v>0.12790000000000001</v>
      </c>
    </row>
    <row r="340" spans="1:22">
      <c r="C340" s="15"/>
    </row>
    <row r="341" spans="1:22">
      <c r="A341" s="2" t="s">
        <v>35</v>
      </c>
      <c r="B341" s="12" t="s">
        <v>67</v>
      </c>
      <c r="C341" s="13">
        <v>1166</v>
      </c>
      <c r="D341" s="13">
        <v>616</v>
      </c>
      <c r="E341" s="13">
        <v>315</v>
      </c>
      <c r="F341" s="13">
        <v>187</v>
      </c>
      <c r="G341" s="13">
        <v>107</v>
      </c>
      <c r="H341" s="13">
        <v>67</v>
      </c>
      <c r="I341" s="13">
        <v>51</v>
      </c>
      <c r="J341" s="13">
        <v>43</v>
      </c>
      <c r="K341" s="13">
        <v>37</v>
      </c>
      <c r="L341" s="13">
        <v>41</v>
      </c>
      <c r="M341" s="13">
        <v>37</v>
      </c>
      <c r="N341" s="13">
        <v>36</v>
      </c>
      <c r="O341" s="13">
        <v>44</v>
      </c>
      <c r="P341" s="13">
        <v>37</v>
      </c>
      <c r="Q341" s="13">
        <v>21</v>
      </c>
      <c r="R341" s="13">
        <v>29</v>
      </c>
      <c r="S341" s="13">
        <v>18</v>
      </c>
      <c r="T341" s="13">
        <v>16</v>
      </c>
      <c r="U341" s="13">
        <v>7</v>
      </c>
      <c r="V341" s="13">
        <v>12</v>
      </c>
    </row>
    <row r="342" spans="1:22">
      <c r="B342" s="14" t="s">
        <v>76</v>
      </c>
      <c r="C342" s="13">
        <f>C341/1600</f>
        <v>0.72875000000000001</v>
      </c>
      <c r="D342" s="13">
        <f t="shared" ref="D342:V342" si="72">D341/1600</f>
        <v>0.38500000000000001</v>
      </c>
      <c r="E342" s="13">
        <f t="shared" si="72"/>
        <v>0.19687499999999999</v>
      </c>
      <c r="F342" s="13">
        <f t="shared" si="72"/>
        <v>0.11687500000000001</v>
      </c>
      <c r="G342" s="13">
        <f t="shared" si="72"/>
        <v>6.6875000000000004E-2</v>
      </c>
      <c r="H342" s="13">
        <f t="shared" si="72"/>
        <v>4.1875000000000002E-2</v>
      </c>
      <c r="I342" s="13">
        <f t="shared" si="72"/>
        <v>3.1875000000000001E-2</v>
      </c>
      <c r="J342" s="13">
        <f t="shared" si="72"/>
        <v>2.6875E-2</v>
      </c>
      <c r="K342" s="13">
        <f t="shared" si="72"/>
        <v>2.3125E-2</v>
      </c>
      <c r="L342" s="13">
        <f t="shared" si="72"/>
        <v>2.5624999999999998E-2</v>
      </c>
      <c r="M342" s="13">
        <f t="shared" si="72"/>
        <v>2.3125E-2</v>
      </c>
      <c r="N342" s="13">
        <f t="shared" si="72"/>
        <v>2.2499999999999999E-2</v>
      </c>
      <c r="O342" s="13">
        <f t="shared" si="72"/>
        <v>2.75E-2</v>
      </c>
      <c r="P342" s="13">
        <f t="shared" si="72"/>
        <v>2.3125E-2</v>
      </c>
      <c r="Q342" s="13">
        <f t="shared" si="72"/>
        <v>1.3125E-2</v>
      </c>
      <c r="R342" s="13">
        <f t="shared" si="72"/>
        <v>1.8124999999999999E-2</v>
      </c>
      <c r="S342" s="13">
        <f t="shared" si="72"/>
        <v>1.125E-2</v>
      </c>
      <c r="T342" s="13">
        <f t="shared" si="72"/>
        <v>0.01</v>
      </c>
      <c r="U342" s="13">
        <f t="shared" si="72"/>
        <v>4.3750000000000004E-3</v>
      </c>
      <c r="V342" s="13">
        <f t="shared" si="72"/>
        <v>7.4999999999999997E-3</v>
      </c>
    </row>
    <row r="343" spans="1:22">
      <c r="B343" s="16" t="s">
        <v>68</v>
      </c>
      <c r="C343" s="13">
        <v>1166</v>
      </c>
      <c r="D343" s="13">
        <v>609</v>
      </c>
      <c r="E343" s="13">
        <v>304</v>
      </c>
      <c r="F343" s="13">
        <v>166</v>
      </c>
      <c r="G343" s="13">
        <v>80</v>
      </c>
      <c r="H343" s="13">
        <v>44</v>
      </c>
      <c r="I343" s="13">
        <v>31</v>
      </c>
      <c r="J343" s="13">
        <v>21</v>
      </c>
      <c r="K343" s="13">
        <v>11</v>
      </c>
      <c r="L343" s="13">
        <v>17</v>
      </c>
      <c r="M343" s="13">
        <v>19</v>
      </c>
      <c r="N343" s="13">
        <v>13</v>
      </c>
      <c r="O343" s="13">
        <v>25</v>
      </c>
      <c r="P343" s="13">
        <v>12</v>
      </c>
      <c r="Q343" s="13">
        <v>4</v>
      </c>
      <c r="R343" s="13">
        <v>12</v>
      </c>
      <c r="S343" s="13">
        <v>7</v>
      </c>
      <c r="T343" s="13">
        <v>3</v>
      </c>
      <c r="U343" s="13">
        <v>3</v>
      </c>
      <c r="V343" s="13">
        <v>7</v>
      </c>
    </row>
    <row r="344" spans="1:22">
      <c r="B344" s="18" t="s">
        <v>69</v>
      </c>
      <c r="C344" s="13">
        <f>C343/C341</f>
        <v>1</v>
      </c>
      <c r="D344" s="13">
        <f t="shared" ref="D344:V344" si="73">D343/D341</f>
        <v>0.98863636363636365</v>
      </c>
      <c r="E344" s="13">
        <f t="shared" si="73"/>
        <v>0.96507936507936509</v>
      </c>
      <c r="F344" s="13">
        <f t="shared" si="73"/>
        <v>0.88770053475935828</v>
      </c>
      <c r="G344" s="13">
        <f t="shared" si="73"/>
        <v>0.74766355140186913</v>
      </c>
      <c r="H344" s="13">
        <f t="shared" si="73"/>
        <v>0.65671641791044777</v>
      </c>
      <c r="I344" s="13">
        <f t="shared" si="73"/>
        <v>0.60784313725490191</v>
      </c>
      <c r="J344" s="13">
        <f t="shared" si="73"/>
        <v>0.48837209302325579</v>
      </c>
      <c r="K344" s="13">
        <f t="shared" si="73"/>
        <v>0.29729729729729731</v>
      </c>
      <c r="L344" s="13">
        <f t="shared" si="73"/>
        <v>0.41463414634146339</v>
      </c>
      <c r="M344" s="13">
        <f t="shared" si="73"/>
        <v>0.51351351351351349</v>
      </c>
      <c r="N344" s="13">
        <f t="shared" si="73"/>
        <v>0.3611111111111111</v>
      </c>
      <c r="O344" s="13">
        <f t="shared" si="73"/>
        <v>0.56818181818181823</v>
      </c>
      <c r="P344" s="13">
        <f t="shared" si="73"/>
        <v>0.32432432432432434</v>
      </c>
      <c r="Q344" s="13">
        <f t="shared" si="73"/>
        <v>0.19047619047619047</v>
      </c>
      <c r="R344" s="13">
        <f t="shared" si="73"/>
        <v>0.41379310344827586</v>
      </c>
      <c r="S344" s="13">
        <f t="shared" si="73"/>
        <v>0.3888888888888889</v>
      </c>
      <c r="T344" s="13">
        <f t="shared" si="73"/>
        <v>0.1875</v>
      </c>
      <c r="U344" s="13">
        <f t="shared" si="73"/>
        <v>0.42857142857142855</v>
      </c>
      <c r="V344" s="13">
        <f t="shared" si="73"/>
        <v>0.58333333333333337</v>
      </c>
    </row>
    <row r="345" spans="1:22">
      <c r="B345" s="16" t="s">
        <v>70</v>
      </c>
      <c r="C345" s="13">
        <v>0</v>
      </c>
      <c r="D345" s="13">
        <v>0</v>
      </c>
      <c r="E345" s="13">
        <v>0</v>
      </c>
      <c r="F345" s="13">
        <v>1</v>
      </c>
      <c r="G345" s="13">
        <v>2</v>
      </c>
      <c r="H345" s="13">
        <v>8</v>
      </c>
      <c r="I345" s="13">
        <v>2</v>
      </c>
      <c r="J345" s="13">
        <v>5</v>
      </c>
      <c r="K345" s="13">
        <v>7</v>
      </c>
      <c r="L345" s="13">
        <v>5</v>
      </c>
      <c r="M345" s="13">
        <v>7</v>
      </c>
      <c r="N345" s="13">
        <v>7</v>
      </c>
      <c r="O345" s="13">
        <v>6</v>
      </c>
      <c r="P345" s="13">
        <v>8</v>
      </c>
      <c r="Q345" s="13">
        <v>7</v>
      </c>
      <c r="R345" s="13">
        <v>11</v>
      </c>
      <c r="S345" s="13">
        <v>4</v>
      </c>
      <c r="T345" s="13">
        <v>1</v>
      </c>
      <c r="U345" s="13">
        <v>1</v>
      </c>
      <c r="V345" s="13">
        <v>1</v>
      </c>
    </row>
    <row r="346" spans="1:22">
      <c r="B346" s="16" t="s">
        <v>71</v>
      </c>
      <c r="C346" s="13">
        <v>0</v>
      </c>
      <c r="D346" s="13">
        <v>0</v>
      </c>
      <c r="E346" s="13">
        <v>0</v>
      </c>
      <c r="F346" s="13">
        <v>0</v>
      </c>
      <c r="G346" s="13">
        <v>1</v>
      </c>
      <c r="H346" s="13">
        <v>5</v>
      </c>
      <c r="I346" s="13">
        <v>8</v>
      </c>
      <c r="J346" s="13">
        <v>5</v>
      </c>
      <c r="K346" s="13">
        <v>5</v>
      </c>
      <c r="L346" s="13">
        <v>7</v>
      </c>
      <c r="M346" s="13">
        <v>9</v>
      </c>
      <c r="N346" s="13">
        <v>7</v>
      </c>
      <c r="O346" s="13">
        <v>8</v>
      </c>
      <c r="P346" s="13">
        <v>7</v>
      </c>
      <c r="Q346" s="13">
        <v>5</v>
      </c>
      <c r="R346" s="13">
        <v>3</v>
      </c>
      <c r="S346" s="13">
        <v>5</v>
      </c>
      <c r="T346" s="13">
        <v>9</v>
      </c>
      <c r="U346" s="13">
        <v>3</v>
      </c>
      <c r="V346" s="13">
        <v>4</v>
      </c>
    </row>
    <row r="347" spans="1:22">
      <c r="B347" s="18" t="s">
        <v>72</v>
      </c>
      <c r="C347" s="13">
        <f>(C345+C346)/C341</f>
        <v>0</v>
      </c>
      <c r="D347" s="13">
        <f t="shared" ref="D347:V347" si="74">(D345+D346)/D341</f>
        <v>0</v>
      </c>
      <c r="E347" s="13">
        <f t="shared" si="74"/>
        <v>0</v>
      </c>
      <c r="F347" s="13">
        <f t="shared" si="74"/>
        <v>5.3475935828877002E-3</v>
      </c>
      <c r="G347" s="13">
        <f t="shared" si="74"/>
        <v>2.8037383177570093E-2</v>
      </c>
      <c r="H347" s="13">
        <f t="shared" si="74"/>
        <v>0.19402985074626866</v>
      </c>
      <c r="I347" s="13">
        <f t="shared" si="74"/>
        <v>0.19607843137254902</v>
      </c>
      <c r="J347" s="13">
        <f t="shared" si="74"/>
        <v>0.23255813953488372</v>
      </c>
      <c r="K347" s="13">
        <f t="shared" si="74"/>
        <v>0.32432432432432434</v>
      </c>
      <c r="L347" s="13">
        <f t="shared" si="74"/>
        <v>0.29268292682926828</v>
      </c>
      <c r="M347" s="13">
        <f t="shared" si="74"/>
        <v>0.43243243243243246</v>
      </c>
      <c r="N347" s="13">
        <f t="shared" si="74"/>
        <v>0.3888888888888889</v>
      </c>
      <c r="O347" s="13">
        <f t="shared" si="74"/>
        <v>0.31818181818181818</v>
      </c>
      <c r="P347" s="13">
        <f t="shared" si="74"/>
        <v>0.40540540540540543</v>
      </c>
      <c r="Q347" s="13">
        <f t="shared" si="74"/>
        <v>0.5714285714285714</v>
      </c>
      <c r="R347" s="13">
        <f t="shared" si="74"/>
        <v>0.48275862068965519</v>
      </c>
      <c r="S347" s="13">
        <f t="shared" si="74"/>
        <v>0.5</v>
      </c>
      <c r="T347" s="13">
        <f t="shared" si="74"/>
        <v>0.625</v>
      </c>
      <c r="U347" s="13">
        <f t="shared" si="74"/>
        <v>0.5714285714285714</v>
      </c>
      <c r="V347" s="13">
        <f t="shared" si="74"/>
        <v>0.41666666666666669</v>
      </c>
    </row>
    <row r="348" spans="1:22">
      <c r="B348" s="16" t="s">
        <v>73</v>
      </c>
      <c r="C348" s="13">
        <v>0</v>
      </c>
      <c r="D348" s="13">
        <v>5</v>
      </c>
      <c r="E348" s="13">
        <v>6</v>
      </c>
      <c r="F348" s="13">
        <v>13</v>
      </c>
      <c r="G348" s="13">
        <v>9</v>
      </c>
      <c r="H348" s="13">
        <v>2</v>
      </c>
      <c r="I348" s="13">
        <v>4</v>
      </c>
      <c r="J348" s="13">
        <v>5</v>
      </c>
      <c r="K348" s="13">
        <v>5</v>
      </c>
      <c r="L348" s="13">
        <v>4</v>
      </c>
      <c r="M348" s="13">
        <v>1</v>
      </c>
      <c r="N348" s="13">
        <v>6</v>
      </c>
      <c r="O348" s="13">
        <v>4</v>
      </c>
      <c r="P348" s="13">
        <v>6</v>
      </c>
      <c r="Q348" s="13">
        <v>2</v>
      </c>
      <c r="R348" s="13">
        <v>1</v>
      </c>
      <c r="S348" s="13">
        <v>2</v>
      </c>
      <c r="T348" s="13">
        <v>2</v>
      </c>
      <c r="U348" s="13">
        <v>0</v>
      </c>
      <c r="V348" s="13">
        <v>0</v>
      </c>
    </row>
    <row r="349" spans="1:22">
      <c r="B349" s="16" t="s">
        <v>74</v>
      </c>
      <c r="C349" s="13">
        <v>0</v>
      </c>
      <c r="D349" s="13">
        <v>2</v>
      </c>
      <c r="E349" s="13">
        <v>5</v>
      </c>
      <c r="F349" s="13">
        <v>7</v>
      </c>
      <c r="G349" s="13">
        <v>15</v>
      </c>
      <c r="H349" s="13">
        <v>8</v>
      </c>
      <c r="I349" s="13">
        <v>6</v>
      </c>
      <c r="J349" s="13">
        <v>7</v>
      </c>
      <c r="K349" s="13">
        <v>9</v>
      </c>
      <c r="L349" s="13">
        <v>8</v>
      </c>
      <c r="M349" s="13">
        <v>1</v>
      </c>
      <c r="N349" s="13">
        <v>3</v>
      </c>
      <c r="O349" s="13">
        <v>1</v>
      </c>
      <c r="P349" s="13">
        <v>4</v>
      </c>
      <c r="Q349" s="13">
        <v>3</v>
      </c>
      <c r="R349" s="13">
        <v>2</v>
      </c>
      <c r="S349" s="13">
        <v>0</v>
      </c>
      <c r="T349" s="13">
        <v>1</v>
      </c>
      <c r="U349" s="13">
        <v>0</v>
      </c>
      <c r="V349" s="13">
        <v>0</v>
      </c>
    </row>
    <row r="350" spans="1:22">
      <c r="B350" s="18" t="s">
        <v>77</v>
      </c>
      <c r="C350" s="13">
        <f>(C348+C349)/C341</f>
        <v>0</v>
      </c>
      <c r="D350" s="13">
        <f t="shared" ref="D350:V350" si="75">(D348+D349)/D341</f>
        <v>1.1363636363636364E-2</v>
      </c>
      <c r="E350" s="13">
        <f t="shared" si="75"/>
        <v>3.4920634920634921E-2</v>
      </c>
      <c r="F350" s="13">
        <f t="shared" si="75"/>
        <v>0.10695187165775401</v>
      </c>
      <c r="G350" s="13">
        <f t="shared" si="75"/>
        <v>0.22429906542056074</v>
      </c>
      <c r="H350" s="13">
        <f t="shared" si="75"/>
        <v>0.14925373134328357</v>
      </c>
      <c r="I350" s="13">
        <f t="shared" si="75"/>
        <v>0.19607843137254902</v>
      </c>
      <c r="J350" s="13">
        <f t="shared" si="75"/>
        <v>0.27906976744186046</v>
      </c>
      <c r="K350" s="13">
        <f t="shared" si="75"/>
        <v>0.3783783783783784</v>
      </c>
      <c r="L350" s="13">
        <f t="shared" si="75"/>
        <v>0.29268292682926828</v>
      </c>
      <c r="M350" s="13">
        <f t="shared" si="75"/>
        <v>5.4054054054054057E-2</v>
      </c>
      <c r="N350" s="13">
        <f t="shared" si="75"/>
        <v>0.25</v>
      </c>
      <c r="O350" s="13">
        <f t="shared" si="75"/>
        <v>0.11363636363636363</v>
      </c>
      <c r="P350" s="13">
        <f t="shared" si="75"/>
        <v>0.27027027027027029</v>
      </c>
      <c r="Q350" s="13">
        <f t="shared" si="75"/>
        <v>0.23809523809523808</v>
      </c>
      <c r="R350" s="13">
        <f t="shared" si="75"/>
        <v>0.10344827586206896</v>
      </c>
      <c r="S350" s="13">
        <f t="shared" si="75"/>
        <v>0.1111111111111111</v>
      </c>
      <c r="T350" s="13">
        <f t="shared" si="75"/>
        <v>0.1875</v>
      </c>
      <c r="U350" s="13">
        <f t="shared" si="75"/>
        <v>0</v>
      </c>
      <c r="V350" s="13">
        <f t="shared" si="75"/>
        <v>0</v>
      </c>
    </row>
    <row r="351" spans="1:22">
      <c r="B351" s="12" t="s">
        <v>78</v>
      </c>
      <c r="C351" s="13">
        <v>1071</v>
      </c>
      <c r="D351" s="13">
        <v>699</v>
      </c>
      <c r="E351" s="13">
        <v>457</v>
      </c>
      <c r="F351" s="13">
        <v>288</v>
      </c>
      <c r="G351" s="13">
        <v>180</v>
      </c>
      <c r="H351" s="13">
        <v>123</v>
      </c>
      <c r="I351" s="13">
        <v>100</v>
      </c>
      <c r="J351" s="13">
        <v>79</v>
      </c>
      <c r="K351" s="13">
        <v>59</v>
      </c>
      <c r="L351" s="13">
        <v>62</v>
      </c>
      <c r="M351" s="13">
        <v>69</v>
      </c>
      <c r="N351" s="13">
        <v>49</v>
      </c>
      <c r="O351" s="13">
        <v>67</v>
      </c>
      <c r="P351" s="13">
        <v>43</v>
      </c>
      <c r="Q351" s="13">
        <v>38</v>
      </c>
      <c r="R351" s="13">
        <v>38</v>
      </c>
      <c r="S351" s="13">
        <v>22</v>
      </c>
      <c r="T351" s="13">
        <v>18</v>
      </c>
      <c r="U351" s="13">
        <v>21</v>
      </c>
      <c r="V351" s="13">
        <v>20</v>
      </c>
    </row>
    <row r="352" spans="1:22">
      <c r="B352" s="14" t="s">
        <v>75</v>
      </c>
      <c r="C352" s="12">
        <f>C351/1600</f>
        <v>0.66937500000000005</v>
      </c>
      <c r="D352" s="12">
        <f t="shared" ref="D352:V352" si="76">D351/1600</f>
        <v>0.43687500000000001</v>
      </c>
      <c r="E352" s="12">
        <f t="shared" si="76"/>
        <v>0.28562500000000002</v>
      </c>
      <c r="F352" s="12">
        <f t="shared" si="76"/>
        <v>0.18</v>
      </c>
      <c r="G352" s="12">
        <f t="shared" si="76"/>
        <v>0.1125</v>
      </c>
      <c r="H352" s="12">
        <f t="shared" si="76"/>
        <v>7.6874999999999999E-2</v>
      </c>
      <c r="I352" s="12">
        <f t="shared" si="76"/>
        <v>6.25E-2</v>
      </c>
      <c r="J352" s="12">
        <f t="shared" si="76"/>
        <v>4.9375000000000002E-2</v>
      </c>
      <c r="K352" s="12">
        <f t="shared" si="76"/>
        <v>3.6874999999999998E-2</v>
      </c>
      <c r="L352" s="12">
        <f t="shared" si="76"/>
        <v>3.875E-2</v>
      </c>
      <c r="M352" s="12">
        <f t="shared" si="76"/>
        <v>4.3124999999999997E-2</v>
      </c>
      <c r="N352" s="12">
        <f t="shared" si="76"/>
        <v>3.0624999999999999E-2</v>
      </c>
      <c r="O352" s="12">
        <f t="shared" si="76"/>
        <v>4.1875000000000002E-2</v>
      </c>
      <c r="P352" s="12">
        <f t="shared" si="76"/>
        <v>2.6875E-2</v>
      </c>
      <c r="Q352" s="12">
        <f t="shared" si="76"/>
        <v>2.375E-2</v>
      </c>
      <c r="R352" s="12">
        <f t="shared" si="76"/>
        <v>2.375E-2</v>
      </c>
      <c r="S352" s="12">
        <f t="shared" si="76"/>
        <v>1.375E-2</v>
      </c>
      <c r="T352" s="12">
        <f t="shared" si="76"/>
        <v>1.125E-2</v>
      </c>
      <c r="U352" s="12">
        <f t="shared" si="76"/>
        <v>1.3125E-2</v>
      </c>
      <c r="V352" s="12">
        <f t="shared" si="76"/>
        <v>1.2500000000000001E-2</v>
      </c>
    </row>
    <row r="353" spans="1:41" s="7" customFormat="1">
      <c r="A353" s="9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</row>
    <row r="354" spans="1:41">
      <c r="A354" s="2" t="s">
        <v>36</v>
      </c>
      <c r="B354" s="12" t="s">
        <v>79</v>
      </c>
      <c r="C354" s="12">
        <v>0</v>
      </c>
      <c r="D354" s="12">
        <v>0</v>
      </c>
      <c r="E354" s="12">
        <v>0</v>
      </c>
      <c r="F354" s="12">
        <v>0</v>
      </c>
      <c r="G354" s="12">
        <v>1</v>
      </c>
      <c r="H354" s="12">
        <v>5</v>
      </c>
      <c r="I354" s="12">
        <v>8</v>
      </c>
      <c r="J354" s="12">
        <v>5</v>
      </c>
      <c r="K354" s="12">
        <v>5</v>
      </c>
      <c r="L354" s="12">
        <v>7</v>
      </c>
      <c r="M354" s="12">
        <v>9</v>
      </c>
      <c r="N354" s="12">
        <v>7</v>
      </c>
      <c r="O354" s="12">
        <v>8</v>
      </c>
      <c r="P354" s="12">
        <v>7</v>
      </c>
      <c r="Q354" s="12">
        <v>5</v>
      </c>
      <c r="R354" s="12">
        <v>3</v>
      </c>
      <c r="S354" s="12">
        <v>5</v>
      </c>
      <c r="T354" s="12">
        <v>9</v>
      </c>
      <c r="U354" s="12">
        <v>3</v>
      </c>
      <c r="V354" s="12">
        <v>4</v>
      </c>
    </row>
    <row r="355" spans="1:41">
      <c r="B355" s="12" t="s">
        <v>80</v>
      </c>
      <c r="C355" s="12">
        <v>0</v>
      </c>
      <c r="D355" s="12">
        <v>0</v>
      </c>
      <c r="E355" s="12">
        <v>0</v>
      </c>
      <c r="F355" s="12">
        <v>1</v>
      </c>
      <c r="G355" s="12">
        <v>2</v>
      </c>
      <c r="H355" s="12">
        <v>8</v>
      </c>
      <c r="I355" s="12">
        <v>2</v>
      </c>
      <c r="J355" s="12">
        <v>5</v>
      </c>
      <c r="K355" s="12">
        <v>7</v>
      </c>
      <c r="L355" s="12">
        <v>5</v>
      </c>
      <c r="M355" s="12">
        <v>7</v>
      </c>
      <c r="N355" s="12">
        <v>7</v>
      </c>
      <c r="O355" s="12">
        <v>6</v>
      </c>
      <c r="P355" s="12">
        <v>8</v>
      </c>
      <c r="Q355" s="12">
        <v>7</v>
      </c>
      <c r="R355" s="12">
        <v>11</v>
      </c>
      <c r="S355" s="12">
        <v>4</v>
      </c>
      <c r="T355" s="12">
        <v>1</v>
      </c>
      <c r="U355" s="12">
        <v>1</v>
      </c>
      <c r="V355" s="12">
        <v>1</v>
      </c>
    </row>
    <row r="356" spans="1:41">
      <c r="B356" s="12" t="s">
        <v>81</v>
      </c>
      <c r="C356" s="13">
        <v>0</v>
      </c>
      <c r="D356" s="13">
        <v>2</v>
      </c>
      <c r="E356" s="13">
        <v>5</v>
      </c>
      <c r="F356" s="13">
        <v>7</v>
      </c>
      <c r="G356" s="13">
        <v>15</v>
      </c>
      <c r="H356" s="13">
        <v>8</v>
      </c>
      <c r="I356" s="13">
        <v>6</v>
      </c>
      <c r="J356" s="13">
        <v>7</v>
      </c>
      <c r="K356" s="13">
        <v>9</v>
      </c>
      <c r="L356" s="13">
        <v>8</v>
      </c>
      <c r="M356" s="13">
        <v>1</v>
      </c>
      <c r="N356" s="13">
        <v>3</v>
      </c>
      <c r="O356" s="13">
        <v>1</v>
      </c>
      <c r="P356" s="13">
        <v>4</v>
      </c>
      <c r="Q356" s="13">
        <v>3</v>
      </c>
      <c r="R356" s="13">
        <v>2</v>
      </c>
      <c r="S356" s="13">
        <v>0</v>
      </c>
      <c r="T356" s="13">
        <v>1</v>
      </c>
      <c r="U356" s="13">
        <v>0</v>
      </c>
      <c r="V356" s="13">
        <v>0</v>
      </c>
    </row>
    <row r="357" spans="1:41">
      <c r="B357" s="12" t="s">
        <v>82</v>
      </c>
      <c r="C357" s="13">
        <v>0</v>
      </c>
      <c r="D357" s="13">
        <v>5</v>
      </c>
      <c r="E357" s="13">
        <v>6</v>
      </c>
      <c r="F357" s="13">
        <v>13</v>
      </c>
      <c r="G357" s="13">
        <v>9</v>
      </c>
      <c r="H357" s="13">
        <v>2</v>
      </c>
      <c r="I357" s="13">
        <v>4</v>
      </c>
      <c r="J357" s="13">
        <v>5</v>
      </c>
      <c r="K357" s="13">
        <v>5</v>
      </c>
      <c r="L357" s="13">
        <v>4</v>
      </c>
      <c r="M357" s="13">
        <v>1</v>
      </c>
      <c r="N357" s="13">
        <v>6</v>
      </c>
      <c r="O357" s="13">
        <v>4</v>
      </c>
      <c r="P357" s="13">
        <v>6</v>
      </c>
      <c r="Q357" s="13">
        <v>2</v>
      </c>
      <c r="R357" s="13">
        <v>1</v>
      </c>
      <c r="S357" s="13">
        <v>1</v>
      </c>
      <c r="T357" s="13">
        <v>2</v>
      </c>
      <c r="U357" s="13">
        <v>0</v>
      </c>
      <c r="V357" s="13">
        <v>0</v>
      </c>
    </row>
    <row r="358" spans="1:41">
      <c r="B358" s="12" t="s">
        <v>83</v>
      </c>
      <c r="C358" s="13">
        <v>95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</row>
    <row r="359" spans="1:41">
      <c r="B359" s="12" t="s">
        <v>84</v>
      </c>
      <c r="C359" s="13">
        <v>95</v>
      </c>
      <c r="D359" s="13">
        <v>7</v>
      </c>
      <c r="E359" s="13">
        <v>11</v>
      </c>
      <c r="F359" s="13">
        <v>21</v>
      </c>
      <c r="G359" s="13">
        <v>27</v>
      </c>
      <c r="H359" s="13">
        <v>23</v>
      </c>
      <c r="I359" s="13">
        <v>20</v>
      </c>
      <c r="J359" s="13">
        <v>22</v>
      </c>
      <c r="K359" s="13">
        <v>26</v>
      </c>
      <c r="L359" s="13">
        <v>24</v>
      </c>
      <c r="M359" s="13">
        <v>18</v>
      </c>
      <c r="N359" s="13">
        <v>23</v>
      </c>
      <c r="O359" s="13">
        <v>19</v>
      </c>
      <c r="P359" s="13">
        <v>25</v>
      </c>
      <c r="Q359" s="13">
        <v>17</v>
      </c>
      <c r="R359" s="13">
        <v>17</v>
      </c>
      <c r="S359" s="13">
        <v>10</v>
      </c>
      <c r="T359" s="13">
        <v>13</v>
      </c>
      <c r="U359" s="13">
        <v>4</v>
      </c>
      <c r="V359" s="13">
        <v>5</v>
      </c>
    </row>
    <row r="360" spans="1:41">
      <c r="B360" s="14" t="s">
        <v>85</v>
      </c>
      <c r="C360" s="13">
        <f>C359/1600</f>
        <v>5.9374999999999997E-2</v>
      </c>
      <c r="D360" s="13">
        <f t="shared" ref="D360:V360" si="77">D359/1600</f>
        <v>4.3750000000000004E-3</v>
      </c>
      <c r="E360" s="13">
        <f t="shared" si="77"/>
        <v>6.875E-3</v>
      </c>
      <c r="F360" s="13">
        <f t="shared" si="77"/>
        <v>1.3125E-2</v>
      </c>
      <c r="G360" s="13">
        <f t="shared" si="77"/>
        <v>1.6875000000000001E-2</v>
      </c>
      <c r="H360" s="13">
        <f t="shared" si="77"/>
        <v>1.4375000000000001E-2</v>
      </c>
      <c r="I360" s="13">
        <f t="shared" si="77"/>
        <v>1.2500000000000001E-2</v>
      </c>
      <c r="J360" s="13">
        <f t="shared" si="77"/>
        <v>1.375E-2</v>
      </c>
      <c r="K360" s="13">
        <f t="shared" si="77"/>
        <v>1.6250000000000001E-2</v>
      </c>
      <c r="L360" s="13">
        <f t="shared" si="77"/>
        <v>1.4999999999999999E-2</v>
      </c>
      <c r="M360" s="13">
        <f t="shared" si="77"/>
        <v>1.125E-2</v>
      </c>
      <c r="N360" s="13">
        <f t="shared" si="77"/>
        <v>1.4375000000000001E-2</v>
      </c>
      <c r="O360" s="13">
        <f t="shared" si="77"/>
        <v>1.1875E-2</v>
      </c>
      <c r="P360" s="13">
        <f t="shared" si="77"/>
        <v>1.5625E-2</v>
      </c>
      <c r="Q360" s="13">
        <f t="shared" si="77"/>
        <v>1.0625000000000001E-2</v>
      </c>
      <c r="R360" s="13">
        <f t="shared" si="77"/>
        <v>1.0625000000000001E-2</v>
      </c>
      <c r="S360" s="13">
        <f t="shared" si="77"/>
        <v>6.2500000000000003E-3</v>
      </c>
      <c r="T360" s="13">
        <f t="shared" si="77"/>
        <v>8.1250000000000003E-3</v>
      </c>
      <c r="U360" s="13">
        <f t="shared" si="77"/>
        <v>2.5000000000000001E-3</v>
      </c>
      <c r="V360" s="13">
        <f t="shared" si="77"/>
        <v>3.1250000000000002E-3</v>
      </c>
    </row>
    <row r="361" spans="1:41">
      <c r="B361" s="12" t="s">
        <v>87</v>
      </c>
      <c r="C361" s="13">
        <v>1071</v>
      </c>
      <c r="D361" s="13">
        <v>699</v>
      </c>
      <c r="E361" s="13">
        <v>457</v>
      </c>
      <c r="F361" s="13">
        <v>288</v>
      </c>
      <c r="G361" s="13">
        <v>180</v>
      </c>
      <c r="H361" s="13">
        <v>123</v>
      </c>
      <c r="I361" s="13">
        <v>100</v>
      </c>
      <c r="J361" s="13">
        <v>79</v>
      </c>
      <c r="K361" s="13">
        <v>59</v>
      </c>
      <c r="L361" s="13">
        <v>62</v>
      </c>
      <c r="M361" s="13">
        <v>69</v>
      </c>
      <c r="N361" s="13">
        <v>49</v>
      </c>
      <c r="O361" s="13">
        <v>67</v>
      </c>
      <c r="P361" s="13">
        <v>43</v>
      </c>
      <c r="Q361" s="13">
        <v>38</v>
      </c>
      <c r="R361" s="13">
        <v>38</v>
      </c>
      <c r="S361" s="13">
        <v>22</v>
      </c>
      <c r="T361" s="13">
        <v>18</v>
      </c>
      <c r="U361" s="13">
        <v>21</v>
      </c>
      <c r="V361" s="13">
        <v>20</v>
      </c>
    </row>
    <row r="362" spans="1:41">
      <c r="B362" s="12" t="s">
        <v>88</v>
      </c>
      <c r="C362" s="13">
        <v>0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</row>
    <row r="363" spans="1:41">
      <c r="B363" s="12" t="s">
        <v>89</v>
      </c>
      <c r="C363" s="13">
        <v>0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</row>
    <row r="364" spans="1:41">
      <c r="B364" s="12" t="s">
        <v>90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</row>
    <row r="365" spans="1:41">
      <c r="B365" s="12" t="s">
        <v>91</v>
      </c>
      <c r="C365" s="13">
        <v>0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1</v>
      </c>
      <c r="T365" s="13">
        <v>0</v>
      </c>
      <c r="U365" s="13">
        <v>0</v>
      </c>
      <c r="V365" s="13">
        <v>0</v>
      </c>
    </row>
    <row r="366" spans="1:41">
      <c r="B366" s="12" t="s">
        <v>92</v>
      </c>
      <c r="C366" s="13">
        <v>1071</v>
      </c>
      <c r="D366" s="13">
        <v>609</v>
      </c>
      <c r="E366" s="13">
        <v>304</v>
      </c>
      <c r="F366" s="13">
        <v>166</v>
      </c>
      <c r="G366" s="13">
        <v>80</v>
      </c>
      <c r="H366" s="13">
        <v>44</v>
      </c>
      <c r="I366" s="13">
        <v>31</v>
      </c>
      <c r="J366" s="13">
        <v>21</v>
      </c>
      <c r="K366" s="13">
        <v>11</v>
      </c>
      <c r="L366" s="13">
        <v>17</v>
      </c>
      <c r="M366" s="13">
        <v>19</v>
      </c>
      <c r="N366" s="13">
        <v>13</v>
      </c>
      <c r="O366" s="13">
        <v>25</v>
      </c>
      <c r="P366" s="13">
        <v>12</v>
      </c>
      <c r="Q366" s="13">
        <v>4</v>
      </c>
      <c r="R366" s="13">
        <v>12</v>
      </c>
      <c r="S366" s="13">
        <v>7</v>
      </c>
      <c r="T366" s="13">
        <v>3</v>
      </c>
      <c r="U366" s="13">
        <v>3</v>
      </c>
      <c r="V366" s="13">
        <v>7</v>
      </c>
    </row>
    <row r="367" spans="1:41">
      <c r="B367" s="12" t="s">
        <v>93</v>
      </c>
      <c r="C367" s="13">
        <v>1071</v>
      </c>
      <c r="D367" s="13">
        <v>609</v>
      </c>
      <c r="E367" s="13">
        <v>304</v>
      </c>
      <c r="F367" s="13">
        <v>166</v>
      </c>
      <c r="G367" s="13">
        <v>80</v>
      </c>
      <c r="H367" s="13">
        <v>44</v>
      </c>
      <c r="I367" s="13">
        <v>31</v>
      </c>
      <c r="J367" s="13">
        <v>21</v>
      </c>
      <c r="K367" s="13">
        <v>11</v>
      </c>
      <c r="L367" s="13">
        <v>17</v>
      </c>
      <c r="M367" s="13">
        <v>19</v>
      </c>
      <c r="N367" s="13">
        <v>13</v>
      </c>
      <c r="O367" s="13">
        <v>25</v>
      </c>
      <c r="P367" s="13">
        <v>12</v>
      </c>
      <c r="Q367" s="13">
        <v>4</v>
      </c>
      <c r="R367" s="13">
        <v>12</v>
      </c>
      <c r="S367" s="13">
        <v>8</v>
      </c>
      <c r="T367" s="13">
        <v>3</v>
      </c>
      <c r="U367" s="13">
        <v>3</v>
      </c>
      <c r="V367" s="13">
        <v>7</v>
      </c>
    </row>
    <row r="368" spans="1:41">
      <c r="B368" s="14" t="s">
        <v>86</v>
      </c>
      <c r="C368" s="13">
        <f>C367/1600</f>
        <v>0.66937500000000005</v>
      </c>
      <c r="D368" s="13">
        <f t="shared" ref="D368:V368" si="78">D367/1600</f>
        <v>0.38062499999999999</v>
      </c>
      <c r="E368" s="13">
        <f t="shared" si="78"/>
        <v>0.19</v>
      </c>
      <c r="F368" s="13">
        <f t="shared" si="78"/>
        <v>0.10375</v>
      </c>
      <c r="G368" s="13">
        <f t="shared" si="78"/>
        <v>0.05</v>
      </c>
      <c r="H368" s="13">
        <f t="shared" si="78"/>
        <v>2.75E-2</v>
      </c>
      <c r="I368" s="13">
        <f t="shared" si="78"/>
        <v>1.9375E-2</v>
      </c>
      <c r="J368" s="13">
        <f t="shared" si="78"/>
        <v>1.3125E-2</v>
      </c>
      <c r="K368" s="13">
        <f t="shared" si="78"/>
        <v>6.875E-3</v>
      </c>
      <c r="L368" s="13">
        <f t="shared" si="78"/>
        <v>1.0625000000000001E-2</v>
      </c>
      <c r="M368" s="13">
        <f t="shared" si="78"/>
        <v>1.1875E-2</v>
      </c>
      <c r="N368" s="13">
        <f t="shared" si="78"/>
        <v>8.1250000000000003E-3</v>
      </c>
      <c r="O368" s="13">
        <f t="shared" si="78"/>
        <v>1.5625E-2</v>
      </c>
      <c r="P368" s="13">
        <f t="shared" si="78"/>
        <v>7.4999999999999997E-3</v>
      </c>
      <c r="Q368" s="13">
        <f t="shared" si="78"/>
        <v>2.5000000000000001E-3</v>
      </c>
      <c r="R368" s="13">
        <f t="shared" si="78"/>
        <v>7.4999999999999997E-3</v>
      </c>
      <c r="S368" s="13">
        <f t="shared" si="78"/>
        <v>5.0000000000000001E-3</v>
      </c>
      <c r="T368" s="13">
        <f t="shared" si="78"/>
        <v>1.8749999999999999E-3</v>
      </c>
      <c r="U368" s="13">
        <f t="shared" si="78"/>
        <v>1.8749999999999999E-3</v>
      </c>
      <c r="V368" s="13">
        <f t="shared" si="78"/>
        <v>4.3750000000000004E-3</v>
      </c>
    </row>
    <row r="371" spans="1:22">
      <c r="A371" s="8" t="s">
        <v>57</v>
      </c>
      <c r="B371" s="10" t="s">
        <v>0</v>
      </c>
      <c r="C371" s="11">
        <v>0.1</v>
      </c>
      <c r="D371" s="11">
        <v>0.2</v>
      </c>
      <c r="E371" s="11">
        <v>0.3</v>
      </c>
      <c r="F371" s="11">
        <v>0.4</v>
      </c>
      <c r="G371" s="11">
        <v>0.5</v>
      </c>
      <c r="H371" s="11">
        <v>0.6</v>
      </c>
      <c r="I371" s="11">
        <v>0.7</v>
      </c>
      <c r="J371" s="11">
        <v>0.8</v>
      </c>
      <c r="K371" s="11">
        <v>0.9</v>
      </c>
      <c r="L371" s="11">
        <v>1</v>
      </c>
      <c r="M371" s="11">
        <v>1.1000000000000001</v>
      </c>
      <c r="N371" s="11">
        <v>1.2</v>
      </c>
      <c r="O371" s="11">
        <v>1.3</v>
      </c>
      <c r="P371" s="11">
        <v>1.4</v>
      </c>
      <c r="Q371" s="11">
        <v>1.5</v>
      </c>
      <c r="R371" s="11">
        <v>1.6</v>
      </c>
      <c r="S371" s="11">
        <v>1.7</v>
      </c>
      <c r="T371" s="11">
        <v>1.8</v>
      </c>
      <c r="U371" s="11">
        <v>1.9</v>
      </c>
      <c r="V371" s="11">
        <v>2</v>
      </c>
    </row>
    <row r="372" spans="1:22">
      <c r="A372" s="6" t="s">
        <v>14</v>
      </c>
      <c r="B372" s="12" t="s">
        <v>19</v>
      </c>
      <c r="C372" s="16">
        <v>1600</v>
      </c>
      <c r="D372" s="16">
        <v>1600</v>
      </c>
      <c r="E372" s="16">
        <v>1600</v>
      </c>
      <c r="F372" s="16">
        <v>1600</v>
      </c>
      <c r="G372" s="16">
        <v>1600</v>
      </c>
      <c r="H372" s="16">
        <v>1600</v>
      </c>
      <c r="I372" s="16">
        <v>1600</v>
      </c>
      <c r="J372" s="16">
        <v>1600</v>
      </c>
      <c r="K372" s="16">
        <v>1600</v>
      </c>
      <c r="L372" s="16">
        <v>1600</v>
      </c>
      <c r="M372" s="16">
        <v>1600</v>
      </c>
      <c r="N372" s="16">
        <v>1600</v>
      </c>
      <c r="O372" s="16">
        <v>1600</v>
      </c>
      <c r="P372" s="16">
        <v>1600</v>
      </c>
      <c r="Q372" s="16">
        <v>1600</v>
      </c>
      <c r="R372" s="16">
        <v>1600</v>
      </c>
      <c r="S372" s="16">
        <v>1600</v>
      </c>
      <c r="T372" s="16">
        <v>1600</v>
      </c>
      <c r="U372" s="16">
        <v>1600</v>
      </c>
      <c r="V372" s="16">
        <v>1600</v>
      </c>
    </row>
    <row r="373" spans="1:22">
      <c r="A373" s="6" t="s">
        <v>94</v>
      </c>
      <c r="B373" s="12" t="s">
        <v>63</v>
      </c>
      <c r="C373" s="16">
        <f>C372/1600</f>
        <v>1</v>
      </c>
      <c r="D373" s="16">
        <f t="shared" ref="D373:V373" si="79">D372/1600</f>
        <v>1</v>
      </c>
      <c r="E373" s="16">
        <f t="shared" si="79"/>
        <v>1</v>
      </c>
      <c r="F373" s="16">
        <f t="shared" si="79"/>
        <v>1</v>
      </c>
      <c r="G373" s="16">
        <f t="shared" si="79"/>
        <v>1</v>
      </c>
      <c r="H373" s="16">
        <f t="shared" si="79"/>
        <v>1</v>
      </c>
      <c r="I373" s="16">
        <f t="shared" si="79"/>
        <v>1</v>
      </c>
      <c r="J373" s="16">
        <f t="shared" si="79"/>
        <v>1</v>
      </c>
      <c r="K373" s="16">
        <f t="shared" si="79"/>
        <v>1</v>
      </c>
      <c r="L373" s="16">
        <f t="shared" si="79"/>
        <v>1</v>
      </c>
      <c r="M373" s="16">
        <f t="shared" si="79"/>
        <v>1</v>
      </c>
      <c r="N373" s="16">
        <f t="shared" si="79"/>
        <v>1</v>
      </c>
      <c r="O373" s="16">
        <f t="shared" si="79"/>
        <v>1</v>
      </c>
      <c r="P373" s="16">
        <f t="shared" si="79"/>
        <v>1</v>
      </c>
      <c r="Q373" s="16">
        <f t="shared" si="79"/>
        <v>1</v>
      </c>
      <c r="R373" s="16">
        <f t="shared" si="79"/>
        <v>1</v>
      </c>
      <c r="S373" s="16">
        <f t="shared" si="79"/>
        <v>1</v>
      </c>
      <c r="T373" s="16">
        <f t="shared" si="79"/>
        <v>1</v>
      </c>
      <c r="U373" s="16">
        <f t="shared" si="79"/>
        <v>1</v>
      </c>
      <c r="V373" s="16">
        <f t="shared" si="79"/>
        <v>1</v>
      </c>
    </row>
    <row r="374" spans="1:22">
      <c r="B374" s="12" t="s">
        <v>64</v>
      </c>
      <c r="C374" s="16">
        <v>0.36</v>
      </c>
      <c r="D374" s="16">
        <v>0.35649999999999998</v>
      </c>
      <c r="E374" s="16">
        <v>0.34860000000000002</v>
      </c>
      <c r="F374" s="16">
        <v>0.33279999999999998</v>
      </c>
      <c r="G374" s="16">
        <v>0.30869999999999997</v>
      </c>
      <c r="H374" s="16">
        <v>0.2828</v>
      </c>
      <c r="I374" s="16">
        <v>0.25530000000000003</v>
      </c>
      <c r="J374" s="16">
        <v>0.2276</v>
      </c>
      <c r="K374" s="16">
        <v>0.20100000000000001</v>
      </c>
      <c r="L374" s="16">
        <v>0.1784</v>
      </c>
      <c r="M374" s="16">
        <v>0.1585</v>
      </c>
      <c r="N374" s="16">
        <v>0.1414</v>
      </c>
      <c r="O374" s="16">
        <v>0.1285</v>
      </c>
      <c r="P374" s="16">
        <v>0.1206</v>
      </c>
      <c r="Q374" s="16">
        <v>0.11749999999999999</v>
      </c>
      <c r="R374" s="16">
        <v>0.11700000000000001</v>
      </c>
      <c r="S374" s="16">
        <v>0.11700000000000001</v>
      </c>
      <c r="T374" s="16">
        <v>0.11700000000000001</v>
      </c>
      <c r="U374" s="16">
        <v>0.11700000000000001</v>
      </c>
      <c r="V374" s="16">
        <v>0.11700000000000001</v>
      </c>
    </row>
    <row r="375" spans="1:22">
      <c r="B375" s="12" t="s">
        <v>65</v>
      </c>
      <c r="C375" s="16">
        <f>C374*10^2</f>
        <v>36</v>
      </c>
      <c r="D375" s="16">
        <f t="shared" ref="D375:V375" si="80">D374*10^2</f>
        <v>35.65</v>
      </c>
      <c r="E375" s="16">
        <f t="shared" si="80"/>
        <v>34.86</v>
      </c>
      <c r="F375" s="16">
        <f t="shared" si="80"/>
        <v>33.28</v>
      </c>
      <c r="G375" s="16">
        <f t="shared" si="80"/>
        <v>30.869999999999997</v>
      </c>
      <c r="H375" s="16">
        <f t="shared" si="80"/>
        <v>28.28</v>
      </c>
      <c r="I375" s="16">
        <f t="shared" si="80"/>
        <v>25.53</v>
      </c>
      <c r="J375" s="16">
        <f t="shared" si="80"/>
        <v>22.759999999999998</v>
      </c>
      <c r="K375" s="16">
        <f t="shared" si="80"/>
        <v>20.100000000000001</v>
      </c>
      <c r="L375" s="16">
        <f t="shared" si="80"/>
        <v>17.84</v>
      </c>
      <c r="M375" s="16">
        <f t="shared" si="80"/>
        <v>15.85</v>
      </c>
      <c r="N375" s="16">
        <f t="shared" si="80"/>
        <v>14.14</v>
      </c>
      <c r="O375" s="16">
        <f t="shared" si="80"/>
        <v>12.85</v>
      </c>
      <c r="P375" s="16">
        <f t="shared" si="80"/>
        <v>12.06</v>
      </c>
      <c r="Q375" s="16">
        <f t="shared" si="80"/>
        <v>11.75</v>
      </c>
      <c r="R375" s="16">
        <f t="shared" si="80"/>
        <v>11.700000000000001</v>
      </c>
      <c r="S375" s="16">
        <f t="shared" si="80"/>
        <v>11.700000000000001</v>
      </c>
      <c r="T375" s="16">
        <f t="shared" si="80"/>
        <v>11.700000000000001</v>
      </c>
      <c r="U375" s="16">
        <f t="shared" si="80"/>
        <v>11.700000000000001</v>
      </c>
      <c r="V375" s="16">
        <f t="shared" si="80"/>
        <v>11.700000000000001</v>
      </c>
    </row>
    <row r="376" spans="1:22">
      <c r="B376" s="12" t="s">
        <v>66</v>
      </c>
      <c r="C376" s="16">
        <v>2.9771000000000001</v>
      </c>
      <c r="D376" s="16">
        <v>1.8312999999999999</v>
      </c>
      <c r="E376" s="16">
        <v>1.1439999999999999</v>
      </c>
      <c r="F376" s="16">
        <v>0.80789999999999995</v>
      </c>
      <c r="G376" s="16">
        <v>0.63070000000000004</v>
      </c>
      <c r="H376" s="16">
        <v>0.51959999999999995</v>
      </c>
      <c r="I376" s="16">
        <v>0.436</v>
      </c>
      <c r="J376" s="16">
        <v>0.38769999999999999</v>
      </c>
      <c r="K376" s="16">
        <v>0.34250000000000003</v>
      </c>
      <c r="L376" s="16">
        <v>0.30780000000000002</v>
      </c>
      <c r="M376" s="16">
        <v>0.2858</v>
      </c>
      <c r="N376" s="16">
        <v>0.26400000000000001</v>
      </c>
      <c r="O376" s="16">
        <v>0.2384</v>
      </c>
      <c r="P376" s="16">
        <v>0.2235</v>
      </c>
      <c r="Q376" s="16">
        <v>0.2051</v>
      </c>
      <c r="R376" s="16">
        <v>0.1903</v>
      </c>
      <c r="S376" s="16">
        <v>0.17599999999999999</v>
      </c>
      <c r="T376" s="16">
        <v>0.1651</v>
      </c>
      <c r="U376" s="16">
        <v>0.15409999999999999</v>
      </c>
      <c r="V376" s="16">
        <v>0.14729999999999999</v>
      </c>
    </row>
    <row r="377" spans="1:22">
      <c r="C377" s="15"/>
    </row>
    <row r="378" spans="1:22">
      <c r="A378" s="2" t="s">
        <v>35</v>
      </c>
      <c r="B378" s="12" t="s">
        <v>67</v>
      </c>
      <c r="C378" s="13">
        <v>1140</v>
      </c>
      <c r="D378" s="13">
        <v>620</v>
      </c>
      <c r="E378" s="13">
        <v>305</v>
      </c>
      <c r="F378" s="13">
        <v>179</v>
      </c>
      <c r="G378" s="13">
        <v>137</v>
      </c>
      <c r="H378" s="13">
        <v>94</v>
      </c>
      <c r="I378" s="13">
        <v>81</v>
      </c>
      <c r="J378" s="13">
        <v>67</v>
      </c>
      <c r="K378" s="13">
        <v>74</v>
      </c>
      <c r="L378" s="13">
        <v>61</v>
      </c>
      <c r="M378" s="13">
        <v>66</v>
      </c>
      <c r="N378" s="13">
        <v>57</v>
      </c>
      <c r="O378" s="13">
        <v>47</v>
      </c>
      <c r="P378" s="13">
        <v>31</v>
      </c>
      <c r="Q378" s="13">
        <v>30</v>
      </c>
      <c r="R378" s="13">
        <v>25</v>
      </c>
      <c r="S378" s="13">
        <v>15</v>
      </c>
      <c r="T378" s="13">
        <v>11</v>
      </c>
      <c r="U378" s="13">
        <v>6</v>
      </c>
      <c r="V378" s="13">
        <v>6</v>
      </c>
    </row>
    <row r="379" spans="1:22">
      <c r="B379" s="14" t="s">
        <v>76</v>
      </c>
      <c r="C379" s="13">
        <f>C378/1600</f>
        <v>0.71250000000000002</v>
      </c>
      <c r="D379" s="13">
        <f t="shared" ref="D379:V379" si="81">D378/1600</f>
        <v>0.38750000000000001</v>
      </c>
      <c r="E379" s="13">
        <f t="shared" si="81"/>
        <v>0.19062499999999999</v>
      </c>
      <c r="F379" s="13">
        <f t="shared" si="81"/>
        <v>0.111875</v>
      </c>
      <c r="G379" s="13">
        <f t="shared" si="81"/>
        <v>8.5625000000000007E-2</v>
      </c>
      <c r="H379" s="13">
        <f t="shared" si="81"/>
        <v>5.8749999999999997E-2</v>
      </c>
      <c r="I379" s="13">
        <f t="shared" si="81"/>
        <v>5.0625000000000003E-2</v>
      </c>
      <c r="J379" s="13">
        <f t="shared" si="81"/>
        <v>4.1875000000000002E-2</v>
      </c>
      <c r="K379" s="13">
        <f t="shared" si="81"/>
        <v>4.6249999999999999E-2</v>
      </c>
      <c r="L379" s="13">
        <f t="shared" si="81"/>
        <v>3.8124999999999999E-2</v>
      </c>
      <c r="M379" s="13">
        <f t="shared" si="81"/>
        <v>4.1250000000000002E-2</v>
      </c>
      <c r="N379" s="13">
        <f t="shared" si="81"/>
        <v>3.5624999999999997E-2</v>
      </c>
      <c r="O379" s="13">
        <f t="shared" si="81"/>
        <v>2.9374999999999998E-2</v>
      </c>
      <c r="P379" s="13">
        <f t="shared" si="81"/>
        <v>1.9375E-2</v>
      </c>
      <c r="Q379" s="13">
        <f t="shared" si="81"/>
        <v>1.8749999999999999E-2</v>
      </c>
      <c r="R379" s="13">
        <f t="shared" si="81"/>
        <v>1.5625E-2</v>
      </c>
      <c r="S379" s="13">
        <f t="shared" si="81"/>
        <v>9.3749999999999997E-3</v>
      </c>
      <c r="T379" s="13">
        <f t="shared" si="81"/>
        <v>6.875E-3</v>
      </c>
      <c r="U379" s="13">
        <f t="shared" si="81"/>
        <v>3.7499999999999999E-3</v>
      </c>
      <c r="V379" s="13">
        <f t="shared" si="81"/>
        <v>3.7499999999999999E-3</v>
      </c>
    </row>
    <row r="380" spans="1:22">
      <c r="B380" s="16" t="s">
        <v>68</v>
      </c>
      <c r="C380" s="13">
        <v>1140</v>
      </c>
      <c r="D380" s="13">
        <v>611</v>
      </c>
      <c r="E380" s="13">
        <v>279</v>
      </c>
      <c r="F380" s="13">
        <v>140</v>
      </c>
      <c r="G380" s="13">
        <v>90</v>
      </c>
      <c r="H380" s="13">
        <v>52</v>
      </c>
      <c r="I380" s="13">
        <v>40</v>
      </c>
      <c r="J380" s="13">
        <v>27</v>
      </c>
      <c r="K380" s="13">
        <v>33</v>
      </c>
      <c r="L380" s="13">
        <v>28</v>
      </c>
      <c r="M380" s="13">
        <v>21</v>
      </c>
      <c r="N380" s="13">
        <v>12</v>
      </c>
      <c r="O380" s="13">
        <v>13</v>
      </c>
      <c r="P380" s="13">
        <v>4</v>
      </c>
      <c r="Q380" s="13">
        <v>12</v>
      </c>
      <c r="R380" s="13">
        <v>6</v>
      </c>
      <c r="S380" s="13">
        <v>3</v>
      </c>
      <c r="T380" s="13">
        <v>2</v>
      </c>
      <c r="U380" s="13">
        <v>2</v>
      </c>
      <c r="V380" s="13">
        <v>0</v>
      </c>
    </row>
    <row r="381" spans="1:22">
      <c r="B381" s="18" t="s">
        <v>69</v>
      </c>
      <c r="C381" s="13">
        <f>C380/C378</f>
        <v>1</v>
      </c>
      <c r="D381" s="13">
        <f t="shared" ref="D381:V381" si="82">D380/D378</f>
        <v>0.98548387096774193</v>
      </c>
      <c r="E381" s="13">
        <f t="shared" si="82"/>
        <v>0.91475409836065569</v>
      </c>
      <c r="F381" s="13">
        <f t="shared" si="82"/>
        <v>0.78212290502793291</v>
      </c>
      <c r="G381" s="13">
        <f t="shared" si="82"/>
        <v>0.65693430656934304</v>
      </c>
      <c r="H381" s="13">
        <f t="shared" si="82"/>
        <v>0.55319148936170215</v>
      </c>
      <c r="I381" s="13">
        <f t="shared" si="82"/>
        <v>0.49382716049382713</v>
      </c>
      <c r="J381" s="13">
        <f t="shared" si="82"/>
        <v>0.40298507462686567</v>
      </c>
      <c r="K381" s="13">
        <f t="shared" si="82"/>
        <v>0.44594594594594594</v>
      </c>
      <c r="L381" s="13">
        <f t="shared" si="82"/>
        <v>0.45901639344262296</v>
      </c>
      <c r="M381" s="13">
        <f t="shared" si="82"/>
        <v>0.31818181818181818</v>
      </c>
      <c r="N381" s="13">
        <f t="shared" si="82"/>
        <v>0.21052631578947367</v>
      </c>
      <c r="O381" s="13">
        <f t="shared" si="82"/>
        <v>0.27659574468085107</v>
      </c>
      <c r="P381" s="13">
        <f t="shared" si="82"/>
        <v>0.12903225806451613</v>
      </c>
      <c r="Q381" s="13">
        <f t="shared" si="82"/>
        <v>0.4</v>
      </c>
      <c r="R381" s="13">
        <f t="shared" si="82"/>
        <v>0.24</v>
      </c>
      <c r="S381" s="13">
        <f t="shared" si="82"/>
        <v>0.2</v>
      </c>
      <c r="T381" s="13">
        <f t="shared" si="82"/>
        <v>0.18181818181818182</v>
      </c>
      <c r="U381" s="13">
        <f t="shared" si="82"/>
        <v>0.33333333333333331</v>
      </c>
      <c r="V381" s="13">
        <f t="shared" si="82"/>
        <v>0</v>
      </c>
    </row>
    <row r="382" spans="1:22">
      <c r="B382" s="16" t="s">
        <v>70</v>
      </c>
      <c r="C382" s="13">
        <v>0</v>
      </c>
      <c r="D382" s="13">
        <v>0</v>
      </c>
      <c r="E382" s="13">
        <v>0</v>
      </c>
      <c r="F382" s="13">
        <v>1</v>
      </c>
      <c r="G382" s="13">
        <v>7</v>
      </c>
      <c r="H382" s="13">
        <v>7</v>
      </c>
      <c r="I382" s="13">
        <v>10</v>
      </c>
      <c r="J382" s="13">
        <v>8</v>
      </c>
      <c r="K382" s="13">
        <v>12</v>
      </c>
      <c r="L382" s="13">
        <v>12</v>
      </c>
      <c r="M382" s="13">
        <v>10</v>
      </c>
      <c r="N382" s="13">
        <v>12</v>
      </c>
      <c r="O382" s="13">
        <v>8</v>
      </c>
      <c r="P382" s="13">
        <v>11</v>
      </c>
      <c r="Q382" s="13">
        <v>8</v>
      </c>
      <c r="R382" s="13">
        <v>9</v>
      </c>
      <c r="S382" s="13">
        <v>6</v>
      </c>
      <c r="T382" s="13">
        <v>2</v>
      </c>
      <c r="U382" s="13">
        <v>2</v>
      </c>
      <c r="V382" s="13">
        <v>3</v>
      </c>
    </row>
    <row r="383" spans="1:22">
      <c r="B383" s="16" t="s">
        <v>71</v>
      </c>
      <c r="C383" s="13">
        <v>0</v>
      </c>
      <c r="D383" s="13">
        <v>0</v>
      </c>
      <c r="E383" s="13">
        <v>0</v>
      </c>
      <c r="F383" s="13">
        <v>3</v>
      </c>
      <c r="G383" s="13">
        <v>6</v>
      </c>
      <c r="H383" s="13">
        <v>9</v>
      </c>
      <c r="I383" s="13">
        <v>6</v>
      </c>
      <c r="J383" s="13">
        <v>7</v>
      </c>
      <c r="K383" s="13">
        <v>8</v>
      </c>
      <c r="L383" s="13">
        <v>6</v>
      </c>
      <c r="M383" s="13">
        <v>14</v>
      </c>
      <c r="N383" s="13">
        <v>20</v>
      </c>
      <c r="O383" s="13">
        <v>16</v>
      </c>
      <c r="P383" s="13">
        <v>8</v>
      </c>
      <c r="Q383" s="13">
        <v>7</v>
      </c>
      <c r="R383" s="13">
        <v>7</v>
      </c>
      <c r="S383" s="13">
        <v>5</v>
      </c>
      <c r="T383" s="13">
        <v>5</v>
      </c>
      <c r="U383" s="13">
        <v>2</v>
      </c>
      <c r="V383" s="13">
        <v>3</v>
      </c>
    </row>
    <row r="384" spans="1:22">
      <c r="B384" s="18" t="s">
        <v>72</v>
      </c>
      <c r="C384" s="13">
        <f>(C382+C383)/C378</f>
        <v>0</v>
      </c>
      <c r="D384" s="13">
        <f t="shared" ref="D384:V384" si="83">(D382+D383)/D378</f>
        <v>0</v>
      </c>
      <c r="E384" s="13">
        <f t="shared" si="83"/>
        <v>0</v>
      </c>
      <c r="F384" s="13">
        <f t="shared" si="83"/>
        <v>2.23463687150838E-2</v>
      </c>
      <c r="G384" s="13">
        <f t="shared" si="83"/>
        <v>9.4890510948905105E-2</v>
      </c>
      <c r="H384" s="13">
        <f t="shared" si="83"/>
        <v>0.1702127659574468</v>
      </c>
      <c r="I384" s="13">
        <f t="shared" si="83"/>
        <v>0.19753086419753085</v>
      </c>
      <c r="J384" s="13">
        <f t="shared" si="83"/>
        <v>0.22388059701492538</v>
      </c>
      <c r="K384" s="13">
        <f t="shared" si="83"/>
        <v>0.27027027027027029</v>
      </c>
      <c r="L384" s="13">
        <f t="shared" si="83"/>
        <v>0.29508196721311475</v>
      </c>
      <c r="M384" s="13">
        <f t="shared" si="83"/>
        <v>0.36363636363636365</v>
      </c>
      <c r="N384" s="13">
        <f t="shared" si="83"/>
        <v>0.56140350877192979</v>
      </c>
      <c r="O384" s="13">
        <f t="shared" si="83"/>
        <v>0.51063829787234039</v>
      </c>
      <c r="P384" s="13">
        <f t="shared" si="83"/>
        <v>0.61290322580645162</v>
      </c>
      <c r="Q384" s="13">
        <f t="shared" si="83"/>
        <v>0.5</v>
      </c>
      <c r="R384" s="13">
        <f t="shared" si="83"/>
        <v>0.64</v>
      </c>
      <c r="S384" s="13">
        <f t="shared" si="83"/>
        <v>0.73333333333333328</v>
      </c>
      <c r="T384" s="13">
        <f t="shared" si="83"/>
        <v>0.63636363636363635</v>
      </c>
      <c r="U384" s="13">
        <f t="shared" si="83"/>
        <v>0.66666666666666663</v>
      </c>
      <c r="V384" s="13">
        <f t="shared" si="83"/>
        <v>1</v>
      </c>
    </row>
    <row r="385" spans="1:41">
      <c r="B385" s="16" t="s">
        <v>73</v>
      </c>
      <c r="C385" s="13">
        <v>0</v>
      </c>
      <c r="D385" s="13">
        <v>3</v>
      </c>
      <c r="E385" s="13">
        <v>7</v>
      </c>
      <c r="F385" s="13">
        <v>21</v>
      </c>
      <c r="G385" s="13">
        <v>14</v>
      </c>
      <c r="H385" s="13">
        <v>13</v>
      </c>
      <c r="I385" s="13">
        <v>14</v>
      </c>
      <c r="J385" s="13">
        <v>15</v>
      </c>
      <c r="K385" s="13">
        <v>11</v>
      </c>
      <c r="L385" s="13">
        <v>7</v>
      </c>
      <c r="M385" s="13">
        <v>12</v>
      </c>
      <c r="N385" s="13">
        <v>4</v>
      </c>
      <c r="O385" s="13">
        <v>3</v>
      </c>
      <c r="P385" s="13">
        <v>5</v>
      </c>
      <c r="Q385" s="13">
        <v>1</v>
      </c>
      <c r="R385" s="13">
        <v>2</v>
      </c>
      <c r="S385" s="13">
        <v>1</v>
      </c>
      <c r="T385" s="13">
        <v>1</v>
      </c>
      <c r="U385" s="13">
        <v>0</v>
      </c>
      <c r="V385" s="13">
        <v>0</v>
      </c>
    </row>
    <row r="386" spans="1:41">
      <c r="B386" s="16" t="s">
        <v>74</v>
      </c>
      <c r="C386" s="13">
        <v>0</v>
      </c>
      <c r="D386" s="13">
        <v>6</v>
      </c>
      <c r="E386" s="13">
        <v>19</v>
      </c>
      <c r="F386" s="13">
        <v>14</v>
      </c>
      <c r="G386" s="13">
        <v>20</v>
      </c>
      <c r="H386" s="13">
        <v>13</v>
      </c>
      <c r="I386" s="13">
        <v>11</v>
      </c>
      <c r="J386" s="13">
        <v>10</v>
      </c>
      <c r="K386" s="13">
        <v>10</v>
      </c>
      <c r="L386" s="13">
        <v>8</v>
      </c>
      <c r="M386" s="13">
        <v>9</v>
      </c>
      <c r="N386" s="13">
        <v>9</v>
      </c>
      <c r="O386" s="13">
        <v>7</v>
      </c>
      <c r="P386" s="13">
        <v>3</v>
      </c>
      <c r="Q386" s="13">
        <v>2</v>
      </c>
      <c r="R386" s="13">
        <v>1</v>
      </c>
      <c r="S386" s="13">
        <v>0</v>
      </c>
      <c r="T386" s="13">
        <v>1</v>
      </c>
      <c r="U386" s="13">
        <v>0</v>
      </c>
      <c r="V386" s="13">
        <v>0</v>
      </c>
    </row>
    <row r="387" spans="1:41">
      <c r="B387" s="18" t="s">
        <v>77</v>
      </c>
      <c r="C387" s="13">
        <f>(C385+C386)/C378</f>
        <v>0</v>
      </c>
      <c r="D387" s="13">
        <f t="shared" ref="D387:V387" si="84">(D385+D386)/D378</f>
        <v>1.4516129032258065E-2</v>
      </c>
      <c r="E387" s="13">
        <f t="shared" si="84"/>
        <v>8.5245901639344257E-2</v>
      </c>
      <c r="F387" s="13">
        <f t="shared" si="84"/>
        <v>0.19553072625698323</v>
      </c>
      <c r="G387" s="13">
        <f t="shared" si="84"/>
        <v>0.24817518248175183</v>
      </c>
      <c r="H387" s="13">
        <f t="shared" si="84"/>
        <v>0.27659574468085107</v>
      </c>
      <c r="I387" s="13">
        <f t="shared" si="84"/>
        <v>0.30864197530864196</v>
      </c>
      <c r="J387" s="13">
        <f t="shared" si="84"/>
        <v>0.37313432835820898</v>
      </c>
      <c r="K387" s="13">
        <f t="shared" si="84"/>
        <v>0.28378378378378377</v>
      </c>
      <c r="L387" s="13">
        <f t="shared" si="84"/>
        <v>0.24590163934426229</v>
      </c>
      <c r="M387" s="13">
        <f t="shared" si="84"/>
        <v>0.31818181818181818</v>
      </c>
      <c r="N387" s="13">
        <f t="shared" si="84"/>
        <v>0.22807017543859648</v>
      </c>
      <c r="O387" s="13">
        <f t="shared" si="84"/>
        <v>0.21276595744680851</v>
      </c>
      <c r="P387" s="13">
        <f t="shared" si="84"/>
        <v>0.25806451612903225</v>
      </c>
      <c r="Q387" s="13">
        <f t="shared" si="84"/>
        <v>0.1</v>
      </c>
      <c r="R387" s="13">
        <f t="shared" si="84"/>
        <v>0.12</v>
      </c>
      <c r="S387" s="13">
        <f t="shared" si="84"/>
        <v>6.6666666666666666E-2</v>
      </c>
      <c r="T387" s="13">
        <f t="shared" si="84"/>
        <v>0.18181818181818182</v>
      </c>
      <c r="U387" s="13">
        <f t="shared" si="84"/>
        <v>0</v>
      </c>
      <c r="V387" s="13">
        <f t="shared" si="84"/>
        <v>0</v>
      </c>
    </row>
    <row r="388" spans="1:41">
      <c r="B388" s="12" t="s">
        <v>78</v>
      </c>
      <c r="C388" s="13">
        <v>1043</v>
      </c>
      <c r="D388" s="13">
        <v>701</v>
      </c>
      <c r="E388" s="13">
        <v>425</v>
      </c>
      <c r="F388" s="13">
        <v>259</v>
      </c>
      <c r="G388" s="13">
        <v>190</v>
      </c>
      <c r="H388" s="13">
        <v>147</v>
      </c>
      <c r="I388" s="13">
        <v>117</v>
      </c>
      <c r="J388" s="13">
        <v>120</v>
      </c>
      <c r="K388" s="13">
        <v>105</v>
      </c>
      <c r="L388" s="13">
        <v>103</v>
      </c>
      <c r="M388" s="13">
        <v>69</v>
      </c>
      <c r="N388" s="13">
        <v>65</v>
      </c>
      <c r="O388" s="13">
        <v>43</v>
      </c>
      <c r="P388" s="13">
        <v>31</v>
      </c>
      <c r="Q388" s="13">
        <v>43</v>
      </c>
      <c r="R388" s="13">
        <v>21</v>
      </c>
      <c r="S388" s="13">
        <v>17</v>
      </c>
      <c r="T388" s="13">
        <v>18</v>
      </c>
      <c r="U388" s="13">
        <v>7</v>
      </c>
      <c r="V388" s="13">
        <v>8</v>
      </c>
    </row>
    <row r="389" spans="1:41">
      <c r="B389" s="14" t="s">
        <v>75</v>
      </c>
      <c r="C389" s="12">
        <f>C388/1600</f>
        <v>0.65187499999999998</v>
      </c>
      <c r="D389" s="12">
        <f t="shared" ref="D389:V389" si="85">D388/1600</f>
        <v>0.43812499999999999</v>
      </c>
      <c r="E389" s="12">
        <f t="shared" si="85"/>
        <v>0.265625</v>
      </c>
      <c r="F389" s="12">
        <f t="shared" si="85"/>
        <v>0.16187499999999999</v>
      </c>
      <c r="G389" s="12">
        <f t="shared" si="85"/>
        <v>0.11874999999999999</v>
      </c>
      <c r="H389" s="12">
        <f t="shared" si="85"/>
        <v>9.1874999999999998E-2</v>
      </c>
      <c r="I389" s="12">
        <f t="shared" si="85"/>
        <v>7.3124999999999996E-2</v>
      </c>
      <c r="J389" s="12">
        <f t="shared" si="85"/>
        <v>7.4999999999999997E-2</v>
      </c>
      <c r="K389" s="12">
        <f t="shared" si="85"/>
        <v>6.5625000000000003E-2</v>
      </c>
      <c r="L389" s="12">
        <f t="shared" si="85"/>
        <v>6.4375000000000002E-2</v>
      </c>
      <c r="M389" s="12">
        <f t="shared" si="85"/>
        <v>4.3124999999999997E-2</v>
      </c>
      <c r="N389" s="12">
        <f t="shared" si="85"/>
        <v>4.0625000000000001E-2</v>
      </c>
      <c r="O389" s="12">
        <f t="shared" si="85"/>
        <v>2.6875E-2</v>
      </c>
      <c r="P389" s="12">
        <f t="shared" si="85"/>
        <v>1.9375E-2</v>
      </c>
      <c r="Q389" s="12">
        <f t="shared" si="85"/>
        <v>2.6875E-2</v>
      </c>
      <c r="R389" s="12">
        <f t="shared" si="85"/>
        <v>1.3125E-2</v>
      </c>
      <c r="S389" s="12">
        <f t="shared" si="85"/>
        <v>1.0625000000000001E-2</v>
      </c>
      <c r="T389" s="12">
        <f t="shared" si="85"/>
        <v>1.125E-2</v>
      </c>
      <c r="U389" s="12">
        <f t="shared" si="85"/>
        <v>4.3750000000000004E-3</v>
      </c>
      <c r="V389" s="12">
        <f t="shared" si="85"/>
        <v>5.0000000000000001E-3</v>
      </c>
    </row>
    <row r="390" spans="1:41" s="7" customFormat="1">
      <c r="A390" s="9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</row>
    <row r="391" spans="1:41">
      <c r="A391" s="2" t="s">
        <v>36</v>
      </c>
      <c r="B391" s="12" t="s">
        <v>79</v>
      </c>
      <c r="C391" s="12">
        <v>0</v>
      </c>
      <c r="D391" s="12">
        <v>0</v>
      </c>
      <c r="E391" s="12">
        <v>0</v>
      </c>
      <c r="F391" s="12">
        <v>3</v>
      </c>
      <c r="G391" s="12">
        <v>6</v>
      </c>
      <c r="H391" s="12">
        <v>9</v>
      </c>
      <c r="I391" s="12">
        <v>6</v>
      </c>
      <c r="J391" s="12">
        <v>7</v>
      </c>
      <c r="K391" s="12">
        <v>8</v>
      </c>
      <c r="L391" s="12">
        <v>6</v>
      </c>
      <c r="M391" s="12">
        <v>14</v>
      </c>
      <c r="N391" s="12">
        <v>20</v>
      </c>
      <c r="O391" s="12">
        <v>16</v>
      </c>
      <c r="P391" s="12">
        <v>8</v>
      </c>
      <c r="Q391" s="12">
        <v>7</v>
      </c>
      <c r="R391" s="12">
        <v>7</v>
      </c>
      <c r="S391" s="12">
        <v>5</v>
      </c>
      <c r="T391" s="12">
        <v>5</v>
      </c>
      <c r="U391" s="12">
        <v>2</v>
      </c>
      <c r="V391" s="12">
        <v>3</v>
      </c>
    </row>
    <row r="392" spans="1:41">
      <c r="B392" s="12" t="s">
        <v>80</v>
      </c>
      <c r="C392" s="12">
        <v>0</v>
      </c>
      <c r="D392" s="12">
        <v>0</v>
      </c>
      <c r="E392" s="12">
        <v>0</v>
      </c>
      <c r="F392" s="12">
        <v>1</v>
      </c>
      <c r="G392" s="12">
        <v>7</v>
      </c>
      <c r="H392" s="12">
        <v>7</v>
      </c>
      <c r="I392" s="12">
        <v>10</v>
      </c>
      <c r="J392" s="12">
        <v>8</v>
      </c>
      <c r="K392" s="12">
        <v>12</v>
      </c>
      <c r="L392" s="12">
        <v>12</v>
      </c>
      <c r="M392" s="12">
        <v>10</v>
      </c>
      <c r="N392" s="12">
        <v>12</v>
      </c>
      <c r="O392" s="12">
        <v>8</v>
      </c>
      <c r="P392" s="12">
        <v>11</v>
      </c>
      <c r="Q392" s="12">
        <v>8</v>
      </c>
      <c r="R392" s="12">
        <v>9</v>
      </c>
      <c r="S392" s="12">
        <v>6</v>
      </c>
      <c r="T392" s="12">
        <v>2</v>
      </c>
      <c r="U392" s="12">
        <v>2</v>
      </c>
      <c r="V392" s="12">
        <v>3</v>
      </c>
    </row>
    <row r="393" spans="1:41">
      <c r="B393" s="12" t="s">
        <v>81</v>
      </c>
      <c r="C393" s="13">
        <v>0</v>
      </c>
      <c r="D393" s="13">
        <v>6</v>
      </c>
      <c r="E393" s="13">
        <v>19</v>
      </c>
      <c r="F393" s="13">
        <v>14</v>
      </c>
      <c r="G393" s="13">
        <v>20</v>
      </c>
      <c r="H393" s="13">
        <v>13</v>
      </c>
      <c r="I393" s="13">
        <v>11</v>
      </c>
      <c r="J393" s="13">
        <v>10</v>
      </c>
      <c r="K393" s="13">
        <v>10</v>
      </c>
      <c r="L393" s="13">
        <v>8</v>
      </c>
      <c r="M393" s="13">
        <v>9</v>
      </c>
      <c r="N393" s="13">
        <v>9</v>
      </c>
      <c r="O393" s="13">
        <v>7</v>
      </c>
      <c r="P393" s="13">
        <v>3</v>
      </c>
      <c r="Q393" s="13">
        <v>2</v>
      </c>
      <c r="R393" s="13">
        <v>1</v>
      </c>
      <c r="S393" s="13">
        <v>0</v>
      </c>
      <c r="T393" s="13">
        <v>1</v>
      </c>
      <c r="U393" s="13">
        <v>0</v>
      </c>
      <c r="V393" s="13">
        <v>0</v>
      </c>
    </row>
    <row r="394" spans="1:41">
      <c r="B394" s="12" t="s">
        <v>82</v>
      </c>
      <c r="C394" s="13">
        <v>0</v>
      </c>
      <c r="D394" s="13">
        <v>3</v>
      </c>
      <c r="E394" s="13">
        <v>7</v>
      </c>
      <c r="F394" s="13">
        <v>21</v>
      </c>
      <c r="G394" s="13">
        <v>14</v>
      </c>
      <c r="H394" s="13">
        <v>13</v>
      </c>
      <c r="I394" s="13">
        <v>14</v>
      </c>
      <c r="J394" s="13">
        <v>15</v>
      </c>
      <c r="K394" s="13">
        <v>11</v>
      </c>
      <c r="L394" s="13">
        <v>7</v>
      </c>
      <c r="M394" s="13">
        <v>12</v>
      </c>
      <c r="N394" s="13">
        <v>4</v>
      </c>
      <c r="O394" s="13">
        <v>3</v>
      </c>
      <c r="P394" s="13">
        <v>5</v>
      </c>
      <c r="Q394" s="13">
        <v>1</v>
      </c>
      <c r="R394" s="13">
        <v>2</v>
      </c>
      <c r="S394" s="13">
        <v>1</v>
      </c>
      <c r="T394" s="13">
        <v>1</v>
      </c>
      <c r="U394" s="13">
        <v>0</v>
      </c>
      <c r="V394" s="13">
        <v>0</v>
      </c>
    </row>
    <row r="395" spans="1:41">
      <c r="B395" s="12" t="s">
        <v>83</v>
      </c>
      <c r="C395" s="13">
        <v>97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</row>
    <row r="396" spans="1:41">
      <c r="B396" s="12" t="s">
        <v>84</v>
      </c>
      <c r="C396" s="13">
        <v>97</v>
      </c>
      <c r="D396" s="13">
        <v>9</v>
      </c>
      <c r="E396" s="13">
        <v>26</v>
      </c>
      <c r="F396" s="13">
        <v>39</v>
      </c>
      <c r="G396" s="13">
        <v>47</v>
      </c>
      <c r="H396" s="13">
        <v>42</v>
      </c>
      <c r="I396" s="13">
        <v>41</v>
      </c>
      <c r="J396" s="13">
        <v>40</v>
      </c>
      <c r="K396" s="13">
        <v>41</v>
      </c>
      <c r="L396" s="13">
        <v>33</v>
      </c>
      <c r="M396" s="13">
        <v>45</v>
      </c>
      <c r="N396" s="13">
        <v>45</v>
      </c>
      <c r="O396" s="13">
        <v>34</v>
      </c>
      <c r="P396" s="13">
        <v>27</v>
      </c>
      <c r="Q396" s="13">
        <v>18</v>
      </c>
      <c r="R396" s="13">
        <v>19</v>
      </c>
      <c r="S396" s="13">
        <v>12</v>
      </c>
      <c r="T396" s="13">
        <v>9</v>
      </c>
      <c r="U396" s="13">
        <v>4</v>
      </c>
      <c r="V396" s="13">
        <v>6</v>
      </c>
    </row>
    <row r="397" spans="1:41">
      <c r="B397" s="14" t="s">
        <v>85</v>
      </c>
      <c r="C397" s="13">
        <f>C396/1600</f>
        <v>6.0624999999999998E-2</v>
      </c>
      <c r="D397" s="13">
        <f t="shared" ref="D397:V397" si="86">D396/1600</f>
        <v>5.6249999999999998E-3</v>
      </c>
      <c r="E397" s="13">
        <f t="shared" si="86"/>
        <v>1.6250000000000001E-2</v>
      </c>
      <c r="F397" s="13">
        <f t="shared" si="86"/>
        <v>2.4375000000000001E-2</v>
      </c>
      <c r="G397" s="13">
        <f t="shared" si="86"/>
        <v>2.9374999999999998E-2</v>
      </c>
      <c r="H397" s="13">
        <f t="shared" si="86"/>
        <v>2.6249999999999999E-2</v>
      </c>
      <c r="I397" s="13">
        <f t="shared" si="86"/>
        <v>2.5624999999999998E-2</v>
      </c>
      <c r="J397" s="13">
        <f t="shared" si="86"/>
        <v>2.5000000000000001E-2</v>
      </c>
      <c r="K397" s="13">
        <f t="shared" si="86"/>
        <v>2.5624999999999998E-2</v>
      </c>
      <c r="L397" s="13">
        <f t="shared" si="86"/>
        <v>2.0625000000000001E-2</v>
      </c>
      <c r="M397" s="13">
        <f t="shared" si="86"/>
        <v>2.8125000000000001E-2</v>
      </c>
      <c r="N397" s="13">
        <f t="shared" si="86"/>
        <v>2.8125000000000001E-2</v>
      </c>
      <c r="O397" s="13">
        <f t="shared" si="86"/>
        <v>2.1250000000000002E-2</v>
      </c>
      <c r="P397" s="13">
        <f t="shared" si="86"/>
        <v>1.6875000000000001E-2</v>
      </c>
      <c r="Q397" s="13">
        <f t="shared" si="86"/>
        <v>1.125E-2</v>
      </c>
      <c r="R397" s="13">
        <f t="shared" si="86"/>
        <v>1.1875E-2</v>
      </c>
      <c r="S397" s="13">
        <f t="shared" si="86"/>
        <v>7.4999999999999997E-3</v>
      </c>
      <c r="T397" s="13">
        <f t="shared" si="86"/>
        <v>5.6249999999999998E-3</v>
      </c>
      <c r="U397" s="13">
        <f t="shared" si="86"/>
        <v>2.5000000000000001E-3</v>
      </c>
      <c r="V397" s="13">
        <f t="shared" si="86"/>
        <v>3.7499999999999999E-3</v>
      </c>
    </row>
    <row r="398" spans="1:41">
      <c r="B398" s="12" t="s">
        <v>87</v>
      </c>
      <c r="C398" s="13">
        <v>1043</v>
      </c>
      <c r="D398" s="13">
        <v>701</v>
      </c>
      <c r="E398" s="13">
        <v>425</v>
      </c>
      <c r="F398" s="13">
        <v>259</v>
      </c>
      <c r="G398" s="13">
        <v>190</v>
      </c>
      <c r="H398" s="13">
        <v>147</v>
      </c>
      <c r="I398" s="13">
        <v>117</v>
      </c>
      <c r="J398" s="13">
        <v>120</v>
      </c>
      <c r="K398" s="13">
        <v>105</v>
      </c>
      <c r="L398" s="13">
        <v>103</v>
      </c>
      <c r="M398" s="13">
        <v>69</v>
      </c>
      <c r="N398" s="13">
        <v>65</v>
      </c>
      <c r="O398" s="13">
        <v>43</v>
      </c>
      <c r="P398" s="13">
        <v>31</v>
      </c>
      <c r="Q398" s="13">
        <v>43</v>
      </c>
      <c r="R398" s="13">
        <v>21</v>
      </c>
      <c r="S398" s="13">
        <v>17</v>
      </c>
      <c r="T398" s="13">
        <v>18</v>
      </c>
      <c r="U398" s="13">
        <v>7</v>
      </c>
      <c r="V398" s="13">
        <v>8</v>
      </c>
    </row>
    <row r="399" spans="1:41">
      <c r="B399" s="12" t="s">
        <v>88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</row>
    <row r="400" spans="1:41">
      <c r="B400" s="12" t="s">
        <v>89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</row>
    <row r="401" spans="1:22">
      <c r="B401" s="12" t="s">
        <v>90</v>
      </c>
      <c r="C401" s="13">
        <v>0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</row>
    <row r="402" spans="1:22">
      <c r="B402" s="12" t="s">
        <v>91</v>
      </c>
      <c r="C402" s="13">
        <v>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</row>
    <row r="403" spans="1:22">
      <c r="B403" s="12" t="s">
        <v>92</v>
      </c>
      <c r="C403" s="13">
        <v>1043</v>
      </c>
      <c r="D403" s="13">
        <v>611</v>
      </c>
      <c r="E403" s="13">
        <v>279</v>
      </c>
      <c r="F403" s="13">
        <v>140</v>
      </c>
      <c r="G403" s="13">
        <v>90</v>
      </c>
      <c r="H403" s="13">
        <v>52</v>
      </c>
      <c r="I403" s="13">
        <v>40</v>
      </c>
      <c r="J403" s="13">
        <v>27</v>
      </c>
      <c r="K403" s="13">
        <v>33</v>
      </c>
      <c r="L403" s="13">
        <v>28</v>
      </c>
      <c r="M403" s="13">
        <v>21</v>
      </c>
      <c r="N403" s="13">
        <v>12</v>
      </c>
      <c r="O403" s="13">
        <v>13</v>
      </c>
      <c r="P403" s="13">
        <v>4</v>
      </c>
      <c r="Q403" s="13">
        <v>12</v>
      </c>
      <c r="R403" s="13">
        <v>6</v>
      </c>
      <c r="S403" s="13">
        <v>3</v>
      </c>
      <c r="T403" s="13">
        <v>2</v>
      </c>
      <c r="U403" s="13">
        <v>2</v>
      </c>
      <c r="V403" s="13">
        <v>0</v>
      </c>
    </row>
    <row r="404" spans="1:22">
      <c r="B404" s="12" t="s">
        <v>93</v>
      </c>
      <c r="C404" s="13">
        <v>1043</v>
      </c>
      <c r="D404" s="13">
        <v>611</v>
      </c>
      <c r="E404" s="13">
        <v>279</v>
      </c>
      <c r="F404" s="13">
        <v>140</v>
      </c>
      <c r="G404" s="13">
        <v>90</v>
      </c>
      <c r="H404" s="13">
        <v>52</v>
      </c>
      <c r="I404" s="13">
        <v>40</v>
      </c>
      <c r="J404" s="13">
        <v>27</v>
      </c>
      <c r="K404" s="13">
        <v>33</v>
      </c>
      <c r="L404" s="13">
        <v>28</v>
      </c>
      <c r="M404" s="13">
        <v>21</v>
      </c>
      <c r="N404" s="13">
        <v>12</v>
      </c>
      <c r="O404" s="13">
        <v>13</v>
      </c>
      <c r="P404" s="13">
        <v>4</v>
      </c>
      <c r="Q404" s="13">
        <v>12</v>
      </c>
      <c r="R404" s="13">
        <v>6</v>
      </c>
      <c r="S404" s="13">
        <v>3</v>
      </c>
      <c r="T404" s="13">
        <v>2</v>
      </c>
      <c r="U404" s="13">
        <v>2</v>
      </c>
      <c r="V404" s="13">
        <v>0</v>
      </c>
    </row>
    <row r="405" spans="1:22">
      <c r="B405" s="14" t="s">
        <v>86</v>
      </c>
      <c r="C405" s="13">
        <f>C404/1600</f>
        <v>0.65187499999999998</v>
      </c>
      <c r="D405" s="13">
        <f t="shared" ref="D405:V405" si="87">D404/1600</f>
        <v>0.38187500000000002</v>
      </c>
      <c r="E405" s="13">
        <f t="shared" si="87"/>
        <v>0.174375</v>
      </c>
      <c r="F405" s="13">
        <f t="shared" si="87"/>
        <v>8.7499999999999994E-2</v>
      </c>
      <c r="G405" s="13">
        <f t="shared" si="87"/>
        <v>5.6250000000000001E-2</v>
      </c>
      <c r="H405" s="13">
        <f t="shared" si="87"/>
        <v>3.2500000000000001E-2</v>
      </c>
      <c r="I405" s="13">
        <f t="shared" si="87"/>
        <v>2.5000000000000001E-2</v>
      </c>
      <c r="J405" s="13">
        <f t="shared" si="87"/>
        <v>1.6875000000000001E-2</v>
      </c>
      <c r="K405" s="13">
        <f t="shared" si="87"/>
        <v>2.0625000000000001E-2</v>
      </c>
      <c r="L405" s="13">
        <f t="shared" si="87"/>
        <v>1.7500000000000002E-2</v>
      </c>
      <c r="M405" s="13">
        <f t="shared" si="87"/>
        <v>1.3125E-2</v>
      </c>
      <c r="N405" s="13">
        <f t="shared" si="87"/>
        <v>7.4999999999999997E-3</v>
      </c>
      <c r="O405" s="13">
        <f t="shared" si="87"/>
        <v>8.1250000000000003E-3</v>
      </c>
      <c r="P405" s="13">
        <f t="shared" si="87"/>
        <v>2.5000000000000001E-3</v>
      </c>
      <c r="Q405" s="13">
        <f t="shared" si="87"/>
        <v>7.4999999999999997E-3</v>
      </c>
      <c r="R405" s="13">
        <f t="shared" si="87"/>
        <v>3.7499999999999999E-3</v>
      </c>
      <c r="S405" s="13">
        <f t="shared" si="87"/>
        <v>1.8749999999999999E-3</v>
      </c>
      <c r="T405" s="13">
        <f t="shared" si="87"/>
        <v>1.25E-3</v>
      </c>
      <c r="U405" s="13">
        <f t="shared" si="87"/>
        <v>1.25E-3</v>
      </c>
      <c r="V405" s="13">
        <f t="shared" si="87"/>
        <v>0</v>
      </c>
    </row>
    <row r="408" spans="1:22">
      <c r="A408" s="8" t="s">
        <v>58</v>
      </c>
      <c r="B408" s="10" t="s">
        <v>0</v>
      </c>
      <c r="C408" s="11">
        <v>0.1</v>
      </c>
      <c r="D408" s="11">
        <v>0.2</v>
      </c>
      <c r="E408" s="11">
        <v>0.3</v>
      </c>
      <c r="F408" s="11">
        <v>0.4</v>
      </c>
      <c r="G408" s="11">
        <v>0.5</v>
      </c>
      <c r="H408" s="11">
        <v>0.6</v>
      </c>
      <c r="I408" s="11">
        <v>0.7</v>
      </c>
      <c r="J408" s="11">
        <v>0.8</v>
      </c>
      <c r="K408" s="11">
        <v>0.9</v>
      </c>
      <c r="L408" s="11">
        <v>1</v>
      </c>
      <c r="M408" s="11">
        <v>1.1000000000000001</v>
      </c>
      <c r="N408" s="11">
        <v>1.2</v>
      </c>
      <c r="O408" s="11">
        <v>1.3</v>
      </c>
      <c r="P408" s="11">
        <v>1.4</v>
      </c>
      <c r="Q408" s="11">
        <v>1.5</v>
      </c>
      <c r="R408" s="11">
        <v>1.6</v>
      </c>
      <c r="S408" s="11">
        <v>1.7</v>
      </c>
      <c r="T408" s="11">
        <v>1.8</v>
      </c>
      <c r="U408" s="11">
        <v>1.9</v>
      </c>
      <c r="V408" s="11">
        <v>2</v>
      </c>
    </row>
    <row r="409" spans="1:22">
      <c r="A409" s="6" t="s">
        <v>14</v>
      </c>
      <c r="B409" s="12" t="s">
        <v>19</v>
      </c>
      <c r="C409" s="16">
        <v>1600</v>
      </c>
      <c r="D409" s="16">
        <v>1600</v>
      </c>
      <c r="E409" s="16">
        <v>1600</v>
      </c>
      <c r="F409" s="16">
        <v>1600</v>
      </c>
      <c r="G409" s="16">
        <v>1600</v>
      </c>
      <c r="H409" s="16">
        <v>1600</v>
      </c>
      <c r="I409" s="16">
        <v>1600</v>
      </c>
      <c r="J409" s="16">
        <v>1600</v>
      </c>
      <c r="K409" s="16">
        <v>1600</v>
      </c>
      <c r="L409" s="16">
        <v>1600</v>
      </c>
      <c r="M409" s="16">
        <v>1600</v>
      </c>
      <c r="N409" s="16">
        <v>1600</v>
      </c>
      <c r="O409" s="16">
        <v>1600</v>
      </c>
      <c r="P409" s="16">
        <v>1600</v>
      </c>
      <c r="Q409" s="16">
        <v>1600</v>
      </c>
      <c r="R409" s="16">
        <v>1600</v>
      </c>
      <c r="S409" s="16">
        <v>1600</v>
      </c>
      <c r="T409" s="16">
        <v>1600</v>
      </c>
      <c r="U409" s="16">
        <v>1600</v>
      </c>
      <c r="V409" s="16">
        <v>1600</v>
      </c>
    </row>
    <row r="410" spans="1:22">
      <c r="A410" s="6" t="s">
        <v>94</v>
      </c>
      <c r="B410" s="12" t="s">
        <v>63</v>
      </c>
      <c r="C410" s="16">
        <f>C409/1600</f>
        <v>1</v>
      </c>
      <c r="D410" s="16">
        <f t="shared" ref="D410:V410" si="88">D409/1600</f>
        <v>1</v>
      </c>
      <c r="E410" s="16">
        <f t="shared" si="88"/>
        <v>1</v>
      </c>
      <c r="F410" s="16">
        <f t="shared" si="88"/>
        <v>1</v>
      </c>
      <c r="G410" s="16">
        <f t="shared" si="88"/>
        <v>1</v>
      </c>
      <c r="H410" s="16">
        <f t="shared" si="88"/>
        <v>1</v>
      </c>
      <c r="I410" s="16">
        <f t="shared" si="88"/>
        <v>1</v>
      </c>
      <c r="J410" s="16">
        <f t="shared" si="88"/>
        <v>1</v>
      </c>
      <c r="K410" s="16">
        <f t="shared" si="88"/>
        <v>1</v>
      </c>
      <c r="L410" s="16">
        <f t="shared" si="88"/>
        <v>1</v>
      </c>
      <c r="M410" s="16">
        <f t="shared" si="88"/>
        <v>1</v>
      </c>
      <c r="N410" s="16">
        <f t="shared" si="88"/>
        <v>1</v>
      </c>
      <c r="O410" s="16">
        <f t="shared" si="88"/>
        <v>1</v>
      </c>
      <c r="P410" s="16">
        <f t="shared" si="88"/>
        <v>1</v>
      </c>
      <c r="Q410" s="16">
        <f t="shared" si="88"/>
        <v>1</v>
      </c>
      <c r="R410" s="16">
        <f t="shared" si="88"/>
        <v>1</v>
      </c>
      <c r="S410" s="16">
        <f t="shared" si="88"/>
        <v>1</v>
      </c>
      <c r="T410" s="16">
        <f t="shared" si="88"/>
        <v>1</v>
      </c>
      <c r="U410" s="16">
        <f t="shared" si="88"/>
        <v>1</v>
      </c>
      <c r="V410" s="16">
        <f t="shared" si="88"/>
        <v>1</v>
      </c>
    </row>
    <row r="411" spans="1:22">
      <c r="B411" s="12" t="s">
        <v>64</v>
      </c>
      <c r="C411" s="16">
        <v>0.28000000000000003</v>
      </c>
      <c r="D411" s="16">
        <v>0.2762</v>
      </c>
      <c r="E411" s="16">
        <v>0.26679999999999998</v>
      </c>
      <c r="F411" s="16">
        <v>0.25019999999999998</v>
      </c>
      <c r="G411" s="16">
        <v>0.22700000000000001</v>
      </c>
      <c r="H411" s="16">
        <v>0.20169999999999999</v>
      </c>
      <c r="I411" s="16">
        <v>0.17599999999999999</v>
      </c>
      <c r="J411" s="16">
        <v>0.1502</v>
      </c>
      <c r="K411" s="16">
        <v>0.127</v>
      </c>
      <c r="L411" s="16">
        <v>0.1087</v>
      </c>
      <c r="M411" s="16">
        <v>9.64E-2</v>
      </c>
      <c r="N411" s="16">
        <v>9.1600000000000001E-2</v>
      </c>
      <c r="O411" s="16">
        <v>9.0999999999999998E-2</v>
      </c>
      <c r="P411" s="16">
        <v>9.0999999999999998E-2</v>
      </c>
      <c r="Q411" s="16">
        <v>9.0999999999999998E-2</v>
      </c>
      <c r="R411" s="16">
        <v>9.0999999999999998E-2</v>
      </c>
      <c r="S411" s="16">
        <v>9.0999999999999998E-2</v>
      </c>
      <c r="T411" s="16">
        <v>9.0999999999999998E-2</v>
      </c>
      <c r="U411" s="16">
        <v>9.0999999999999998E-2</v>
      </c>
      <c r="V411" s="16">
        <v>9.0999999999999998E-2</v>
      </c>
    </row>
    <row r="412" spans="1:22">
      <c r="B412" s="12" t="s">
        <v>65</v>
      </c>
      <c r="C412" s="16">
        <f>C411*10^2</f>
        <v>28.000000000000004</v>
      </c>
      <c r="D412" s="16">
        <f t="shared" ref="D412:V412" si="89">D411*10^2</f>
        <v>27.62</v>
      </c>
      <c r="E412" s="16">
        <f t="shared" si="89"/>
        <v>26.68</v>
      </c>
      <c r="F412" s="16">
        <f t="shared" si="89"/>
        <v>25.019999999999996</v>
      </c>
      <c r="G412" s="16">
        <f t="shared" si="89"/>
        <v>22.7</v>
      </c>
      <c r="H412" s="16">
        <f t="shared" si="89"/>
        <v>20.169999999999998</v>
      </c>
      <c r="I412" s="16">
        <f t="shared" si="89"/>
        <v>17.599999999999998</v>
      </c>
      <c r="J412" s="16">
        <f t="shared" si="89"/>
        <v>15.02</v>
      </c>
      <c r="K412" s="16">
        <f t="shared" si="89"/>
        <v>12.7</v>
      </c>
      <c r="L412" s="16">
        <f t="shared" si="89"/>
        <v>10.870000000000001</v>
      </c>
      <c r="M412" s="16">
        <f t="shared" si="89"/>
        <v>9.64</v>
      </c>
      <c r="N412" s="16">
        <f t="shared" si="89"/>
        <v>9.16</v>
      </c>
      <c r="O412" s="16">
        <f t="shared" si="89"/>
        <v>9.1</v>
      </c>
      <c r="P412" s="16">
        <f t="shared" si="89"/>
        <v>9.1</v>
      </c>
      <c r="Q412" s="16">
        <f t="shared" si="89"/>
        <v>9.1</v>
      </c>
      <c r="R412" s="16">
        <f t="shared" si="89"/>
        <v>9.1</v>
      </c>
      <c r="S412" s="16">
        <f t="shared" si="89"/>
        <v>9.1</v>
      </c>
      <c r="T412" s="16">
        <f t="shared" si="89"/>
        <v>9.1</v>
      </c>
      <c r="U412" s="16">
        <f t="shared" si="89"/>
        <v>9.1</v>
      </c>
      <c r="V412" s="16">
        <f t="shared" si="89"/>
        <v>9.1</v>
      </c>
    </row>
    <row r="413" spans="1:22">
      <c r="B413" s="12" t="s">
        <v>66</v>
      </c>
      <c r="C413" s="16">
        <v>2.9556</v>
      </c>
      <c r="D413" s="16">
        <v>1.7926</v>
      </c>
      <c r="E413" s="16">
        <v>1.1525000000000001</v>
      </c>
      <c r="F413" s="16">
        <v>0.84019999999999995</v>
      </c>
      <c r="G413" s="16">
        <v>0.67030000000000001</v>
      </c>
      <c r="H413" s="16">
        <v>0.55400000000000005</v>
      </c>
      <c r="I413" s="16">
        <v>0.4733</v>
      </c>
      <c r="J413" s="16">
        <v>0.40749999999999997</v>
      </c>
      <c r="K413" s="16">
        <v>0.36359999999999998</v>
      </c>
      <c r="L413" s="16">
        <v>0.33650000000000002</v>
      </c>
      <c r="M413" s="16">
        <v>0.29909999999999998</v>
      </c>
      <c r="N413" s="16">
        <v>0.2752</v>
      </c>
      <c r="O413" s="16">
        <v>0.2505</v>
      </c>
      <c r="P413" s="16">
        <v>0.23219999999999999</v>
      </c>
      <c r="Q413" s="16">
        <v>0.21859999999999999</v>
      </c>
      <c r="R413" s="16">
        <v>0.20230000000000001</v>
      </c>
      <c r="S413" s="16">
        <v>0.18579999999999999</v>
      </c>
      <c r="T413" s="16">
        <v>0.17369999999999999</v>
      </c>
      <c r="U413" s="16">
        <v>0.16070000000000001</v>
      </c>
      <c r="V413" s="16">
        <v>0.15029999999999999</v>
      </c>
    </row>
    <row r="414" spans="1:22">
      <c r="C414" s="15"/>
    </row>
    <row r="415" spans="1:22">
      <c r="A415" s="2" t="s">
        <v>35</v>
      </c>
      <c r="B415" s="12" t="s">
        <v>67</v>
      </c>
      <c r="C415" s="13">
        <v>1111</v>
      </c>
      <c r="D415" s="13">
        <v>580</v>
      </c>
      <c r="E415" s="13">
        <v>312</v>
      </c>
      <c r="F415" s="13">
        <v>170</v>
      </c>
      <c r="G415" s="13">
        <v>149</v>
      </c>
      <c r="H415" s="13">
        <v>101</v>
      </c>
      <c r="I415" s="13">
        <v>99</v>
      </c>
      <c r="J415" s="13">
        <v>86</v>
      </c>
      <c r="K415" s="13">
        <v>99</v>
      </c>
      <c r="L415" s="13">
        <v>63</v>
      </c>
      <c r="M415" s="13">
        <v>47</v>
      </c>
      <c r="N415" s="13">
        <v>53</v>
      </c>
      <c r="O415" s="13">
        <v>50</v>
      </c>
      <c r="P415" s="13">
        <v>41</v>
      </c>
      <c r="Q415" s="13">
        <v>20</v>
      </c>
      <c r="R415" s="13">
        <v>16</v>
      </c>
      <c r="S415" s="13">
        <v>11</v>
      </c>
      <c r="T415" s="13">
        <v>14</v>
      </c>
      <c r="U415" s="13">
        <v>1</v>
      </c>
      <c r="V415" s="13">
        <v>5</v>
      </c>
    </row>
    <row r="416" spans="1:22">
      <c r="B416" s="14" t="s">
        <v>76</v>
      </c>
      <c r="C416" s="13">
        <f>C415/1600</f>
        <v>0.69437499999999996</v>
      </c>
      <c r="D416" s="13">
        <f t="shared" ref="D416:V416" si="90">D415/1600</f>
        <v>0.36249999999999999</v>
      </c>
      <c r="E416" s="13">
        <f t="shared" si="90"/>
        <v>0.19500000000000001</v>
      </c>
      <c r="F416" s="13">
        <f t="shared" si="90"/>
        <v>0.10625</v>
      </c>
      <c r="G416" s="13">
        <f t="shared" si="90"/>
        <v>9.3124999999999999E-2</v>
      </c>
      <c r="H416" s="13">
        <f t="shared" si="90"/>
        <v>6.3125000000000001E-2</v>
      </c>
      <c r="I416" s="13">
        <f t="shared" si="90"/>
        <v>6.1874999999999999E-2</v>
      </c>
      <c r="J416" s="13">
        <f t="shared" si="90"/>
        <v>5.3749999999999999E-2</v>
      </c>
      <c r="K416" s="13">
        <f t="shared" si="90"/>
        <v>6.1874999999999999E-2</v>
      </c>
      <c r="L416" s="13">
        <f t="shared" si="90"/>
        <v>3.9375E-2</v>
      </c>
      <c r="M416" s="13">
        <f t="shared" si="90"/>
        <v>2.9374999999999998E-2</v>
      </c>
      <c r="N416" s="13">
        <f t="shared" si="90"/>
        <v>3.3125000000000002E-2</v>
      </c>
      <c r="O416" s="13">
        <f t="shared" si="90"/>
        <v>3.125E-2</v>
      </c>
      <c r="P416" s="13">
        <f t="shared" si="90"/>
        <v>2.5624999999999998E-2</v>
      </c>
      <c r="Q416" s="13">
        <f t="shared" si="90"/>
        <v>1.2500000000000001E-2</v>
      </c>
      <c r="R416" s="13">
        <f t="shared" si="90"/>
        <v>0.01</v>
      </c>
      <c r="S416" s="13">
        <f t="shared" si="90"/>
        <v>6.875E-3</v>
      </c>
      <c r="T416" s="13">
        <f t="shared" si="90"/>
        <v>8.7500000000000008E-3</v>
      </c>
      <c r="U416" s="13">
        <f t="shared" si="90"/>
        <v>6.2500000000000001E-4</v>
      </c>
      <c r="V416" s="13">
        <f t="shared" si="90"/>
        <v>3.1250000000000002E-3</v>
      </c>
    </row>
    <row r="417" spans="1:41">
      <c r="B417" s="16" t="s">
        <v>68</v>
      </c>
      <c r="C417" s="13">
        <v>1111</v>
      </c>
      <c r="D417" s="13">
        <v>558</v>
      </c>
      <c r="E417" s="13">
        <v>273</v>
      </c>
      <c r="F417" s="13">
        <v>125</v>
      </c>
      <c r="G417" s="13">
        <v>108</v>
      </c>
      <c r="H417" s="13">
        <v>60</v>
      </c>
      <c r="I417" s="13">
        <v>48</v>
      </c>
      <c r="J417" s="13">
        <v>38</v>
      </c>
      <c r="K417" s="13">
        <v>35</v>
      </c>
      <c r="L417" s="13">
        <v>21</v>
      </c>
      <c r="M417" s="13">
        <v>14</v>
      </c>
      <c r="N417" s="13">
        <v>11</v>
      </c>
      <c r="O417" s="13">
        <v>8</v>
      </c>
      <c r="P417" s="13">
        <v>11</v>
      </c>
      <c r="Q417" s="13">
        <v>1</v>
      </c>
      <c r="R417" s="13">
        <v>3</v>
      </c>
      <c r="S417" s="13">
        <v>0</v>
      </c>
      <c r="T417" s="13">
        <v>5</v>
      </c>
      <c r="U417" s="13">
        <v>1</v>
      </c>
      <c r="V417" s="13">
        <v>1</v>
      </c>
    </row>
    <row r="418" spans="1:41">
      <c r="B418" s="18" t="s">
        <v>69</v>
      </c>
      <c r="C418" s="13">
        <f>C417/C415</f>
        <v>1</v>
      </c>
      <c r="D418" s="13">
        <f t="shared" ref="D418:V418" si="91">D417/D415</f>
        <v>0.96206896551724141</v>
      </c>
      <c r="E418" s="13">
        <f t="shared" si="91"/>
        <v>0.875</v>
      </c>
      <c r="F418" s="13">
        <f t="shared" si="91"/>
        <v>0.73529411764705888</v>
      </c>
      <c r="G418" s="13">
        <f t="shared" si="91"/>
        <v>0.72483221476510062</v>
      </c>
      <c r="H418" s="13">
        <f t="shared" si="91"/>
        <v>0.59405940594059403</v>
      </c>
      <c r="I418" s="13">
        <f t="shared" si="91"/>
        <v>0.48484848484848486</v>
      </c>
      <c r="J418" s="13">
        <f t="shared" si="91"/>
        <v>0.44186046511627908</v>
      </c>
      <c r="K418" s="13">
        <f t="shared" si="91"/>
        <v>0.35353535353535354</v>
      </c>
      <c r="L418" s="13">
        <f t="shared" si="91"/>
        <v>0.33333333333333331</v>
      </c>
      <c r="M418" s="13">
        <f t="shared" si="91"/>
        <v>0.2978723404255319</v>
      </c>
      <c r="N418" s="13">
        <f t="shared" si="91"/>
        <v>0.20754716981132076</v>
      </c>
      <c r="O418" s="13">
        <f t="shared" si="91"/>
        <v>0.16</v>
      </c>
      <c r="P418" s="13">
        <f t="shared" si="91"/>
        <v>0.26829268292682928</v>
      </c>
      <c r="Q418" s="13">
        <f t="shared" si="91"/>
        <v>0.05</v>
      </c>
      <c r="R418" s="13">
        <f t="shared" si="91"/>
        <v>0.1875</v>
      </c>
      <c r="S418" s="13">
        <f t="shared" si="91"/>
        <v>0</v>
      </c>
      <c r="T418" s="13">
        <f t="shared" si="91"/>
        <v>0.35714285714285715</v>
      </c>
      <c r="U418" s="13">
        <f t="shared" si="91"/>
        <v>1</v>
      </c>
      <c r="V418" s="13">
        <f t="shared" si="91"/>
        <v>0.2</v>
      </c>
    </row>
    <row r="419" spans="1:41">
      <c r="B419" s="16" t="s">
        <v>70</v>
      </c>
      <c r="C419" s="13">
        <v>0</v>
      </c>
      <c r="D419" s="13">
        <v>0</v>
      </c>
      <c r="E419" s="13">
        <v>0</v>
      </c>
      <c r="F419" s="13">
        <v>4</v>
      </c>
      <c r="G419" s="13">
        <v>7</v>
      </c>
      <c r="H419" s="13">
        <v>13</v>
      </c>
      <c r="I419" s="13">
        <v>10</v>
      </c>
      <c r="J419" s="13">
        <v>15</v>
      </c>
      <c r="K419" s="13">
        <v>17</v>
      </c>
      <c r="L419" s="13">
        <v>8</v>
      </c>
      <c r="M419" s="13">
        <v>11</v>
      </c>
      <c r="N419" s="13">
        <v>16</v>
      </c>
      <c r="O419" s="13">
        <v>18</v>
      </c>
      <c r="P419" s="13">
        <v>15</v>
      </c>
      <c r="Q419" s="13">
        <v>10</v>
      </c>
      <c r="R419" s="13">
        <v>5</v>
      </c>
      <c r="S419" s="13">
        <v>8</v>
      </c>
      <c r="T419" s="13">
        <v>4</v>
      </c>
      <c r="U419" s="13">
        <v>0</v>
      </c>
      <c r="V419" s="13">
        <v>2</v>
      </c>
    </row>
    <row r="420" spans="1:41">
      <c r="B420" s="16" t="s">
        <v>71</v>
      </c>
      <c r="C420" s="13">
        <v>0</v>
      </c>
      <c r="D420" s="13">
        <v>0</v>
      </c>
      <c r="E420" s="13">
        <v>1</v>
      </c>
      <c r="F420" s="13">
        <v>4</v>
      </c>
      <c r="G420" s="13">
        <v>5</v>
      </c>
      <c r="H420" s="13">
        <v>9</v>
      </c>
      <c r="I420" s="13">
        <v>15</v>
      </c>
      <c r="J420" s="13">
        <v>15</v>
      </c>
      <c r="K420" s="13">
        <v>22</v>
      </c>
      <c r="L420" s="13">
        <v>15</v>
      </c>
      <c r="M420" s="13">
        <v>10</v>
      </c>
      <c r="N420" s="13">
        <v>14</v>
      </c>
      <c r="O420" s="13">
        <v>18</v>
      </c>
      <c r="P420" s="13">
        <v>8</v>
      </c>
      <c r="Q420" s="13">
        <v>6</v>
      </c>
      <c r="R420" s="13">
        <v>6</v>
      </c>
      <c r="S420" s="13">
        <v>2</v>
      </c>
      <c r="T420" s="13">
        <v>5</v>
      </c>
      <c r="U420" s="13">
        <v>0</v>
      </c>
      <c r="V420" s="13">
        <v>2</v>
      </c>
    </row>
    <row r="421" spans="1:41">
      <c r="B421" s="18" t="s">
        <v>72</v>
      </c>
      <c r="C421" s="13">
        <f>(C419+C420)/C415</f>
        <v>0</v>
      </c>
      <c r="D421" s="13">
        <f t="shared" ref="D421:V421" si="92">(D419+D420)/D415</f>
        <v>0</v>
      </c>
      <c r="E421" s="13">
        <f t="shared" si="92"/>
        <v>3.205128205128205E-3</v>
      </c>
      <c r="F421" s="13">
        <f t="shared" si="92"/>
        <v>4.7058823529411764E-2</v>
      </c>
      <c r="G421" s="13">
        <f t="shared" si="92"/>
        <v>8.0536912751677847E-2</v>
      </c>
      <c r="H421" s="13">
        <f t="shared" si="92"/>
        <v>0.21782178217821782</v>
      </c>
      <c r="I421" s="13">
        <f t="shared" si="92"/>
        <v>0.25252525252525254</v>
      </c>
      <c r="J421" s="13">
        <f t="shared" si="92"/>
        <v>0.34883720930232559</v>
      </c>
      <c r="K421" s="13">
        <f t="shared" si="92"/>
        <v>0.39393939393939392</v>
      </c>
      <c r="L421" s="13">
        <f t="shared" si="92"/>
        <v>0.36507936507936506</v>
      </c>
      <c r="M421" s="13">
        <f t="shared" si="92"/>
        <v>0.44680851063829785</v>
      </c>
      <c r="N421" s="13">
        <f t="shared" si="92"/>
        <v>0.56603773584905659</v>
      </c>
      <c r="O421" s="13">
        <f t="shared" si="92"/>
        <v>0.72</v>
      </c>
      <c r="P421" s="13">
        <f t="shared" si="92"/>
        <v>0.56097560975609762</v>
      </c>
      <c r="Q421" s="13">
        <f t="shared" si="92"/>
        <v>0.8</v>
      </c>
      <c r="R421" s="13">
        <f t="shared" si="92"/>
        <v>0.6875</v>
      </c>
      <c r="S421" s="13">
        <f t="shared" si="92"/>
        <v>0.90909090909090906</v>
      </c>
      <c r="T421" s="13">
        <f t="shared" si="92"/>
        <v>0.6428571428571429</v>
      </c>
      <c r="U421" s="13">
        <f t="shared" si="92"/>
        <v>0</v>
      </c>
      <c r="V421" s="13">
        <f t="shared" si="92"/>
        <v>0.8</v>
      </c>
    </row>
    <row r="422" spans="1:41">
      <c r="B422" s="16" t="s">
        <v>73</v>
      </c>
      <c r="C422" s="13">
        <v>0</v>
      </c>
      <c r="D422" s="13">
        <v>13</v>
      </c>
      <c r="E422" s="13">
        <v>19</v>
      </c>
      <c r="F422" s="13">
        <v>16</v>
      </c>
      <c r="G422" s="13">
        <v>15</v>
      </c>
      <c r="H422" s="13">
        <v>9</v>
      </c>
      <c r="I422" s="13">
        <v>10</v>
      </c>
      <c r="J422" s="13">
        <v>7</v>
      </c>
      <c r="K422" s="13">
        <v>12</v>
      </c>
      <c r="L422" s="13">
        <v>11</v>
      </c>
      <c r="M422" s="13">
        <v>4</v>
      </c>
      <c r="N422" s="13">
        <v>7</v>
      </c>
      <c r="O422" s="13">
        <v>1</v>
      </c>
      <c r="P422" s="13">
        <v>4</v>
      </c>
      <c r="Q422" s="13">
        <v>2</v>
      </c>
      <c r="R422" s="13">
        <v>1</v>
      </c>
      <c r="S422" s="13">
        <v>0</v>
      </c>
      <c r="T422" s="13">
        <v>0</v>
      </c>
      <c r="U422" s="13">
        <v>0</v>
      </c>
      <c r="V422" s="13">
        <v>0</v>
      </c>
    </row>
    <row r="423" spans="1:41">
      <c r="B423" s="16" t="s">
        <v>74</v>
      </c>
      <c r="C423" s="13">
        <v>0</v>
      </c>
      <c r="D423" s="13">
        <v>9</v>
      </c>
      <c r="E423" s="13">
        <v>19</v>
      </c>
      <c r="F423" s="13">
        <v>21</v>
      </c>
      <c r="G423" s="13">
        <v>14</v>
      </c>
      <c r="H423" s="13">
        <v>10</v>
      </c>
      <c r="I423" s="13">
        <v>16</v>
      </c>
      <c r="J423" s="13">
        <v>11</v>
      </c>
      <c r="K423" s="13">
        <v>13</v>
      </c>
      <c r="L423" s="13">
        <v>8</v>
      </c>
      <c r="M423" s="13">
        <v>8</v>
      </c>
      <c r="N423" s="13">
        <v>5</v>
      </c>
      <c r="O423" s="13">
        <v>5</v>
      </c>
      <c r="P423" s="13">
        <v>3</v>
      </c>
      <c r="Q423" s="13">
        <v>1</v>
      </c>
      <c r="R423" s="13">
        <v>1</v>
      </c>
      <c r="S423" s="13">
        <v>1</v>
      </c>
      <c r="T423" s="13">
        <v>0</v>
      </c>
      <c r="U423" s="13">
        <v>0</v>
      </c>
      <c r="V423" s="13">
        <v>0</v>
      </c>
    </row>
    <row r="424" spans="1:41">
      <c r="B424" s="18" t="s">
        <v>77</v>
      </c>
      <c r="C424" s="13">
        <f>(C422+C423)/C415</f>
        <v>0</v>
      </c>
      <c r="D424" s="13">
        <f t="shared" ref="D424:V424" si="93">(D422+D423)/D415</f>
        <v>3.793103448275862E-2</v>
      </c>
      <c r="E424" s="13">
        <f t="shared" si="93"/>
        <v>0.12179487179487179</v>
      </c>
      <c r="F424" s="13">
        <f t="shared" si="93"/>
        <v>0.21764705882352942</v>
      </c>
      <c r="G424" s="13">
        <f t="shared" si="93"/>
        <v>0.19463087248322147</v>
      </c>
      <c r="H424" s="13">
        <f t="shared" si="93"/>
        <v>0.18811881188118812</v>
      </c>
      <c r="I424" s="13">
        <f t="shared" si="93"/>
        <v>0.26262626262626265</v>
      </c>
      <c r="J424" s="13">
        <f t="shared" si="93"/>
        <v>0.20930232558139536</v>
      </c>
      <c r="K424" s="13">
        <f t="shared" si="93"/>
        <v>0.25252525252525254</v>
      </c>
      <c r="L424" s="13">
        <f t="shared" si="93"/>
        <v>0.30158730158730157</v>
      </c>
      <c r="M424" s="13">
        <f t="shared" si="93"/>
        <v>0.25531914893617019</v>
      </c>
      <c r="N424" s="13">
        <f t="shared" si="93"/>
        <v>0.22641509433962265</v>
      </c>
      <c r="O424" s="13">
        <f t="shared" si="93"/>
        <v>0.12</v>
      </c>
      <c r="P424" s="13">
        <f t="shared" si="93"/>
        <v>0.17073170731707318</v>
      </c>
      <c r="Q424" s="13">
        <f t="shared" si="93"/>
        <v>0.15</v>
      </c>
      <c r="R424" s="13">
        <f t="shared" si="93"/>
        <v>0.125</v>
      </c>
      <c r="S424" s="13">
        <f t="shared" si="93"/>
        <v>9.0909090909090912E-2</v>
      </c>
      <c r="T424" s="13">
        <f t="shared" si="93"/>
        <v>0</v>
      </c>
      <c r="U424" s="13">
        <f t="shared" si="93"/>
        <v>0</v>
      </c>
      <c r="V424" s="13">
        <f t="shared" si="93"/>
        <v>0</v>
      </c>
    </row>
    <row r="425" spans="1:41">
      <c r="B425" s="12" t="s">
        <v>78</v>
      </c>
      <c r="C425" s="13">
        <v>1037</v>
      </c>
      <c r="D425" s="13">
        <v>648</v>
      </c>
      <c r="E425" s="13">
        <v>414</v>
      </c>
      <c r="F425" s="13">
        <v>257</v>
      </c>
      <c r="G425" s="13">
        <v>223</v>
      </c>
      <c r="H425" s="13">
        <v>163</v>
      </c>
      <c r="I425" s="13">
        <v>132</v>
      </c>
      <c r="J425" s="13">
        <v>121</v>
      </c>
      <c r="K425" s="13">
        <v>91</v>
      </c>
      <c r="L425" s="13">
        <v>82</v>
      </c>
      <c r="M425" s="13">
        <v>67</v>
      </c>
      <c r="N425" s="13">
        <v>45</v>
      </c>
      <c r="O425" s="13">
        <v>39</v>
      </c>
      <c r="P425" s="13">
        <v>30</v>
      </c>
      <c r="Q425" s="13">
        <v>12</v>
      </c>
      <c r="R425" s="13">
        <v>7</v>
      </c>
      <c r="S425" s="13">
        <v>8</v>
      </c>
      <c r="T425" s="13">
        <v>14</v>
      </c>
      <c r="U425" s="13">
        <v>7</v>
      </c>
      <c r="V425" s="13">
        <v>7</v>
      </c>
    </row>
    <row r="426" spans="1:41">
      <c r="B426" s="14" t="s">
        <v>75</v>
      </c>
      <c r="C426" s="12">
        <f>C425/1600</f>
        <v>0.64812499999999995</v>
      </c>
      <c r="D426" s="12">
        <f t="shared" ref="D426:V426" si="94">D425/1600</f>
        <v>0.40500000000000003</v>
      </c>
      <c r="E426" s="12">
        <f t="shared" si="94"/>
        <v>0.25874999999999998</v>
      </c>
      <c r="F426" s="12">
        <f t="shared" si="94"/>
        <v>0.16062499999999999</v>
      </c>
      <c r="G426" s="12">
        <f t="shared" si="94"/>
        <v>0.139375</v>
      </c>
      <c r="H426" s="12">
        <f t="shared" si="94"/>
        <v>0.10187499999999999</v>
      </c>
      <c r="I426" s="12">
        <f t="shared" si="94"/>
        <v>8.2500000000000004E-2</v>
      </c>
      <c r="J426" s="12">
        <f t="shared" si="94"/>
        <v>7.5624999999999998E-2</v>
      </c>
      <c r="K426" s="12">
        <f t="shared" si="94"/>
        <v>5.6875000000000002E-2</v>
      </c>
      <c r="L426" s="12">
        <f t="shared" si="94"/>
        <v>5.1249999999999997E-2</v>
      </c>
      <c r="M426" s="12">
        <f t="shared" si="94"/>
        <v>4.1875000000000002E-2</v>
      </c>
      <c r="N426" s="12">
        <f t="shared" si="94"/>
        <v>2.8125000000000001E-2</v>
      </c>
      <c r="O426" s="12">
        <f t="shared" si="94"/>
        <v>2.4375000000000001E-2</v>
      </c>
      <c r="P426" s="12">
        <f t="shared" si="94"/>
        <v>1.8749999999999999E-2</v>
      </c>
      <c r="Q426" s="12">
        <f t="shared" si="94"/>
        <v>7.4999999999999997E-3</v>
      </c>
      <c r="R426" s="12">
        <f t="shared" si="94"/>
        <v>4.3750000000000004E-3</v>
      </c>
      <c r="S426" s="12">
        <f t="shared" si="94"/>
        <v>5.0000000000000001E-3</v>
      </c>
      <c r="T426" s="12">
        <f t="shared" si="94"/>
        <v>8.7500000000000008E-3</v>
      </c>
      <c r="U426" s="12">
        <f t="shared" si="94"/>
        <v>4.3750000000000004E-3</v>
      </c>
      <c r="V426" s="12">
        <f t="shared" si="94"/>
        <v>4.3750000000000004E-3</v>
      </c>
    </row>
    <row r="427" spans="1:41" s="7" customFormat="1">
      <c r="A427" s="9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</row>
    <row r="428" spans="1:41">
      <c r="A428" s="2" t="s">
        <v>36</v>
      </c>
      <c r="B428" s="12" t="s">
        <v>79</v>
      </c>
      <c r="C428" s="12">
        <v>0</v>
      </c>
      <c r="D428" s="12">
        <v>0</v>
      </c>
      <c r="E428" s="12">
        <v>1</v>
      </c>
      <c r="F428" s="12">
        <v>4</v>
      </c>
      <c r="G428" s="12">
        <v>5</v>
      </c>
      <c r="H428" s="12">
        <v>9</v>
      </c>
      <c r="I428" s="12">
        <v>15</v>
      </c>
      <c r="J428" s="12">
        <v>15</v>
      </c>
      <c r="K428" s="12">
        <v>22</v>
      </c>
      <c r="L428" s="12">
        <v>15</v>
      </c>
      <c r="M428" s="12">
        <v>10</v>
      </c>
      <c r="N428" s="12">
        <v>14</v>
      </c>
      <c r="O428" s="12">
        <v>18</v>
      </c>
      <c r="P428" s="12">
        <v>8</v>
      </c>
      <c r="Q428" s="12">
        <v>6</v>
      </c>
      <c r="R428" s="12">
        <v>6</v>
      </c>
      <c r="S428" s="12">
        <v>2</v>
      </c>
      <c r="T428" s="12">
        <v>5</v>
      </c>
      <c r="U428" s="12">
        <v>0</v>
      </c>
      <c r="V428" s="12">
        <v>2</v>
      </c>
    </row>
    <row r="429" spans="1:41">
      <c r="B429" s="12" t="s">
        <v>80</v>
      </c>
      <c r="C429" s="12">
        <v>0</v>
      </c>
      <c r="D429" s="12">
        <v>0</v>
      </c>
      <c r="E429" s="12">
        <v>0</v>
      </c>
      <c r="F429" s="12">
        <v>4</v>
      </c>
      <c r="G429" s="12">
        <v>7</v>
      </c>
      <c r="H429" s="12">
        <v>13</v>
      </c>
      <c r="I429" s="12">
        <v>10</v>
      </c>
      <c r="J429" s="12">
        <v>15</v>
      </c>
      <c r="K429" s="12">
        <v>17</v>
      </c>
      <c r="L429" s="12">
        <v>8</v>
      </c>
      <c r="M429" s="12">
        <v>11</v>
      </c>
      <c r="N429" s="12">
        <v>16</v>
      </c>
      <c r="O429" s="12">
        <v>18</v>
      </c>
      <c r="P429" s="12">
        <v>15</v>
      </c>
      <c r="Q429" s="12">
        <v>10</v>
      </c>
      <c r="R429" s="12">
        <v>5</v>
      </c>
      <c r="S429" s="12">
        <v>8</v>
      </c>
      <c r="T429" s="12">
        <v>4</v>
      </c>
      <c r="U429" s="12">
        <v>0</v>
      </c>
      <c r="V429" s="12">
        <v>2</v>
      </c>
    </row>
    <row r="430" spans="1:41">
      <c r="B430" s="12" t="s">
        <v>81</v>
      </c>
      <c r="C430" s="13">
        <v>0</v>
      </c>
      <c r="D430" s="13">
        <v>9</v>
      </c>
      <c r="E430" s="13">
        <v>19</v>
      </c>
      <c r="F430" s="13">
        <v>21</v>
      </c>
      <c r="G430" s="13">
        <v>14</v>
      </c>
      <c r="H430" s="13">
        <v>10</v>
      </c>
      <c r="I430" s="13">
        <v>16</v>
      </c>
      <c r="J430" s="13">
        <v>11</v>
      </c>
      <c r="K430" s="13">
        <v>13</v>
      </c>
      <c r="L430" s="13">
        <v>8</v>
      </c>
      <c r="M430" s="13">
        <v>8</v>
      </c>
      <c r="N430" s="13">
        <v>5</v>
      </c>
      <c r="O430" s="13">
        <v>5</v>
      </c>
      <c r="P430" s="13">
        <v>3</v>
      </c>
      <c r="Q430" s="13">
        <v>1</v>
      </c>
      <c r="R430" s="13">
        <v>1</v>
      </c>
      <c r="S430" s="13">
        <v>1</v>
      </c>
      <c r="T430" s="13">
        <v>0</v>
      </c>
      <c r="U430" s="13">
        <v>0</v>
      </c>
      <c r="V430" s="13">
        <v>0</v>
      </c>
    </row>
    <row r="431" spans="1:41">
      <c r="B431" s="12" t="s">
        <v>82</v>
      </c>
      <c r="C431" s="13">
        <v>0</v>
      </c>
      <c r="D431" s="13">
        <v>13</v>
      </c>
      <c r="E431" s="13">
        <v>19</v>
      </c>
      <c r="F431" s="13">
        <v>16</v>
      </c>
      <c r="G431" s="13">
        <v>15</v>
      </c>
      <c r="H431" s="13">
        <v>9</v>
      </c>
      <c r="I431" s="13">
        <v>10</v>
      </c>
      <c r="J431" s="13">
        <v>7</v>
      </c>
      <c r="K431" s="13">
        <v>12</v>
      </c>
      <c r="L431" s="13">
        <v>11</v>
      </c>
      <c r="M431" s="13">
        <v>4</v>
      </c>
      <c r="N431" s="13">
        <v>7</v>
      </c>
      <c r="O431" s="13">
        <v>1</v>
      </c>
      <c r="P431" s="13">
        <v>4</v>
      </c>
      <c r="Q431" s="13">
        <v>2</v>
      </c>
      <c r="R431" s="13">
        <v>1</v>
      </c>
      <c r="S431" s="13">
        <v>0</v>
      </c>
      <c r="T431" s="13">
        <v>0</v>
      </c>
      <c r="U431" s="13">
        <v>0</v>
      </c>
      <c r="V431" s="13">
        <v>0</v>
      </c>
    </row>
    <row r="432" spans="1:41">
      <c r="B432" s="12" t="s">
        <v>83</v>
      </c>
      <c r="C432" s="13">
        <v>74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</row>
    <row r="433" spans="1:22">
      <c r="B433" s="12" t="s">
        <v>84</v>
      </c>
      <c r="C433" s="13">
        <v>74</v>
      </c>
      <c r="D433" s="13">
        <v>22</v>
      </c>
      <c r="E433" s="13">
        <v>39</v>
      </c>
      <c r="F433" s="13">
        <v>45</v>
      </c>
      <c r="G433" s="13">
        <v>41</v>
      </c>
      <c r="H433" s="13">
        <v>41</v>
      </c>
      <c r="I433" s="13">
        <v>51</v>
      </c>
      <c r="J433" s="13">
        <v>48</v>
      </c>
      <c r="K433" s="13">
        <v>64</v>
      </c>
      <c r="L433" s="13">
        <v>42</v>
      </c>
      <c r="M433" s="13">
        <v>33</v>
      </c>
      <c r="N433" s="13">
        <v>42</v>
      </c>
      <c r="O433" s="13">
        <v>42</v>
      </c>
      <c r="P433" s="13">
        <v>30</v>
      </c>
      <c r="Q433" s="13">
        <v>19</v>
      </c>
      <c r="R433" s="13">
        <v>13</v>
      </c>
      <c r="S433" s="13">
        <v>11</v>
      </c>
      <c r="T433" s="13">
        <v>9</v>
      </c>
      <c r="U433" s="13">
        <v>0</v>
      </c>
      <c r="V433" s="13">
        <v>4</v>
      </c>
    </row>
    <row r="434" spans="1:22">
      <c r="B434" s="14" t="s">
        <v>85</v>
      </c>
      <c r="C434" s="13">
        <f>C433/1600</f>
        <v>4.6249999999999999E-2</v>
      </c>
      <c r="D434" s="13">
        <f t="shared" ref="D434:V434" si="95">D433/1600</f>
        <v>1.375E-2</v>
      </c>
      <c r="E434" s="13">
        <f t="shared" si="95"/>
        <v>2.4375000000000001E-2</v>
      </c>
      <c r="F434" s="13">
        <f t="shared" si="95"/>
        <v>2.8125000000000001E-2</v>
      </c>
      <c r="G434" s="13">
        <f t="shared" si="95"/>
        <v>2.5624999999999998E-2</v>
      </c>
      <c r="H434" s="13">
        <f t="shared" si="95"/>
        <v>2.5624999999999998E-2</v>
      </c>
      <c r="I434" s="13">
        <f t="shared" si="95"/>
        <v>3.1875000000000001E-2</v>
      </c>
      <c r="J434" s="13">
        <f t="shared" si="95"/>
        <v>0.03</v>
      </c>
      <c r="K434" s="13">
        <f t="shared" si="95"/>
        <v>0.04</v>
      </c>
      <c r="L434" s="13">
        <f t="shared" si="95"/>
        <v>2.6249999999999999E-2</v>
      </c>
      <c r="M434" s="13">
        <f t="shared" si="95"/>
        <v>2.0625000000000001E-2</v>
      </c>
      <c r="N434" s="13">
        <f t="shared" si="95"/>
        <v>2.6249999999999999E-2</v>
      </c>
      <c r="O434" s="13">
        <f t="shared" si="95"/>
        <v>2.6249999999999999E-2</v>
      </c>
      <c r="P434" s="13">
        <f t="shared" si="95"/>
        <v>1.8749999999999999E-2</v>
      </c>
      <c r="Q434" s="13">
        <f t="shared" si="95"/>
        <v>1.1875E-2</v>
      </c>
      <c r="R434" s="13">
        <f t="shared" si="95"/>
        <v>8.1250000000000003E-3</v>
      </c>
      <c r="S434" s="13">
        <f t="shared" si="95"/>
        <v>6.875E-3</v>
      </c>
      <c r="T434" s="13">
        <f t="shared" si="95"/>
        <v>5.6249999999999998E-3</v>
      </c>
      <c r="U434" s="13">
        <f t="shared" si="95"/>
        <v>0</v>
      </c>
      <c r="V434" s="13">
        <f t="shared" si="95"/>
        <v>2.5000000000000001E-3</v>
      </c>
    </row>
    <row r="435" spans="1:22">
      <c r="B435" s="12" t="s">
        <v>87</v>
      </c>
      <c r="C435" s="13">
        <v>1037</v>
      </c>
      <c r="D435" s="13">
        <v>648</v>
      </c>
      <c r="E435" s="13">
        <v>414</v>
      </c>
      <c r="F435" s="13">
        <v>257</v>
      </c>
      <c r="G435" s="13">
        <v>223</v>
      </c>
      <c r="H435" s="13">
        <v>163</v>
      </c>
      <c r="I435" s="13">
        <v>132</v>
      </c>
      <c r="J435" s="13">
        <v>121</v>
      </c>
      <c r="K435" s="13">
        <v>91</v>
      </c>
      <c r="L435" s="13">
        <v>82</v>
      </c>
      <c r="M435" s="13">
        <v>67</v>
      </c>
      <c r="N435" s="13">
        <v>45</v>
      </c>
      <c r="O435" s="13">
        <v>39</v>
      </c>
      <c r="P435" s="13">
        <v>30</v>
      </c>
      <c r="Q435" s="13">
        <v>12</v>
      </c>
      <c r="R435" s="13">
        <v>7</v>
      </c>
      <c r="S435" s="13">
        <v>8</v>
      </c>
      <c r="T435" s="13">
        <v>14</v>
      </c>
      <c r="U435" s="13">
        <v>7</v>
      </c>
      <c r="V435" s="13">
        <v>7</v>
      </c>
    </row>
    <row r="436" spans="1:22">
      <c r="B436" s="12" t="s">
        <v>88</v>
      </c>
      <c r="C436" s="13">
        <v>0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</row>
    <row r="437" spans="1:22">
      <c r="B437" s="12" t="s">
        <v>89</v>
      </c>
      <c r="C437" s="13">
        <v>0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</row>
    <row r="438" spans="1:22">
      <c r="B438" s="12" t="s">
        <v>90</v>
      </c>
      <c r="C438" s="13">
        <v>0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</row>
    <row r="439" spans="1:22">
      <c r="B439" s="12" t="s">
        <v>91</v>
      </c>
      <c r="C439" s="13">
        <v>0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</row>
    <row r="440" spans="1:22">
      <c r="B440" s="12" t="s">
        <v>92</v>
      </c>
      <c r="C440" s="13">
        <v>1037</v>
      </c>
      <c r="D440" s="13">
        <v>558</v>
      </c>
      <c r="E440" s="13">
        <v>273</v>
      </c>
      <c r="F440" s="13">
        <v>125</v>
      </c>
      <c r="G440" s="13">
        <v>108</v>
      </c>
      <c r="H440" s="13">
        <v>60</v>
      </c>
      <c r="I440" s="13">
        <v>48</v>
      </c>
      <c r="J440" s="13">
        <v>38</v>
      </c>
      <c r="K440" s="13">
        <v>35</v>
      </c>
      <c r="L440" s="13">
        <v>21</v>
      </c>
      <c r="M440" s="13">
        <v>14</v>
      </c>
      <c r="N440" s="13">
        <v>11</v>
      </c>
      <c r="O440" s="13">
        <v>8</v>
      </c>
      <c r="P440" s="13">
        <v>11</v>
      </c>
      <c r="Q440" s="13">
        <v>1</v>
      </c>
      <c r="R440" s="13">
        <v>3</v>
      </c>
      <c r="S440" s="13">
        <v>0</v>
      </c>
      <c r="T440" s="13">
        <v>5</v>
      </c>
      <c r="U440" s="13">
        <v>1</v>
      </c>
      <c r="V440" s="13">
        <v>1</v>
      </c>
    </row>
    <row r="441" spans="1:22">
      <c r="B441" s="12" t="s">
        <v>93</v>
      </c>
      <c r="C441" s="13">
        <v>1037</v>
      </c>
      <c r="D441" s="13">
        <v>558</v>
      </c>
      <c r="E441" s="13">
        <v>273</v>
      </c>
      <c r="F441" s="13">
        <v>125</v>
      </c>
      <c r="G441" s="13">
        <v>108</v>
      </c>
      <c r="H441" s="13">
        <v>60</v>
      </c>
      <c r="I441" s="13">
        <v>48</v>
      </c>
      <c r="J441" s="13">
        <v>38</v>
      </c>
      <c r="K441" s="13">
        <v>35</v>
      </c>
      <c r="L441" s="13">
        <v>21</v>
      </c>
      <c r="M441" s="13">
        <v>14</v>
      </c>
      <c r="N441" s="13">
        <v>11</v>
      </c>
      <c r="O441" s="13">
        <v>8</v>
      </c>
      <c r="P441" s="13">
        <v>11</v>
      </c>
      <c r="Q441" s="13">
        <v>1</v>
      </c>
      <c r="R441" s="13">
        <v>3</v>
      </c>
      <c r="S441" s="13">
        <v>0</v>
      </c>
      <c r="T441" s="13">
        <v>5</v>
      </c>
      <c r="U441" s="13">
        <v>1</v>
      </c>
      <c r="V441" s="13">
        <v>1</v>
      </c>
    </row>
    <row r="442" spans="1:22">
      <c r="B442" s="14" t="s">
        <v>86</v>
      </c>
      <c r="C442" s="13">
        <f>C441/1600</f>
        <v>0.64812499999999995</v>
      </c>
      <c r="D442" s="13">
        <f t="shared" ref="D442:V442" si="96">D441/1600</f>
        <v>0.34875</v>
      </c>
      <c r="E442" s="13">
        <f t="shared" si="96"/>
        <v>0.170625</v>
      </c>
      <c r="F442" s="13">
        <f t="shared" si="96"/>
        <v>7.8125E-2</v>
      </c>
      <c r="G442" s="13">
        <f t="shared" si="96"/>
        <v>6.7500000000000004E-2</v>
      </c>
      <c r="H442" s="13">
        <f t="shared" si="96"/>
        <v>3.7499999999999999E-2</v>
      </c>
      <c r="I442" s="13">
        <f t="shared" si="96"/>
        <v>0.03</v>
      </c>
      <c r="J442" s="13">
        <f t="shared" si="96"/>
        <v>2.375E-2</v>
      </c>
      <c r="K442" s="13">
        <f t="shared" si="96"/>
        <v>2.1874999999999999E-2</v>
      </c>
      <c r="L442" s="13">
        <f t="shared" si="96"/>
        <v>1.3125E-2</v>
      </c>
      <c r="M442" s="13">
        <f t="shared" si="96"/>
        <v>8.7500000000000008E-3</v>
      </c>
      <c r="N442" s="13">
        <f t="shared" si="96"/>
        <v>6.875E-3</v>
      </c>
      <c r="O442" s="13">
        <f t="shared" si="96"/>
        <v>5.0000000000000001E-3</v>
      </c>
      <c r="P442" s="13">
        <f t="shared" si="96"/>
        <v>6.875E-3</v>
      </c>
      <c r="Q442" s="13">
        <f t="shared" si="96"/>
        <v>6.2500000000000001E-4</v>
      </c>
      <c r="R442" s="13">
        <f t="shared" si="96"/>
        <v>1.8749999999999999E-3</v>
      </c>
      <c r="S442" s="13">
        <f t="shared" si="96"/>
        <v>0</v>
      </c>
      <c r="T442" s="13">
        <f t="shared" si="96"/>
        <v>3.1250000000000002E-3</v>
      </c>
      <c r="U442" s="13">
        <f t="shared" si="96"/>
        <v>6.2500000000000001E-4</v>
      </c>
      <c r="V442" s="13">
        <f t="shared" si="96"/>
        <v>6.2500000000000001E-4</v>
      </c>
    </row>
    <row r="445" spans="1:22">
      <c r="A445" s="8" t="s">
        <v>59</v>
      </c>
      <c r="B445" s="10" t="s">
        <v>0</v>
      </c>
      <c r="C445" s="11">
        <v>0.1</v>
      </c>
      <c r="D445" s="11">
        <v>0.2</v>
      </c>
      <c r="E445" s="11">
        <v>0.3</v>
      </c>
      <c r="F445" s="11">
        <v>0.4</v>
      </c>
      <c r="G445" s="11">
        <v>0.5</v>
      </c>
      <c r="H445" s="11">
        <v>0.6</v>
      </c>
      <c r="I445" s="11">
        <v>0.7</v>
      </c>
      <c r="J445" s="11">
        <v>0.8</v>
      </c>
      <c r="K445" s="11">
        <v>0.9</v>
      </c>
      <c r="L445" s="11">
        <v>1</v>
      </c>
      <c r="M445" s="11">
        <v>1.1000000000000001</v>
      </c>
      <c r="N445" s="11">
        <v>1.2</v>
      </c>
      <c r="O445" s="11">
        <v>1.3</v>
      </c>
      <c r="P445" s="11">
        <v>1.4</v>
      </c>
      <c r="Q445" s="11">
        <v>1.5</v>
      </c>
      <c r="R445" s="11">
        <v>1.6</v>
      </c>
      <c r="S445" s="11">
        <v>1.7</v>
      </c>
      <c r="T445" s="11">
        <v>1.8</v>
      </c>
      <c r="U445" s="11">
        <v>1.9</v>
      </c>
      <c r="V445" s="11">
        <v>2</v>
      </c>
    </row>
    <row r="446" spans="1:22">
      <c r="A446" s="6" t="s">
        <v>14</v>
      </c>
      <c r="B446" s="12" t="s">
        <v>19</v>
      </c>
      <c r="C446" s="16">
        <v>1600</v>
      </c>
      <c r="D446" s="16">
        <v>1600</v>
      </c>
      <c r="E446" s="16">
        <v>1600</v>
      </c>
      <c r="F446" s="16">
        <v>1600</v>
      </c>
      <c r="G446" s="16">
        <v>1600</v>
      </c>
      <c r="H446" s="16">
        <v>1600</v>
      </c>
      <c r="I446" s="16">
        <v>1600</v>
      </c>
      <c r="J446" s="16">
        <v>1600</v>
      </c>
      <c r="K446" s="16">
        <v>1600</v>
      </c>
      <c r="L446" s="16">
        <v>1600</v>
      </c>
      <c r="M446" s="16">
        <v>1600</v>
      </c>
      <c r="N446" s="16">
        <v>1600</v>
      </c>
      <c r="O446" s="16">
        <v>1600</v>
      </c>
      <c r="P446" s="16">
        <v>1600</v>
      </c>
      <c r="Q446" s="16">
        <v>1600</v>
      </c>
      <c r="R446" s="16">
        <v>1600</v>
      </c>
      <c r="S446" s="16">
        <v>1600</v>
      </c>
      <c r="T446" s="16">
        <v>1600</v>
      </c>
      <c r="U446" s="16">
        <v>1600</v>
      </c>
      <c r="V446" s="16">
        <v>1600</v>
      </c>
    </row>
    <row r="447" spans="1:22">
      <c r="A447" s="6" t="s">
        <v>94</v>
      </c>
      <c r="B447" s="12" t="s">
        <v>63</v>
      </c>
      <c r="C447" s="16">
        <f>C446/1600</f>
        <v>1</v>
      </c>
      <c r="D447" s="16">
        <f t="shared" ref="D447:V447" si="97">D446/1600</f>
        <v>1</v>
      </c>
      <c r="E447" s="16">
        <f t="shared" si="97"/>
        <v>1</v>
      </c>
      <c r="F447" s="16">
        <f t="shared" si="97"/>
        <v>1</v>
      </c>
      <c r="G447" s="16">
        <f t="shared" si="97"/>
        <v>1</v>
      </c>
      <c r="H447" s="16">
        <f t="shared" si="97"/>
        <v>1</v>
      </c>
      <c r="I447" s="16">
        <f t="shared" si="97"/>
        <v>1</v>
      </c>
      <c r="J447" s="16">
        <f t="shared" si="97"/>
        <v>1</v>
      </c>
      <c r="K447" s="16">
        <f t="shared" si="97"/>
        <v>1</v>
      </c>
      <c r="L447" s="16">
        <f t="shared" si="97"/>
        <v>1</v>
      </c>
      <c r="M447" s="16">
        <f t="shared" si="97"/>
        <v>1</v>
      </c>
      <c r="N447" s="16">
        <f t="shared" si="97"/>
        <v>1</v>
      </c>
      <c r="O447" s="16">
        <f t="shared" si="97"/>
        <v>1</v>
      </c>
      <c r="P447" s="16">
        <f t="shared" si="97"/>
        <v>1</v>
      </c>
      <c r="Q447" s="16">
        <f t="shared" si="97"/>
        <v>1</v>
      </c>
      <c r="R447" s="16">
        <f t="shared" si="97"/>
        <v>1</v>
      </c>
      <c r="S447" s="16">
        <f t="shared" si="97"/>
        <v>1</v>
      </c>
      <c r="T447" s="16">
        <f t="shared" si="97"/>
        <v>1</v>
      </c>
      <c r="U447" s="16">
        <f t="shared" si="97"/>
        <v>1</v>
      </c>
      <c r="V447" s="16">
        <f t="shared" si="97"/>
        <v>1</v>
      </c>
    </row>
    <row r="448" spans="1:22">
      <c r="B448" s="12" t="s">
        <v>64</v>
      </c>
      <c r="C448" s="16">
        <v>0.2</v>
      </c>
      <c r="D448" s="16">
        <v>0.19500000000000001</v>
      </c>
      <c r="E448" s="16">
        <v>0.18149999999999999</v>
      </c>
      <c r="F448" s="16">
        <v>0.16020000000000001</v>
      </c>
      <c r="G448" s="16">
        <v>0.13700000000000001</v>
      </c>
      <c r="H448" s="16">
        <v>0.1124</v>
      </c>
      <c r="I448" s="16">
        <v>8.9300000000000004E-2</v>
      </c>
      <c r="J448" s="16">
        <v>7.2599999999999998E-2</v>
      </c>
      <c r="K448" s="16">
        <v>6.5600000000000006E-2</v>
      </c>
      <c r="L448" s="16">
        <v>6.5000000000000002E-2</v>
      </c>
      <c r="M448" s="16">
        <v>6.5000000000000002E-2</v>
      </c>
      <c r="N448" s="16">
        <v>6.5000000000000002E-2</v>
      </c>
      <c r="O448" s="16">
        <v>6.5000000000000002E-2</v>
      </c>
      <c r="P448" s="16">
        <v>6.5000000000000002E-2</v>
      </c>
      <c r="Q448" s="16">
        <v>6.5000000000000002E-2</v>
      </c>
      <c r="R448" s="16">
        <v>6.5000000000000002E-2</v>
      </c>
      <c r="S448" s="16">
        <v>6.5000000000000002E-2</v>
      </c>
      <c r="T448" s="16">
        <v>6.5000000000000002E-2</v>
      </c>
      <c r="U448" s="16">
        <v>6.5000000000000002E-2</v>
      </c>
      <c r="V448" s="16">
        <v>6.5000000000000002E-2</v>
      </c>
    </row>
    <row r="449" spans="1:41">
      <c r="B449" s="12" t="s">
        <v>65</v>
      </c>
      <c r="C449" s="16">
        <f>C448*10^2</f>
        <v>20</v>
      </c>
      <c r="D449" s="16">
        <f t="shared" ref="D449:V449" si="98">D448*10^2</f>
        <v>19.5</v>
      </c>
      <c r="E449" s="16">
        <f t="shared" si="98"/>
        <v>18.149999999999999</v>
      </c>
      <c r="F449" s="16">
        <f t="shared" si="98"/>
        <v>16.02</v>
      </c>
      <c r="G449" s="16">
        <f t="shared" si="98"/>
        <v>13.700000000000001</v>
      </c>
      <c r="H449" s="16">
        <f t="shared" si="98"/>
        <v>11.24</v>
      </c>
      <c r="I449" s="16">
        <f t="shared" si="98"/>
        <v>8.93</v>
      </c>
      <c r="J449" s="16">
        <f t="shared" si="98"/>
        <v>7.26</v>
      </c>
      <c r="K449" s="16">
        <f t="shared" si="98"/>
        <v>6.5600000000000005</v>
      </c>
      <c r="L449" s="16">
        <f t="shared" si="98"/>
        <v>6.5</v>
      </c>
      <c r="M449" s="16">
        <f t="shared" si="98"/>
        <v>6.5</v>
      </c>
      <c r="N449" s="16">
        <f t="shared" si="98"/>
        <v>6.5</v>
      </c>
      <c r="O449" s="16">
        <f t="shared" si="98"/>
        <v>6.5</v>
      </c>
      <c r="P449" s="16">
        <f t="shared" si="98"/>
        <v>6.5</v>
      </c>
      <c r="Q449" s="16">
        <f t="shared" si="98"/>
        <v>6.5</v>
      </c>
      <c r="R449" s="16">
        <f t="shared" si="98"/>
        <v>6.5</v>
      </c>
      <c r="S449" s="16">
        <f t="shared" si="98"/>
        <v>6.5</v>
      </c>
      <c r="T449" s="16">
        <f t="shared" si="98"/>
        <v>6.5</v>
      </c>
      <c r="U449" s="16">
        <f t="shared" si="98"/>
        <v>6.5</v>
      </c>
      <c r="V449" s="16">
        <f t="shared" si="98"/>
        <v>6.5</v>
      </c>
    </row>
    <row r="450" spans="1:41">
      <c r="B450" s="12" t="s">
        <v>66</v>
      </c>
      <c r="C450" s="16">
        <v>2.8957000000000002</v>
      </c>
      <c r="D450" s="16">
        <v>1.7542</v>
      </c>
      <c r="E450" s="16">
        <v>1.1323000000000001</v>
      </c>
      <c r="F450" s="16">
        <v>0.85919999999999996</v>
      </c>
      <c r="G450" s="16">
        <v>0.6946</v>
      </c>
      <c r="H450" s="16">
        <v>0.57540000000000002</v>
      </c>
      <c r="I450" s="16">
        <v>0.49020000000000002</v>
      </c>
      <c r="J450" s="16">
        <v>0.43180000000000002</v>
      </c>
      <c r="K450" s="16">
        <v>0.37090000000000001</v>
      </c>
      <c r="L450" s="16">
        <v>0.33510000000000001</v>
      </c>
      <c r="M450" s="16">
        <v>0.3029</v>
      </c>
      <c r="N450" s="16">
        <v>0.27529999999999999</v>
      </c>
      <c r="O450" s="16">
        <v>0.25480000000000003</v>
      </c>
      <c r="P450" s="16">
        <v>0.23530000000000001</v>
      </c>
      <c r="Q450" s="16">
        <v>0.22259999999999999</v>
      </c>
      <c r="R450" s="16">
        <v>0.20250000000000001</v>
      </c>
      <c r="S450" s="16">
        <v>0.18729999999999999</v>
      </c>
      <c r="T450" s="16">
        <v>0.1769</v>
      </c>
      <c r="U450" s="16">
        <v>0.1641</v>
      </c>
      <c r="V450" s="16">
        <v>0.1535</v>
      </c>
    </row>
    <row r="451" spans="1:41">
      <c r="C451" s="15"/>
    </row>
    <row r="452" spans="1:41">
      <c r="A452" s="2" t="s">
        <v>35</v>
      </c>
      <c r="B452" s="12" t="s">
        <v>67</v>
      </c>
      <c r="C452" s="13">
        <v>1099</v>
      </c>
      <c r="D452" s="13">
        <v>536</v>
      </c>
      <c r="E452" s="13">
        <v>303</v>
      </c>
      <c r="F452" s="13">
        <v>210</v>
      </c>
      <c r="G452" s="13">
        <v>160</v>
      </c>
      <c r="H452" s="13">
        <v>133</v>
      </c>
      <c r="I452" s="13">
        <v>120</v>
      </c>
      <c r="J452" s="13">
        <v>92</v>
      </c>
      <c r="K452" s="13">
        <v>87</v>
      </c>
      <c r="L452" s="13">
        <v>71</v>
      </c>
      <c r="M452" s="13">
        <v>65</v>
      </c>
      <c r="N452" s="13">
        <v>49</v>
      </c>
      <c r="O452" s="13">
        <v>31</v>
      </c>
      <c r="P452" s="13">
        <v>34</v>
      </c>
      <c r="Q452" s="13">
        <v>21</v>
      </c>
      <c r="R452" s="13">
        <v>9</v>
      </c>
      <c r="S452" s="13">
        <v>9</v>
      </c>
      <c r="T452" s="13">
        <v>5</v>
      </c>
      <c r="U452" s="13">
        <v>5</v>
      </c>
      <c r="V452" s="13">
        <v>5</v>
      </c>
    </row>
    <row r="453" spans="1:41">
      <c r="B453" s="14" t="s">
        <v>76</v>
      </c>
      <c r="C453" s="13">
        <f>C452/1600</f>
        <v>0.68687500000000001</v>
      </c>
      <c r="D453" s="13">
        <f t="shared" ref="D453:V453" si="99">D452/1600</f>
        <v>0.33500000000000002</v>
      </c>
      <c r="E453" s="13">
        <f t="shared" si="99"/>
        <v>0.18937499999999999</v>
      </c>
      <c r="F453" s="13">
        <f t="shared" si="99"/>
        <v>0.13125000000000001</v>
      </c>
      <c r="G453" s="13">
        <f t="shared" si="99"/>
        <v>0.1</v>
      </c>
      <c r="H453" s="13">
        <f t="shared" si="99"/>
        <v>8.3125000000000004E-2</v>
      </c>
      <c r="I453" s="13">
        <f t="shared" si="99"/>
        <v>7.4999999999999997E-2</v>
      </c>
      <c r="J453" s="13">
        <f t="shared" si="99"/>
        <v>5.7500000000000002E-2</v>
      </c>
      <c r="K453" s="13">
        <f t="shared" si="99"/>
        <v>5.4375E-2</v>
      </c>
      <c r="L453" s="13">
        <f t="shared" si="99"/>
        <v>4.4374999999999998E-2</v>
      </c>
      <c r="M453" s="13">
        <f t="shared" si="99"/>
        <v>4.0625000000000001E-2</v>
      </c>
      <c r="N453" s="13">
        <f t="shared" si="99"/>
        <v>3.0624999999999999E-2</v>
      </c>
      <c r="O453" s="13">
        <f t="shared" si="99"/>
        <v>1.9375E-2</v>
      </c>
      <c r="P453" s="13">
        <f t="shared" si="99"/>
        <v>2.1250000000000002E-2</v>
      </c>
      <c r="Q453" s="13">
        <f t="shared" si="99"/>
        <v>1.3125E-2</v>
      </c>
      <c r="R453" s="13">
        <f t="shared" si="99"/>
        <v>5.6249999999999998E-3</v>
      </c>
      <c r="S453" s="13">
        <f t="shared" si="99"/>
        <v>5.6249999999999998E-3</v>
      </c>
      <c r="T453" s="13">
        <f t="shared" si="99"/>
        <v>3.1250000000000002E-3</v>
      </c>
      <c r="U453" s="13">
        <f t="shared" si="99"/>
        <v>3.1250000000000002E-3</v>
      </c>
      <c r="V453" s="13">
        <f t="shared" si="99"/>
        <v>3.1250000000000002E-3</v>
      </c>
    </row>
    <row r="454" spans="1:41">
      <c r="B454" s="16" t="s">
        <v>68</v>
      </c>
      <c r="C454" s="13">
        <v>1099</v>
      </c>
      <c r="D454" s="13">
        <v>518</v>
      </c>
      <c r="E454" s="13">
        <v>255</v>
      </c>
      <c r="F454" s="13">
        <v>160</v>
      </c>
      <c r="G454" s="13">
        <v>106</v>
      </c>
      <c r="H454" s="13">
        <v>77</v>
      </c>
      <c r="I454" s="13">
        <v>57</v>
      </c>
      <c r="J454" s="13">
        <v>27</v>
      </c>
      <c r="K454" s="13">
        <v>25</v>
      </c>
      <c r="L454" s="13">
        <v>18</v>
      </c>
      <c r="M454" s="13">
        <v>15</v>
      </c>
      <c r="N454" s="13">
        <v>10</v>
      </c>
      <c r="O454" s="13">
        <v>3</v>
      </c>
      <c r="P454" s="13">
        <v>11</v>
      </c>
      <c r="Q454" s="13">
        <v>4</v>
      </c>
      <c r="R454" s="13">
        <v>1</v>
      </c>
      <c r="S454" s="13">
        <v>5</v>
      </c>
      <c r="T454" s="13">
        <v>0</v>
      </c>
      <c r="U454" s="13">
        <v>0</v>
      </c>
      <c r="V454" s="13">
        <v>2</v>
      </c>
    </row>
    <row r="455" spans="1:41">
      <c r="B455" s="18" t="s">
        <v>69</v>
      </c>
      <c r="C455" s="13">
        <f>C454/C452</f>
        <v>1</v>
      </c>
      <c r="D455" s="13">
        <f t="shared" ref="D455:V455" si="100">D454/D452</f>
        <v>0.96641791044776115</v>
      </c>
      <c r="E455" s="13">
        <f t="shared" si="100"/>
        <v>0.84158415841584155</v>
      </c>
      <c r="F455" s="13">
        <f t="shared" si="100"/>
        <v>0.76190476190476186</v>
      </c>
      <c r="G455" s="13">
        <f t="shared" si="100"/>
        <v>0.66249999999999998</v>
      </c>
      <c r="H455" s="13">
        <f t="shared" si="100"/>
        <v>0.57894736842105265</v>
      </c>
      <c r="I455" s="13">
        <f t="shared" si="100"/>
        <v>0.47499999999999998</v>
      </c>
      <c r="J455" s="13">
        <f t="shared" si="100"/>
        <v>0.29347826086956524</v>
      </c>
      <c r="K455" s="13">
        <f t="shared" si="100"/>
        <v>0.28735632183908044</v>
      </c>
      <c r="L455" s="13">
        <f t="shared" si="100"/>
        <v>0.25352112676056338</v>
      </c>
      <c r="M455" s="13">
        <f t="shared" si="100"/>
        <v>0.23076923076923078</v>
      </c>
      <c r="N455" s="13">
        <f t="shared" si="100"/>
        <v>0.20408163265306123</v>
      </c>
      <c r="O455" s="13">
        <f t="shared" si="100"/>
        <v>9.6774193548387094E-2</v>
      </c>
      <c r="P455" s="13">
        <f t="shared" si="100"/>
        <v>0.3235294117647059</v>
      </c>
      <c r="Q455" s="13">
        <f t="shared" si="100"/>
        <v>0.19047619047619047</v>
      </c>
      <c r="R455" s="13">
        <f t="shared" si="100"/>
        <v>0.1111111111111111</v>
      </c>
      <c r="S455" s="13">
        <f t="shared" si="100"/>
        <v>0.55555555555555558</v>
      </c>
      <c r="T455" s="13">
        <f t="shared" si="100"/>
        <v>0</v>
      </c>
      <c r="U455" s="13">
        <f t="shared" si="100"/>
        <v>0</v>
      </c>
      <c r="V455" s="13">
        <f t="shared" si="100"/>
        <v>0.4</v>
      </c>
    </row>
    <row r="456" spans="1:41">
      <c r="B456" s="16" t="s">
        <v>70</v>
      </c>
      <c r="C456" s="13">
        <v>0</v>
      </c>
      <c r="D456" s="13">
        <v>0</v>
      </c>
      <c r="E456" s="13">
        <v>0</v>
      </c>
      <c r="F456" s="13">
        <v>6</v>
      </c>
      <c r="G456" s="13">
        <v>11</v>
      </c>
      <c r="H456" s="13">
        <v>10</v>
      </c>
      <c r="I456" s="13">
        <v>13</v>
      </c>
      <c r="J456" s="13">
        <v>25</v>
      </c>
      <c r="K456" s="13">
        <v>18</v>
      </c>
      <c r="L456" s="13">
        <v>18</v>
      </c>
      <c r="M456" s="13">
        <v>19</v>
      </c>
      <c r="N456" s="13">
        <v>17</v>
      </c>
      <c r="O456" s="13">
        <v>9</v>
      </c>
      <c r="P456" s="13">
        <v>13</v>
      </c>
      <c r="Q456" s="13">
        <v>6</v>
      </c>
      <c r="R456" s="13">
        <v>4</v>
      </c>
      <c r="S456" s="13">
        <v>3</v>
      </c>
      <c r="T456" s="13">
        <v>2</v>
      </c>
      <c r="U456" s="13">
        <v>1</v>
      </c>
      <c r="V456" s="13">
        <v>1</v>
      </c>
    </row>
    <row r="457" spans="1:41">
      <c r="B457" s="16" t="s">
        <v>71</v>
      </c>
      <c r="C457" s="13">
        <v>0</v>
      </c>
      <c r="D457" s="13">
        <v>0</v>
      </c>
      <c r="E457" s="13">
        <v>0</v>
      </c>
      <c r="F457" s="13">
        <v>5</v>
      </c>
      <c r="G457" s="13">
        <v>13</v>
      </c>
      <c r="H457" s="13">
        <v>12</v>
      </c>
      <c r="I457" s="13">
        <v>16</v>
      </c>
      <c r="J457" s="13">
        <v>22</v>
      </c>
      <c r="K457" s="13">
        <v>20</v>
      </c>
      <c r="L457" s="13">
        <v>18</v>
      </c>
      <c r="M457" s="13">
        <v>21</v>
      </c>
      <c r="N457" s="13">
        <v>15</v>
      </c>
      <c r="O457" s="13">
        <v>13</v>
      </c>
      <c r="P457" s="13">
        <v>8</v>
      </c>
      <c r="Q457" s="13">
        <v>8</v>
      </c>
      <c r="R457" s="13">
        <v>1</v>
      </c>
      <c r="S457" s="13">
        <v>1</v>
      </c>
      <c r="T457" s="13">
        <v>2</v>
      </c>
      <c r="U457" s="13">
        <v>2</v>
      </c>
      <c r="V457" s="13">
        <v>2</v>
      </c>
    </row>
    <row r="458" spans="1:41">
      <c r="B458" s="18" t="s">
        <v>72</v>
      </c>
      <c r="C458" s="13">
        <f>(C456+C457)/C452</f>
        <v>0</v>
      </c>
      <c r="D458" s="13">
        <f t="shared" ref="D458:V458" si="101">(D456+D457)/D452</f>
        <v>0</v>
      </c>
      <c r="E458" s="13">
        <f t="shared" si="101"/>
        <v>0</v>
      </c>
      <c r="F458" s="13">
        <f t="shared" si="101"/>
        <v>5.2380952380952382E-2</v>
      </c>
      <c r="G458" s="13">
        <f t="shared" si="101"/>
        <v>0.15</v>
      </c>
      <c r="H458" s="13">
        <f t="shared" si="101"/>
        <v>0.16541353383458646</v>
      </c>
      <c r="I458" s="13">
        <f t="shared" si="101"/>
        <v>0.24166666666666667</v>
      </c>
      <c r="J458" s="13">
        <f t="shared" si="101"/>
        <v>0.51086956521739135</v>
      </c>
      <c r="K458" s="13">
        <f t="shared" si="101"/>
        <v>0.43678160919540232</v>
      </c>
      <c r="L458" s="13">
        <f t="shared" si="101"/>
        <v>0.50704225352112675</v>
      </c>
      <c r="M458" s="13">
        <f t="shared" si="101"/>
        <v>0.61538461538461542</v>
      </c>
      <c r="N458" s="13">
        <f t="shared" si="101"/>
        <v>0.65306122448979587</v>
      </c>
      <c r="O458" s="13">
        <f t="shared" si="101"/>
        <v>0.70967741935483875</v>
      </c>
      <c r="P458" s="13">
        <f t="shared" si="101"/>
        <v>0.61764705882352944</v>
      </c>
      <c r="Q458" s="13">
        <f t="shared" si="101"/>
        <v>0.66666666666666663</v>
      </c>
      <c r="R458" s="13">
        <f t="shared" si="101"/>
        <v>0.55555555555555558</v>
      </c>
      <c r="S458" s="13">
        <f t="shared" si="101"/>
        <v>0.44444444444444442</v>
      </c>
      <c r="T458" s="13">
        <f t="shared" si="101"/>
        <v>0.8</v>
      </c>
      <c r="U458" s="13">
        <f t="shared" si="101"/>
        <v>0.6</v>
      </c>
      <c r="V458" s="13">
        <f t="shared" si="101"/>
        <v>0.6</v>
      </c>
    </row>
    <row r="459" spans="1:41">
      <c r="B459" s="16" t="s">
        <v>73</v>
      </c>
      <c r="C459" s="13">
        <v>0</v>
      </c>
      <c r="D459" s="13">
        <v>9</v>
      </c>
      <c r="E459" s="13">
        <v>20</v>
      </c>
      <c r="F459" s="13">
        <v>18</v>
      </c>
      <c r="G459" s="13">
        <v>12</v>
      </c>
      <c r="H459" s="13">
        <v>16</v>
      </c>
      <c r="I459" s="13">
        <v>21</v>
      </c>
      <c r="J459" s="13">
        <v>5</v>
      </c>
      <c r="K459" s="13">
        <v>16</v>
      </c>
      <c r="L459" s="13">
        <v>10</v>
      </c>
      <c r="M459" s="13">
        <v>5</v>
      </c>
      <c r="N459" s="13">
        <v>3</v>
      </c>
      <c r="O459" s="13">
        <v>6</v>
      </c>
      <c r="P459" s="13">
        <v>1</v>
      </c>
      <c r="Q459" s="13">
        <v>0</v>
      </c>
      <c r="R459" s="13">
        <v>2</v>
      </c>
      <c r="S459" s="13">
        <v>0</v>
      </c>
      <c r="T459" s="13">
        <v>1</v>
      </c>
      <c r="U459" s="13">
        <v>0</v>
      </c>
      <c r="V459" s="13">
        <v>0</v>
      </c>
    </row>
    <row r="460" spans="1:41">
      <c r="B460" s="16" t="s">
        <v>74</v>
      </c>
      <c r="C460" s="13">
        <v>0</v>
      </c>
      <c r="D460" s="13">
        <v>9</v>
      </c>
      <c r="E460" s="13">
        <v>28</v>
      </c>
      <c r="F460" s="13">
        <v>21</v>
      </c>
      <c r="G460" s="13">
        <v>18</v>
      </c>
      <c r="H460" s="13">
        <v>18</v>
      </c>
      <c r="I460" s="13">
        <v>13</v>
      </c>
      <c r="J460" s="13">
        <v>13</v>
      </c>
      <c r="K460" s="13">
        <v>8</v>
      </c>
      <c r="L460" s="13">
        <v>7</v>
      </c>
      <c r="M460" s="13">
        <v>5</v>
      </c>
      <c r="N460" s="13">
        <v>4</v>
      </c>
      <c r="O460" s="13">
        <v>0</v>
      </c>
      <c r="P460" s="13">
        <v>1</v>
      </c>
      <c r="Q460" s="13">
        <v>3</v>
      </c>
      <c r="R460" s="13">
        <v>1</v>
      </c>
      <c r="S460" s="13">
        <v>0</v>
      </c>
      <c r="T460" s="13">
        <v>0</v>
      </c>
      <c r="U460" s="13">
        <v>2</v>
      </c>
      <c r="V460" s="13">
        <v>0</v>
      </c>
    </row>
    <row r="461" spans="1:41">
      <c r="B461" s="18" t="s">
        <v>77</v>
      </c>
      <c r="C461" s="13">
        <f>(C459+C460)/C452</f>
        <v>0</v>
      </c>
      <c r="D461" s="13">
        <f t="shared" ref="D461:V461" si="102">(D459+D460)/D452</f>
        <v>3.3582089552238806E-2</v>
      </c>
      <c r="E461" s="13">
        <f t="shared" si="102"/>
        <v>0.15841584158415842</v>
      </c>
      <c r="F461" s="13">
        <f t="shared" si="102"/>
        <v>0.18571428571428572</v>
      </c>
      <c r="G461" s="13">
        <f t="shared" si="102"/>
        <v>0.1875</v>
      </c>
      <c r="H461" s="13">
        <f t="shared" si="102"/>
        <v>0.25563909774436089</v>
      </c>
      <c r="I461" s="13">
        <f t="shared" si="102"/>
        <v>0.28333333333333333</v>
      </c>
      <c r="J461" s="13">
        <f t="shared" si="102"/>
        <v>0.19565217391304349</v>
      </c>
      <c r="K461" s="13">
        <f t="shared" si="102"/>
        <v>0.27586206896551724</v>
      </c>
      <c r="L461" s="13">
        <f t="shared" si="102"/>
        <v>0.23943661971830985</v>
      </c>
      <c r="M461" s="13">
        <f t="shared" si="102"/>
        <v>0.15384615384615385</v>
      </c>
      <c r="N461" s="13">
        <f t="shared" si="102"/>
        <v>0.14285714285714285</v>
      </c>
      <c r="O461" s="13">
        <f t="shared" si="102"/>
        <v>0.19354838709677419</v>
      </c>
      <c r="P461" s="13">
        <f t="shared" si="102"/>
        <v>5.8823529411764705E-2</v>
      </c>
      <c r="Q461" s="13">
        <f t="shared" si="102"/>
        <v>0.14285714285714285</v>
      </c>
      <c r="R461" s="13">
        <f t="shared" si="102"/>
        <v>0.33333333333333331</v>
      </c>
      <c r="S461" s="13">
        <f t="shared" si="102"/>
        <v>0</v>
      </c>
      <c r="T461" s="13">
        <f t="shared" si="102"/>
        <v>0.2</v>
      </c>
      <c r="U461" s="13">
        <f t="shared" si="102"/>
        <v>0.4</v>
      </c>
      <c r="V461" s="13">
        <f t="shared" si="102"/>
        <v>0</v>
      </c>
    </row>
    <row r="462" spans="1:41">
      <c r="B462" s="12" t="s">
        <v>78</v>
      </c>
      <c r="C462" s="13">
        <v>1002</v>
      </c>
      <c r="D462" s="13">
        <v>608</v>
      </c>
      <c r="E462" s="13">
        <v>380</v>
      </c>
      <c r="F462" s="13">
        <v>275</v>
      </c>
      <c r="G462" s="13">
        <v>228</v>
      </c>
      <c r="H462" s="13">
        <v>186</v>
      </c>
      <c r="I462" s="13">
        <v>133</v>
      </c>
      <c r="J462" s="13">
        <v>96</v>
      </c>
      <c r="K462" s="13">
        <v>79</v>
      </c>
      <c r="L462" s="13">
        <v>59</v>
      </c>
      <c r="M462" s="13">
        <v>61</v>
      </c>
      <c r="N462" s="13">
        <v>37</v>
      </c>
      <c r="O462" s="13">
        <v>30</v>
      </c>
      <c r="P462" s="13">
        <v>31</v>
      </c>
      <c r="Q462" s="13">
        <v>25</v>
      </c>
      <c r="R462" s="13">
        <v>15</v>
      </c>
      <c r="S462" s="13">
        <v>10</v>
      </c>
      <c r="T462" s="13">
        <v>5</v>
      </c>
      <c r="U462" s="13">
        <v>7</v>
      </c>
      <c r="V462" s="13">
        <v>3</v>
      </c>
    </row>
    <row r="463" spans="1:41">
      <c r="B463" s="14" t="s">
        <v>75</v>
      </c>
      <c r="C463" s="12">
        <f>C462/1600</f>
        <v>0.62624999999999997</v>
      </c>
      <c r="D463" s="12">
        <f t="shared" ref="D463:V463" si="103">D462/1600</f>
        <v>0.38</v>
      </c>
      <c r="E463" s="12">
        <f t="shared" si="103"/>
        <v>0.23749999999999999</v>
      </c>
      <c r="F463" s="12">
        <f t="shared" si="103"/>
        <v>0.171875</v>
      </c>
      <c r="G463" s="12">
        <f t="shared" si="103"/>
        <v>0.14249999999999999</v>
      </c>
      <c r="H463" s="12">
        <f t="shared" si="103"/>
        <v>0.11625000000000001</v>
      </c>
      <c r="I463" s="12">
        <f t="shared" si="103"/>
        <v>8.3125000000000004E-2</v>
      </c>
      <c r="J463" s="12">
        <f t="shared" si="103"/>
        <v>0.06</v>
      </c>
      <c r="K463" s="12">
        <f t="shared" si="103"/>
        <v>4.9375000000000002E-2</v>
      </c>
      <c r="L463" s="12">
        <f t="shared" si="103"/>
        <v>3.6874999999999998E-2</v>
      </c>
      <c r="M463" s="12">
        <f t="shared" si="103"/>
        <v>3.8124999999999999E-2</v>
      </c>
      <c r="N463" s="12">
        <f t="shared" si="103"/>
        <v>2.3125E-2</v>
      </c>
      <c r="O463" s="12">
        <f t="shared" si="103"/>
        <v>1.8749999999999999E-2</v>
      </c>
      <c r="P463" s="12">
        <f t="shared" si="103"/>
        <v>1.9375E-2</v>
      </c>
      <c r="Q463" s="12">
        <f t="shared" si="103"/>
        <v>1.5625E-2</v>
      </c>
      <c r="R463" s="12">
        <f t="shared" si="103"/>
        <v>9.3749999999999997E-3</v>
      </c>
      <c r="S463" s="12">
        <f t="shared" si="103"/>
        <v>6.2500000000000003E-3</v>
      </c>
      <c r="T463" s="12">
        <f t="shared" si="103"/>
        <v>3.1250000000000002E-3</v>
      </c>
      <c r="U463" s="12">
        <f t="shared" si="103"/>
        <v>4.3750000000000004E-3</v>
      </c>
      <c r="V463" s="12">
        <f t="shared" si="103"/>
        <v>1.8749999999999999E-3</v>
      </c>
    </row>
    <row r="464" spans="1:41" s="7" customFormat="1">
      <c r="A464" s="9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</row>
    <row r="465" spans="1:22">
      <c r="A465" s="2" t="s">
        <v>36</v>
      </c>
      <c r="B465" s="12" t="s">
        <v>79</v>
      </c>
      <c r="C465" s="12">
        <v>0</v>
      </c>
      <c r="D465" s="12">
        <v>0</v>
      </c>
      <c r="E465" s="12">
        <v>0</v>
      </c>
      <c r="F465" s="12">
        <v>5</v>
      </c>
      <c r="G465" s="12">
        <v>13</v>
      </c>
      <c r="H465" s="12">
        <v>12</v>
      </c>
      <c r="I465" s="12">
        <v>16</v>
      </c>
      <c r="J465" s="12">
        <v>22</v>
      </c>
      <c r="K465" s="12">
        <v>20</v>
      </c>
      <c r="L465" s="12">
        <v>18</v>
      </c>
      <c r="M465" s="12">
        <v>21</v>
      </c>
      <c r="N465" s="12">
        <v>15</v>
      </c>
      <c r="O465" s="12">
        <v>13</v>
      </c>
      <c r="P465" s="12">
        <v>8</v>
      </c>
      <c r="Q465" s="12">
        <v>8</v>
      </c>
      <c r="R465" s="12">
        <v>1</v>
      </c>
      <c r="S465" s="12">
        <v>1</v>
      </c>
      <c r="T465" s="12">
        <v>2</v>
      </c>
      <c r="U465" s="12">
        <v>2</v>
      </c>
      <c r="V465" s="12">
        <v>2</v>
      </c>
    </row>
    <row r="466" spans="1:22">
      <c r="B466" s="12" t="s">
        <v>80</v>
      </c>
      <c r="C466" s="12">
        <v>0</v>
      </c>
      <c r="D466" s="12">
        <v>0</v>
      </c>
      <c r="E466" s="12">
        <v>0</v>
      </c>
      <c r="F466" s="12">
        <v>6</v>
      </c>
      <c r="G466" s="12">
        <v>11</v>
      </c>
      <c r="H466" s="12">
        <v>10</v>
      </c>
      <c r="I466" s="12">
        <v>13</v>
      </c>
      <c r="J466" s="12">
        <v>25</v>
      </c>
      <c r="K466" s="12">
        <v>18</v>
      </c>
      <c r="L466" s="12">
        <v>18</v>
      </c>
      <c r="M466" s="12">
        <v>19</v>
      </c>
      <c r="N466" s="12">
        <v>17</v>
      </c>
      <c r="O466" s="12">
        <v>9</v>
      </c>
      <c r="P466" s="12">
        <v>13</v>
      </c>
      <c r="Q466" s="12">
        <v>6</v>
      </c>
      <c r="R466" s="12">
        <v>4</v>
      </c>
      <c r="S466" s="12">
        <v>3</v>
      </c>
      <c r="T466" s="12">
        <v>2</v>
      </c>
      <c r="U466" s="12">
        <v>1</v>
      </c>
      <c r="V466" s="12">
        <v>1</v>
      </c>
    </row>
    <row r="467" spans="1:22">
      <c r="B467" s="12" t="s">
        <v>81</v>
      </c>
      <c r="C467" s="13">
        <v>0</v>
      </c>
      <c r="D467" s="13">
        <v>9</v>
      </c>
      <c r="E467" s="13">
        <v>28</v>
      </c>
      <c r="F467" s="13">
        <v>21</v>
      </c>
      <c r="G467" s="13">
        <v>18</v>
      </c>
      <c r="H467" s="13">
        <v>18</v>
      </c>
      <c r="I467" s="13">
        <v>13</v>
      </c>
      <c r="J467" s="13">
        <v>13</v>
      </c>
      <c r="K467" s="13">
        <v>8</v>
      </c>
      <c r="L467" s="13">
        <v>7</v>
      </c>
      <c r="M467" s="13">
        <v>5</v>
      </c>
      <c r="N467" s="13">
        <v>4</v>
      </c>
      <c r="O467" s="13">
        <v>0</v>
      </c>
      <c r="P467" s="13">
        <v>1</v>
      </c>
      <c r="Q467" s="13">
        <v>3</v>
      </c>
      <c r="R467" s="13">
        <v>1</v>
      </c>
      <c r="S467" s="13">
        <v>0</v>
      </c>
      <c r="T467" s="13">
        <v>0</v>
      </c>
      <c r="U467" s="13">
        <v>2</v>
      </c>
      <c r="V467" s="13">
        <v>0</v>
      </c>
    </row>
    <row r="468" spans="1:22">
      <c r="B468" s="12" t="s">
        <v>82</v>
      </c>
      <c r="C468" s="13">
        <v>0</v>
      </c>
      <c r="D468" s="13">
        <v>9</v>
      </c>
      <c r="E468" s="13">
        <v>20</v>
      </c>
      <c r="F468" s="13">
        <v>18</v>
      </c>
      <c r="G468" s="13">
        <v>12</v>
      </c>
      <c r="H468" s="13">
        <v>16</v>
      </c>
      <c r="I468" s="13">
        <v>21</v>
      </c>
      <c r="J468" s="13">
        <v>5</v>
      </c>
      <c r="K468" s="13">
        <v>16</v>
      </c>
      <c r="L468" s="13">
        <v>10</v>
      </c>
      <c r="M468" s="13">
        <v>5</v>
      </c>
      <c r="N468" s="13">
        <v>3</v>
      </c>
      <c r="O468" s="13">
        <v>6</v>
      </c>
      <c r="P468" s="13">
        <v>1</v>
      </c>
      <c r="Q468" s="13">
        <v>0</v>
      </c>
      <c r="R468" s="13">
        <v>1</v>
      </c>
      <c r="S468" s="13">
        <v>0</v>
      </c>
      <c r="T468" s="13">
        <v>0</v>
      </c>
      <c r="U468" s="13">
        <v>0</v>
      </c>
      <c r="V468" s="13">
        <v>0</v>
      </c>
    </row>
    <row r="469" spans="1:22">
      <c r="B469" s="12" t="s">
        <v>83</v>
      </c>
      <c r="C469" s="13">
        <v>97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</row>
    <row r="470" spans="1:22">
      <c r="B470" s="12" t="s">
        <v>84</v>
      </c>
      <c r="C470" s="13">
        <v>97</v>
      </c>
      <c r="D470" s="13">
        <v>18</v>
      </c>
      <c r="E470" s="13">
        <v>48</v>
      </c>
      <c r="F470" s="13">
        <v>50</v>
      </c>
      <c r="G470" s="13">
        <v>54</v>
      </c>
      <c r="H470" s="13">
        <v>56</v>
      </c>
      <c r="I470" s="13">
        <v>63</v>
      </c>
      <c r="J470" s="13">
        <v>65</v>
      </c>
      <c r="K470" s="13">
        <v>62</v>
      </c>
      <c r="L470" s="13">
        <v>53</v>
      </c>
      <c r="M470" s="13">
        <v>50</v>
      </c>
      <c r="N470" s="13">
        <v>39</v>
      </c>
      <c r="O470" s="13">
        <v>28</v>
      </c>
      <c r="P470" s="13">
        <v>23</v>
      </c>
      <c r="Q470" s="13">
        <v>17</v>
      </c>
      <c r="R470" s="13">
        <v>7</v>
      </c>
      <c r="S470" s="13">
        <v>4</v>
      </c>
      <c r="T470" s="13">
        <v>4</v>
      </c>
      <c r="U470" s="13">
        <v>5</v>
      </c>
      <c r="V470" s="13">
        <v>3</v>
      </c>
    </row>
    <row r="471" spans="1:22">
      <c r="B471" s="14" t="s">
        <v>85</v>
      </c>
      <c r="C471" s="13">
        <f>C470/1600</f>
        <v>6.0624999999999998E-2</v>
      </c>
      <c r="D471" s="13">
        <f t="shared" ref="D471:V471" si="104">D470/1600</f>
        <v>1.125E-2</v>
      </c>
      <c r="E471" s="13">
        <f t="shared" si="104"/>
        <v>0.03</v>
      </c>
      <c r="F471" s="13">
        <f t="shared" si="104"/>
        <v>3.125E-2</v>
      </c>
      <c r="G471" s="13">
        <f t="shared" si="104"/>
        <v>3.3750000000000002E-2</v>
      </c>
      <c r="H471" s="13">
        <f t="shared" si="104"/>
        <v>3.5000000000000003E-2</v>
      </c>
      <c r="I471" s="13">
        <f t="shared" si="104"/>
        <v>3.9375E-2</v>
      </c>
      <c r="J471" s="13">
        <f t="shared" si="104"/>
        <v>4.0625000000000001E-2</v>
      </c>
      <c r="K471" s="13">
        <f t="shared" si="104"/>
        <v>3.875E-2</v>
      </c>
      <c r="L471" s="13">
        <f t="shared" si="104"/>
        <v>3.3125000000000002E-2</v>
      </c>
      <c r="M471" s="13">
        <f t="shared" si="104"/>
        <v>3.125E-2</v>
      </c>
      <c r="N471" s="13">
        <f t="shared" si="104"/>
        <v>2.4375000000000001E-2</v>
      </c>
      <c r="O471" s="13">
        <f t="shared" si="104"/>
        <v>1.7500000000000002E-2</v>
      </c>
      <c r="P471" s="13">
        <f t="shared" si="104"/>
        <v>1.4375000000000001E-2</v>
      </c>
      <c r="Q471" s="13">
        <f t="shared" si="104"/>
        <v>1.0625000000000001E-2</v>
      </c>
      <c r="R471" s="13">
        <f t="shared" si="104"/>
        <v>4.3750000000000004E-3</v>
      </c>
      <c r="S471" s="13">
        <f t="shared" si="104"/>
        <v>2.5000000000000001E-3</v>
      </c>
      <c r="T471" s="13">
        <f t="shared" si="104"/>
        <v>2.5000000000000001E-3</v>
      </c>
      <c r="U471" s="13">
        <f t="shared" si="104"/>
        <v>3.1250000000000002E-3</v>
      </c>
      <c r="V471" s="13">
        <f t="shared" si="104"/>
        <v>1.8749999999999999E-3</v>
      </c>
    </row>
    <row r="472" spans="1:22">
      <c r="B472" s="12" t="s">
        <v>87</v>
      </c>
      <c r="C472" s="13">
        <v>1002</v>
      </c>
      <c r="D472" s="13">
        <v>608</v>
      </c>
      <c r="E472" s="13">
        <v>380</v>
      </c>
      <c r="F472" s="13">
        <v>275</v>
      </c>
      <c r="G472" s="13">
        <v>228</v>
      </c>
      <c r="H472" s="13">
        <v>186</v>
      </c>
      <c r="I472" s="13">
        <v>133</v>
      </c>
      <c r="J472" s="13">
        <v>96</v>
      </c>
      <c r="K472" s="13">
        <v>79</v>
      </c>
      <c r="L472" s="13">
        <v>59</v>
      </c>
      <c r="M472" s="13">
        <v>61</v>
      </c>
      <c r="N472" s="13">
        <v>37</v>
      </c>
      <c r="O472" s="13">
        <v>30</v>
      </c>
      <c r="P472" s="13">
        <v>31</v>
      </c>
      <c r="Q472" s="13">
        <v>25</v>
      </c>
      <c r="R472" s="13">
        <v>15</v>
      </c>
      <c r="S472" s="13">
        <v>10</v>
      </c>
      <c r="T472" s="13">
        <v>5</v>
      </c>
      <c r="U472" s="13">
        <v>7</v>
      </c>
      <c r="V472" s="13">
        <v>3</v>
      </c>
    </row>
    <row r="473" spans="1:22">
      <c r="B473" s="12" t="s">
        <v>88</v>
      </c>
      <c r="C473" s="13">
        <v>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</row>
    <row r="474" spans="1:22">
      <c r="B474" s="12" t="s">
        <v>89</v>
      </c>
      <c r="C474" s="13">
        <v>0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</row>
    <row r="475" spans="1:22">
      <c r="B475" s="12" t="s">
        <v>90</v>
      </c>
      <c r="C475" s="13">
        <v>0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</row>
    <row r="476" spans="1:22">
      <c r="B476" s="12" t="s">
        <v>91</v>
      </c>
      <c r="C476" s="13">
        <v>0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1</v>
      </c>
      <c r="S476" s="13">
        <v>0</v>
      </c>
      <c r="T476" s="13">
        <v>1</v>
      </c>
      <c r="U476" s="13">
        <v>0</v>
      </c>
      <c r="V476" s="13">
        <v>0</v>
      </c>
    </row>
    <row r="477" spans="1:22">
      <c r="B477" s="12" t="s">
        <v>92</v>
      </c>
      <c r="C477" s="13">
        <v>1002</v>
      </c>
      <c r="D477" s="13">
        <v>518</v>
      </c>
      <c r="E477" s="13">
        <v>255</v>
      </c>
      <c r="F477" s="13">
        <v>160</v>
      </c>
      <c r="G477" s="13">
        <v>106</v>
      </c>
      <c r="H477" s="13">
        <v>77</v>
      </c>
      <c r="I477" s="13">
        <v>57</v>
      </c>
      <c r="J477" s="13">
        <v>27</v>
      </c>
      <c r="K477" s="13">
        <v>25</v>
      </c>
      <c r="L477" s="13">
        <v>18</v>
      </c>
      <c r="M477" s="13">
        <v>15</v>
      </c>
      <c r="N477" s="13">
        <v>10</v>
      </c>
      <c r="O477" s="13">
        <v>3</v>
      </c>
      <c r="P477" s="13">
        <v>11</v>
      </c>
      <c r="Q477" s="13">
        <v>4</v>
      </c>
      <c r="R477" s="13">
        <v>1</v>
      </c>
      <c r="S477" s="13">
        <v>5</v>
      </c>
      <c r="T477" s="13">
        <v>0</v>
      </c>
      <c r="U477" s="13">
        <v>0</v>
      </c>
      <c r="V477" s="13">
        <v>2</v>
      </c>
    </row>
    <row r="478" spans="1:22">
      <c r="B478" s="12" t="s">
        <v>93</v>
      </c>
      <c r="C478" s="13">
        <v>1002</v>
      </c>
      <c r="D478" s="13">
        <v>518</v>
      </c>
      <c r="E478" s="13">
        <v>255</v>
      </c>
      <c r="F478" s="13">
        <v>160</v>
      </c>
      <c r="G478" s="13">
        <v>106</v>
      </c>
      <c r="H478" s="13">
        <v>77</v>
      </c>
      <c r="I478" s="13">
        <v>57</v>
      </c>
      <c r="J478" s="13">
        <v>27</v>
      </c>
      <c r="K478" s="13">
        <v>25</v>
      </c>
      <c r="L478" s="13">
        <v>18</v>
      </c>
      <c r="M478" s="13">
        <v>15</v>
      </c>
      <c r="N478" s="13">
        <v>10</v>
      </c>
      <c r="O478" s="13">
        <v>3</v>
      </c>
      <c r="P478" s="13">
        <v>11</v>
      </c>
      <c r="Q478" s="13">
        <v>4</v>
      </c>
      <c r="R478" s="13">
        <v>2</v>
      </c>
      <c r="S478" s="13">
        <v>5</v>
      </c>
      <c r="T478" s="13">
        <v>1</v>
      </c>
      <c r="U478" s="13">
        <v>0</v>
      </c>
      <c r="V478" s="13">
        <v>2</v>
      </c>
    </row>
    <row r="479" spans="1:22">
      <c r="B479" s="14" t="s">
        <v>86</v>
      </c>
      <c r="C479" s="13">
        <f>C478/1600</f>
        <v>0.62624999999999997</v>
      </c>
      <c r="D479" s="13">
        <f t="shared" ref="D479:V479" si="105">D478/1600</f>
        <v>0.32374999999999998</v>
      </c>
      <c r="E479" s="13">
        <f t="shared" si="105"/>
        <v>0.15937499999999999</v>
      </c>
      <c r="F479" s="13">
        <f t="shared" si="105"/>
        <v>0.1</v>
      </c>
      <c r="G479" s="13">
        <f t="shared" si="105"/>
        <v>6.6250000000000003E-2</v>
      </c>
      <c r="H479" s="13">
        <f t="shared" si="105"/>
        <v>4.8125000000000001E-2</v>
      </c>
      <c r="I479" s="13">
        <f t="shared" si="105"/>
        <v>3.5624999999999997E-2</v>
      </c>
      <c r="J479" s="13">
        <f t="shared" si="105"/>
        <v>1.6875000000000001E-2</v>
      </c>
      <c r="K479" s="13">
        <f t="shared" si="105"/>
        <v>1.5625E-2</v>
      </c>
      <c r="L479" s="13">
        <f t="shared" si="105"/>
        <v>1.125E-2</v>
      </c>
      <c r="M479" s="13">
        <f t="shared" si="105"/>
        <v>9.3749999999999997E-3</v>
      </c>
      <c r="N479" s="13">
        <f t="shared" si="105"/>
        <v>6.2500000000000003E-3</v>
      </c>
      <c r="O479" s="13">
        <f t="shared" si="105"/>
        <v>1.8749999999999999E-3</v>
      </c>
      <c r="P479" s="13">
        <f t="shared" si="105"/>
        <v>6.875E-3</v>
      </c>
      <c r="Q479" s="13">
        <f t="shared" si="105"/>
        <v>2.5000000000000001E-3</v>
      </c>
      <c r="R479" s="13">
        <f t="shared" si="105"/>
        <v>1.25E-3</v>
      </c>
      <c r="S479" s="13">
        <f t="shared" si="105"/>
        <v>3.1250000000000002E-3</v>
      </c>
      <c r="T479" s="13">
        <f t="shared" si="105"/>
        <v>6.2500000000000001E-4</v>
      </c>
      <c r="U479" s="13">
        <f t="shared" si="105"/>
        <v>0</v>
      </c>
      <c r="V479" s="13">
        <f t="shared" si="105"/>
        <v>1.25E-3</v>
      </c>
    </row>
    <row r="482" spans="1:22">
      <c r="A482" s="8" t="s">
        <v>60</v>
      </c>
      <c r="B482" s="10" t="s">
        <v>0</v>
      </c>
      <c r="C482" s="11">
        <v>0.1</v>
      </c>
      <c r="D482" s="11">
        <v>0.2</v>
      </c>
      <c r="E482" s="11">
        <v>0.3</v>
      </c>
      <c r="F482" s="11">
        <v>0.4</v>
      </c>
      <c r="G482" s="11">
        <v>0.5</v>
      </c>
      <c r="H482" s="11">
        <v>0.6</v>
      </c>
      <c r="I482" s="11">
        <v>0.7</v>
      </c>
      <c r="J482" s="11">
        <v>0.8</v>
      </c>
      <c r="K482" s="11">
        <v>0.9</v>
      </c>
      <c r="L482" s="11">
        <v>1</v>
      </c>
      <c r="M482" s="11">
        <v>1.1000000000000001</v>
      </c>
      <c r="N482" s="11">
        <v>1.2</v>
      </c>
      <c r="O482" s="11">
        <v>1.3</v>
      </c>
      <c r="P482" s="11">
        <v>1.4</v>
      </c>
      <c r="Q482" s="11">
        <v>1.5</v>
      </c>
      <c r="R482" s="11">
        <v>1.6</v>
      </c>
      <c r="S482" s="11">
        <v>1.7</v>
      </c>
      <c r="T482" s="11">
        <v>1.8</v>
      </c>
      <c r="U482" s="11">
        <v>1.9</v>
      </c>
      <c r="V482" s="11">
        <v>2</v>
      </c>
    </row>
    <row r="483" spans="1:22">
      <c r="A483" s="6" t="s">
        <v>14</v>
      </c>
      <c r="B483" s="12" t="s">
        <v>19</v>
      </c>
      <c r="C483" s="16">
        <v>1600</v>
      </c>
      <c r="D483" s="16">
        <v>1600</v>
      </c>
      <c r="E483" s="16">
        <v>1600</v>
      </c>
      <c r="F483" s="16">
        <v>1600</v>
      </c>
      <c r="G483" s="16">
        <v>1600</v>
      </c>
      <c r="H483" s="16">
        <v>1600</v>
      </c>
      <c r="I483" s="16">
        <v>1600</v>
      </c>
      <c r="J483" s="16">
        <v>1600</v>
      </c>
      <c r="K483" s="16">
        <v>1600</v>
      </c>
      <c r="L483" s="16">
        <v>1600</v>
      </c>
      <c r="M483" s="16">
        <v>1600</v>
      </c>
      <c r="N483" s="16">
        <v>1600</v>
      </c>
      <c r="O483" s="16">
        <v>1600</v>
      </c>
      <c r="P483" s="16">
        <v>1600</v>
      </c>
      <c r="Q483" s="16">
        <v>1600</v>
      </c>
      <c r="R483" s="16">
        <v>1600</v>
      </c>
      <c r="S483" s="16">
        <v>1600</v>
      </c>
      <c r="T483" s="16">
        <v>1600</v>
      </c>
      <c r="U483" s="16">
        <v>1600</v>
      </c>
      <c r="V483" s="16">
        <v>1600</v>
      </c>
    </row>
    <row r="484" spans="1:22">
      <c r="A484" s="6" t="s">
        <v>94</v>
      </c>
      <c r="B484" s="12" t="s">
        <v>63</v>
      </c>
      <c r="C484" s="16">
        <f>C483/1600</f>
        <v>1</v>
      </c>
      <c r="D484" s="16">
        <f t="shared" ref="D484:V484" si="106">D483/1600</f>
        <v>1</v>
      </c>
      <c r="E484" s="16">
        <f t="shared" si="106"/>
        <v>1</v>
      </c>
      <c r="F484" s="16">
        <f t="shared" si="106"/>
        <v>1</v>
      </c>
      <c r="G484" s="16">
        <f t="shared" si="106"/>
        <v>1</v>
      </c>
      <c r="H484" s="16">
        <f t="shared" si="106"/>
        <v>1</v>
      </c>
      <c r="I484" s="16">
        <f t="shared" si="106"/>
        <v>1</v>
      </c>
      <c r="J484" s="16">
        <f t="shared" si="106"/>
        <v>1</v>
      </c>
      <c r="K484" s="16">
        <f t="shared" si="106"/>
        <v>1</v>
      </c>
      <c r="L484" s="16">
        <f t="shared" si="106"/>
        <v>1</v>
      </c>
      <c r="M484" s="16">
        <f t="shared" si="106"/>
        <v>1</v>
      </c>
      <c r="N484" s="16">
        <f t="shared" si="106"/>
        <v>1</v>
      </c>
      <c r="O484" s="16">
        <f t="shared" si="106"/>
        <v>1</v>
      </c>
      <c r="P484" s="16">
        <f t="shared" si="106"/>
        <v>1</v>
      </c>
      <c r="Q484" s="16">
        <f t="shared" si="106"/>
        <v>1</v>
      </c>
      <c r="R484" s="16">
        <f t="shared" si="106"/>
        <v>1</v>
      </c>
      <c r="S484" s="16">
        <f t="shared" si="106"/>
        <v>1</v>
      </c>
      <c r="T484" s="16">
        <f t="shared" si="106"/>
        <v>1</v>
      </c>
      <c r="U484" s="16">
        <f t="shared" si="106"/>
        <v>1</v>
      </c>
      <c r="V484" s="16">
        <f t="shared" si="106"/>
        <v>1</v>
      </c>
    </row>
    <row r="485" spans="1:22">
      <c r="B485" s="12" t="s">
        <v>64</v>
      </c>
      <c r="C485" s="16">
        <v>0.11990000000000001</v>
      </c>
      <c r="D485" s="16">
        <v>0.1119</v>
      </c>
      <c r="E485" s="16">
        <v>9.0899999999999995E-2</v>
      </c>
      <c r="F485" s="16">
        <v>6.7599999999999993E-2</v>
      </c>
      <c r="G485" s="16">
        <v>4.8099999999999997E-2</v>
      </c>
      <c r="H485" s="16">
        <v>3.9300000000000002E-2</v>
      </c>
      <c r="I485" s="16">
        <v>3.9E-2</v>
      </c>
      <c r="J485" s="16">
        <v>3.9E-2</v>
      </c>
      <c r="K485" s="16">
        <v>3.9E-2</v>
      </c>
      <c r="L485" s="16">
        <v>3.9E-2</v>
      </c>
      <c r="M485" s="16">
        <v>3.9E-2</v>
      </c>
      <c r="N485" s="16">
        <v>3.9E-2</v>
      </c>
      <c r="O485" s="16">
        <v>3.9E-2</v>
      </c>
      <c r="P485" s="16">
        <v>3.9E-2</v>
      </c>
      <c r="Q485" s="16">
        <v>3.9E-2</v>
      </c>
      <c r="R485" s="16">
        <v>3.9E-2</v>
      </c>
      <c r="S485" s="16">
        <v>3.9E-2</v>
      </c>
      <c r="T485" s="16">
        <v>3.9E-2</v>
      </c>
      <c r="U485" s="16">
        <v>3.9E-2</v>
      </c>
      <c r="V485" s="16">
        <v>3.9E-2</v>
      </c>
    </row>
    <row r="486" spans="1:22">
      <c r="B486" s="12" t="s">
        <v>65</v>
      </c>
      <c r="C486" s="16">
        <f>C485*10^2</f>
        <v>11.99</v>
      </c>
      <c r="D486" s="16">
        <f t="shared" ref="D486:V486" si="107">D485*10^2</f>
        <v>11.19</v>
      </c>
      <c r="E486" s="16">
        <f t="shared" si="107"/>
        <v>9.09</v>
      </c>
      <c r="F486" s="16">
        <f t="shared" si="107"/>
        <v>6.76</v>
      </c>
      <c r="G486" s="16">
        <f t="shared" si="107"/>
        <v>4.8099999999999996</v>
      </c>
      <c r="H486" s="16">
        <f t="shared" si="107"/>
        <v>3.93</v>
      </c>
      <c r="I486" s="16">
        <f t="shared" si="107"/>
        <v>3.9</v>
      </c>
      <c r="J486" s="16">
        <f t="shared" si="107"/>
        <v>3.9</v>
      </c>
      <c r="K486" s="16">
        <f t="shared" si="107"/>
        <v>3.9</v>
      </c>
      <c r="L486" s="16">
        <f t="shared" si="107"/>
        <v>3.9</v>
      </c>
      <c r="M486" s="16">
        <f t="shared" si="107"/>
        <v>3.9</v>
      </c>
      <c r="N486" s="16">
        <f t="shared" si="107"/>
        <v>3.9</v>
      </c>
      <c r="O486" s="16">
        <f t="shared" si="107"/>
        <v>3.9</v>
      </c>
      <c r="P486" s="16">
        <f t="shared" si="107"/>
        <v>3.9</v>
      </c>
      <c r="Q486" s="16">
        <f t="shared" si="107"/>
        <v>3.9</v>
      </c>
      <c r="R486" s="16">
        <f t="shared" si="107"/>
        <v>3.9</v>
      </c>
      <c r="S486" s="16">
        <f t="shared" si="107"/>
        <v>3.9</v>
      </c>
      <c r="T486" s="16">
        <f t="shared" si="107"/>
        <v>3.9</v>
      </c>
      <c r="U486" s="16">
        <f t="shared" si="107"/>
        <v>3.9</v>
      </c>
      <c r="V486" s="16">
        <f t="shared" si="107"/>
        <v>3.9</v>
      </c>
    </row>
    <row r="487" spans="1:22">
      <c r="B487" s="12" t="s">
        <v>66</v>
      </c>
      <c r="C487" s="16">
        <v>2.8763000000000001</v>
      </c>
      <c r="D487" s="16">
        <v>1.7335</v>
      </c>
      <c r="E487" s="16">
        <v>1.1242000000000001</v>
      </c>
      <c r="F487" s="16">
        <v>0.84450000000000003</v>
      </c>
      <c r="G487" s="16">
        <v>0.67949999999999999</v>
      </c>
      <c r="H487" s="16">
        <v>0.55559999999999998</v>
      </c>
      <c r="I487" s="16">
        <v>0.4793</v>
      </c>
      <c r="J487" s="16">
        <v>0.41210000000000002</v>
      </c>
      <c r="K487" s="16">
        <v>0.36809999999999998</v>
      </c>
      <c r="L487" s="16">
        <v>0.33460000000000001</v>
      </c>
      <c r="M487" s="16">
        <v>0.30230000000000001</v>
      </c>
      <c r="N487" s="16">
        <v>0.28179999999999999</v>
      </c>
      <c r="O487" s="16">
        <v>0.25969999999999999</v>
      </c>
      <c r="P487" s="16">
        <v>0.23860000000000001</v>
      </c>
      <c r="Q487" s="16">
        <v>0.21870000000000001</v>
      </c>
      <c r="R487" s="16">
        <v>0.2026</v>
      </c>
      <c r="S487" s="16">
        <v>0.1888</v>
      </c>
      <c r="T487" s="16">
        <v>0.1777</v>
      </c>
      <c r="U487" s="16">
        <v>0.16789999999999999</v>
      </c>
      <c r="V487" s="16">
        <v>0.15429999999999999</v>
      </c>
    </row>
    <row r="488" spans="1:22">
      <c r="C488" s="15"/>
    </row>
    <row r="489" spans="1:22">
      <c r="A489" s="2" t="s">
        <v>35</v>
      </c>
      <c r="B489" s="12" t="s">
        <v>67</v>
      </c>
      <c r="C489" s="13">
        <v>1090</v>
      </c>
      <c r="D489" s="13">
        <v>514</v>
      </c>
      <c r="E489" s="13">
        <v>322</v>
      </c>
      <c r="F489" s="13">
        <v>211</v>
      </c>
      <c r="G489" s="13">
        <v>178</v>
      </c>
      <c r="H489" s="13">
        <v>134</v>
      </c>
      <c r="I489" s="13">
        <v>116</v>
      </c>
      <c r="J489" s="13">
        <v>107</v>
      </c>
      <c r="K489" s="13">
        <v>91</v>
      </c>
      <c r="L489" s="13">
        <v>73</v>
      </c>
      <c r="M489" s="13">
        <v>38</v>
      </c>
      <c r="N489" s="13">
        <v>42</v>
      </c>
      <c r="O489" s="13">
        <v>41</v>
      </c>
      <c r="P489" s="13">
        <v>27</v>
      </c>
      <c r="Q489" s="13">
        <v>16</v>
      </c>
      <c r="R489" s="13">
        <v>14</v>
      </c>
      <c r="S489" s="13">
        <v>8</v>
      </c>
      <c r="T489" s="13">
        <v>4</v>
      </c>
      <c r="U489" s="13">
        <v>7</v>
      </c>
      <c r="V489" s="13">
        <v>4</v>
      </c>
    </row>
    <row r="490" spans="1:22">
      <c r="B490" s="14" t="s">
        <v>76</v>
      </c>
      <c r="C490" s="13">
        <f>C489/1600</f>
        <v>0.68125000000000002</v>
      </c>
      <c r="D490" s="13">
        <f t="shared" ref="D490:V490" si="108">D489/1600</f>
        <v>0.32124999999999998</v>
      </c>
      <c r="E490" s="13">
        <f t="shared" si="108"/>
        <v>0.20125000000000001</v>
      </c>
      <c r="F490" s="13">
        <f t="shared" si="108"/>
        <v>0.13187499999999999</v>
      </c>
      <c r="G490" s="13">
        <f t="shared" si="108"/>
        <v>0.11125</v>
      </c>
      <c r="H490" s="13">
        <f t="shared" si="108"/>
        <v>8.3750000000000005E-2</v>
      </c>
      <c r="I490" s="13">
        <f t="shared" si="108"/>
        <v>7.2499999999999995E-2</v>
      </c>
      <c r="J490" s="13">
        <f t="shared" si="108"/>
        <v>6.6875000000000004E-2</v>
      </c>
      <c r="K490" s="13">
        <f t="shared" si="108"/>
        <v>5.6875000000000002E-2</v>
      </c>
      <c r="L490" s="13">
        <f t="shared" si="108"/>
        <v>4.5624999999999999E-2</v>
      </c>
      <c r="M490" s="13">
        <f t="shared" si="108"/>
        <v>2.375E-2</v>
      </c>
      <c r="N490" s="13">
        <f t="shared" si="108"/>
        <v>2.6249999999999999E-2</v>
      </c>
      <c r="O490" s="13">
        <f t="shared" si="108"/>
        <v>2.5624999999999998E-2</v>
      </c>
      <c r="P490" s="13">
        <f t="shared" si="108"/>
        <v>1.6875000000000001E-2</v>
      </c>
      <c r="Q490" s="13">
        <f t="shared" si="108"/>
        <v>0.01</v>
      </c>
      <c r="R490" s="13">
        <f t="shared" si="108"/>
        <v>8.7500000000000008E-3</v>
      </c>
      <c r="S490" s="13">
        <f t="shared" si="108"/>
        <v>5.0000000000000001E-3</v>
      </c>
      <c r="T490" s="13">
        <f t="shared" si="108"/>
        <v>2.5000000000000001E-3</v>
      </c>
      <c r="U490" s="13">
        <f t="shared" si="108"/>
        <v>4.3750000000000004E-3</v>
      </c>
      <c r="V490" s="13">
        <f t="shared" si="108"/>
        <v>2.5000000000000001E-3</v>
      </c>
    </row>
    <row r="491" spans="1:22">
      <c r="B491" s="16" t="s">
        <v>68</v>
      </c>
      <c r="C491" s="13">
        <v>1090</v>
      </c>
      <c r="D491" s="13">
        <v>481</v>
      </c>
      <c r="E491" s="13">
        <v>271</v>
      </c>
      <c r="F491" s="13">
        <v>153</v>
      </c>
      <c r="G491" s="13">
        <v>103</v>
      </c>
      <c r="H491" s="13">
        <v>63</v>
      </c>
      <c r="I491" s="13">
        <v>44</v>
      </c>
      <c r="J491" s="13">
        <v>41</v>
      </c>
      <c r="K491" s="13">
        <v>29</v>
      </c>
      <c r="L491" s="13">
        <v>25</v>
      </c>
      <c r="M491" s="13">
        <v>8</v>
      </c>
      <c r="N491" s="13">
        <v>13</v>
      </c>
      <c r="O491" s="13">
        <v>5</v>
      </c>
      <c r="P491" s="13">
        <v>4</v>
      </c>
      <c r="Q491" s="13">
        <v>3</v>
      </c>
      <c r="R491" s="13">
        <v>3</v>
      </c>
      <c r="S491" s="13">
        <v>0</v>
      </c>
      <c r="T491" s="13">
        <v>0</v>
      </c>
      <c r="U491" s="13">
        <v>2</v>
      </c>
      <c r="V491" s="13">
        <v>1</v>
      </c>
    </row>
    <row r="492" spans="1:22">
      <c r="B492" s="18" t="s">
        <v>69</v>
      </c>
      <c r="C492" s="13">
        <f>C491/C489</f>
        <v>1</v>
      </c>
      <c r="D492" s="13">
        <f t="shared" ref="D492:V492" si="109">D491/D489</f>
        <v>0.93579766536964981</v>
      </c>
      <c r="E492" s="13">
        <f t="shared" si="109"/>
        <v>0.84161490683229812</v>
      </c>
      <c r="F492" s="13">
        <f t="shared" si="109"/>
        <v>0.72511848341232232</v>
      </c>
      <c r="G492" s="13">
        <f t="shared" si="109"/>
        <v>0.5786516853932584</v>
      </c>
      <c r="H492" s="13">
        <f t="shared" si="109"/>
        <v>0.47014925373134331</v>
      </c>
      <c r="I492" s="13">
        <f t="shared" si="109"/>
        <v>0.37931034482758619</v>
      </c>
      <c r="J492" s="13">
        <f t="shared" si="109"/>
        <v>0.38317757009345793</v>
      </c>
      <c r="K492" s="13">
        <f t="shared" si="109"/>
        <v>0.31868131868131866</v>
      </c>
      <c r="L492" s="13">
        <f t="shared" si="109"/>
        <v>0.34246575342465752</v>
      </c>
      <c r="M492" s="13">
        <f t="shared" si="109"/>
        <v>0.21052631578947367</v>
      </c>
      <c r="N492" s="13">
        <f t="shared" si="109"/>
        <v>0.30952380952380953</v>
      </c>
      <c r="O492" s="13">
        <f t="shared" si="109"/>
        <v>0.12195121951219512</v>
      </c>
      <c r="P492" s="13">
        <f t="shared" si="109"/>
        <v>0.14814814814814814</v>
      </c>
      <c r="Q492" s="13">
        <f t="shared" si="109"/>
        <v>0.1875</v>
      </c>
      <c r="R492" s="13">
        <f t="shared" si="109"/>
        <v>0.21428571428571427</v>
      </c>
      <c r="S492" s="13">
        <f t="shared" si="109"/>
        <v>0</v>
      </c>
      <c r="T492" s="13">
        <f t="shared" si="109"/>
        <v>0</v>
      </c>
      <c r="U492" s="13">
        <f t="shared" si="109"/>
        <v>0.2857142857142857</v>
      </c>
      <c r="V492" s="13">
        <f t="shared" si="109"/>
        <v>0.25</v>
      </c>
    </row>
    <row r="493" spans="1:22">
      <c r="B493" s="16" t="s">
        <v>70</v>
      </c>
      <c r="C493" s="13">
        <v>0</v>
      </c>
      <c r="D493" s="13">
        <v>0</v>
      </c>
      <c r="E493" s="13">
        <v>0</v>
      </c>
      <c r="F493" s="13">
        <v>10</v>
      </c>
      <c r="G493" s="13">
        <v>9</v>
      </c>
      <c r="H493" s="13">
        <v>18</v>
      </c>
      <c r="I493" s="13">
        <v>17</v>
      </c>
      <c r="J493" s="13">
        <v>17</v>
      </c>
      <c r="K493" s="13">
        <v>20</v>
      </c>
      <c r="L493" s="13">
        <v>14</v>
      </c>
      <c r="M493" s="13">
        <v>12</v>
      </c>
      <c r="N493" s="13">
        <v>8</v>
      </c>
      <c r="O493" s="13">
        <v>10</v>
      </c>
      <c r="P493" s="13">
        <v>9</v>
      </c>
      <c r="Q493" s="13">
        <v>7</v>
      </c>
      <c r="R493" s="13">
        <v>5</v>
      </c>
      <c r="S493" s="13">
        <v>4</v>
      </c>
      <c r="T493" s="13">
        <v>1</v>
      </c>
      <c r="U493" s="13">
        <v>1</v>
      </c>
      <c r="V493" s="13">
        <v>1</v>
      </c>
    </row>
    <row r="494" spans="1:22">
      <c r="B494" s="16" t="s">
        <v>71</v>
      </c>
      <c r="C494" s="13">
        <v>0</v>
      </c>
      <c r="D494" s="13">
        <v>0</v>
      </c>
      <c r="E494" s="13">
        <v>0</v>
      </c>
      <c r="F494" s="13">
        <v>8</v>
      </c>
      <c r="G494" s="13">
        <v>16</v>
      </c>
      <c r="H494" s="13">
        <v>15</v>
      </c>
      <c r="I494" s="13">
        <v>20</v>
      </c>
      <c r="J494" s="13">
        <v>22</v>
      </c>
      <c r="K494" s="13">
        <v>25</v>
      </c>
      <c r="L494" s="13">
        <v>15</v>
      </c>
      <c r="M494" s="13">
        <v>9</v>
      </c>
      <c r="N494" s="13">
        <v>14</v>
      </c>
      <c r="O494" s="13">
        <v>15</v>
      </c>
      <c r="P494" s="13">
        <v>11</v>
      </c>
      <c r="Q494" s="13">
        <v>3</v>
      </c>
      <c r="R494" s="13">
        <v>6</v>
      </c>
      <c r="S494" s="13">
        <v>3</v>
      </c>
      <c r="T494" s="13">
        <v>1</v>
      </c>
      <c r="U494" s="13">
        <v>3</v>
      </c>
      <c r="V494" s="13">
        <v>2</v>
      </c>
    </row>
    <row r="495" spans="1:22">
      <c r="B495" s="18" t="s">
        <v>72</v>
      </c>
      <c r="C495" s="13">
        <f>(C493+C494)/C489</f>
        <v>0</v>
      </c>
      <c r="D495" s="13">
        <f t="shared" ref="D495:V495" si="110">(D493+D494)/D489</f>
        <v>0</v>
      </c>
      <c r="E495" s="13">
        <f t="shared" si="110"/>
        <v>0</v>
      </c>
      <c r="F495" s="13">
        <f t="shared" si="110"/>
        <v>8.5308056872037921E-2</v>
      </c>
      <c r="G495" s="13">
        <f t="shared" si="110"/>
        <v>0.1404494382022472</v>
      </c>
      <c r="H495" s="13">
        <f t="shared" si="110"/>
        <v>0.2462686567164179</v>
      </c>
      <c r="I495" s="13">
        <f t="shared" si="110"/>
        <v>0.31896551724137934</v>
      </c>
      <c r="J495" s="13">
        <f t="shared" si="110"/>
        <v>0.3644859813084112</v>
      </c>
      <c r="K495" s="13">
        <f t="shared" si="110"/>
        <v>0.49450549450549453</v>
      </c>
      <c r="L495" s="13">
        <f t="shared" si="110"/>
        <v>0.39726027397260272</v>
      </c>
      <c r="M495" s="13">
        <f t="shared" si="110"/>
        <v>0.55263157894736847</v>
      </c>
      <c r="N495" s="13">
        <f t="shared" si="110"/>
        <v>0.52380952380952384</v>
      </c>
      <c r="O495" s="13">
        <f t="shared" si="110"/>
        <v>0.6097560975609756</v>
      </c>
      <c r="P495" s="13">
        <f t="shared" si="110"/>
        <v>0.7407407407407407</v>
      </c>
      <c r="Q495" s="13">
        <f t="shared" si="110"/>
        <v>0.625</v>
      </c>
      <c r="R495" s="13">
        <f t="shared" si="110"/>
        <v>0.7857142857142857</v>
      </c>
      <c r="S495" s="13">
        <f t="shared" si="110"/>
        <v>0.875</v>
      </c>
      <c r="T495" s="13">
        <f t="shared" si="110"/>
        <v>0.5</v>
      </c>
      <c r="U495" s="13">
        <f t="shared" si="110"/>
        <v>0.5714285714285714</v>
      </c>
      <c r="V495" s="13">
        <f t="shared" si="110"/>
        <v>0.75</v>
      </c>
    </row>
    <row r="496" spans="1:22">
      <c r="B496" s="16" t="s">
        <v>73</v>
      </c>
      <c r="C496" s="13">
        <v>0</v>
      </c>
      <c r="D496" s="13">
        <v>18</v>
      </c>
      <c r="E496" s="13">
        <v>21</v>
      </c>
      <c r="F496" s="13">
        <v>15</v>
      </c>
      <c r="G496" s="13">
        <v>28</v>
      </c>
      <c r="H496" s="13">
        <v>17</v>
      </c>
      <c r="I496" s="13">
        <v>19</v>
      </c>
      <c r="J496" s="13">
        <v>10</v>
      </c>
      <c r="K496" s="13">
        <v>7</v>
      </c>
      <c r="L496" s="13">
        <v>8</v>
      </c>
      <c r="M496" s="13">
        <v>6</v>
      </c>
      <c r="N496" s="13">
        <v>4</v>
      </c>
      <c r="O496" s="13">
        <v>7</v>
      </c>
      <c r="P496" s="13">
        <v>3</v>
      </c>
      <c r="Q496" s="13">
        <v>1</v>
      </c>
      <c r="R496" s="13">
        <v>0</v>
      </c>
      <c r="S496" s="13">
        <v>1</v>
      </c>
      <c r="T496" s="13">
        <v>1</v>
      </c>
      <c r="U496" s="13">
        <v>0</v>
      </c>
      <c r="V496" s="13">
        <v>0</v>
      </c>
    </row>
    <row r="497" spans="1:41">
      <c r="B497" s="16" t="s">
        <v>74</v>
      </c>
      <c r="C497" s="13">
        <v>0</v>
      </c>
      <c r="D497" s="13">
        <v>15</v>
      </c>
      <c r="E497" s="13">
        <v>30</v>
      </c>
      <c r="F497" s="13">
        <v>25</v>
      </c>
      <c r="G497" s="13">
        <v>22</v>
      </c>
      <c r="H497" s="13">
        <v>21</v>
      </c>
      <c r="I497" s="13">
        <v>16</v>
      </c>
      <c r="J497" s="13">
        <v>17</v>
      </c>
      <c r="K497" s="13">
        <v>10</v>
      </c>
      <c r="L497" s="13">
        <v>11</v>
      </c>
      <c r="M497" s="13">
        <v>3</v>
      </c>
      <c r="N497" s="13">
        <v>3</v>
      </c>
      <c r="O497" s="13">
        <v>4</v>
      </c>
      <c r="P497" s="13">
        <v>0</v>
      </c>
      <c r="Q497" s="13">
        <v>2</v>
      </c>
      <c r="R497" s="13">
        <v>0</v>
      </c>
      <c r="S497" s="13">
        <v>0</v>
      </c>
      <c r="T497" s="13">
        <v>1</v>
      </c>
      <c r="U497" s="13">
        <v>1</v>
      </c>
      <c r="V497" s="13">
        <v>0</v>
      </c>
    </row>
    <row r="498" spans="1:41">
      <c r="B498" s="18" t="s">
        <v>77</v>
      </c>
      <c r="C498" s="13">
        <f>(C496+C497)/C489</f>
        <v>0</v>
      </c>
      <c r="D498" s="13">
        <f t="shared" ref="D498:V498" si="111">(D496+D497)/D489</f>
        <v>6.4202334630350189E-2</v>
      </c>
      <c r="E498" s="13">
        <f t="shared" si="111"/>
        <v>0.15838509316770186</v>
      </c>
      <c r="F498" s="13">
        <f t="shared" si="111"/>
        <v>0.1895734597156398</v>
      </c>
      <c r="G498" s="13">
        <f t="shared" si="111"/>
        <v>0.2808988764044944</v>
      </c>
      <c r="H498" s="13">
        <f t="shared" si="111"/>
        <v>0.28358208955223879</v>
      </c>
      <c r="I498" s="13">
        <f t="shared" si="111"/>
        <v>0.30172413793103448</v>
      </c>
      <c r="J498" s="13">
        <f t="shared" si="111"/>
        <v>0.25233644859813081</v>
      </c>
      <c r="K498" s="13">
        <f t="shared" si="111"/>
        <v>0.18681318681318682</v>
      </c>
      <c r="L498" s="13">
        <f t="shared" si="111"/>
        <v>0.26027397260273971</v>
      </c>
      <c r="M498" s="13">
        <f t="shared" si="111"/>
        <v>0.23684210526315788</v>
      </c>
      <c r="N498" s="13">
        <f t="shared" si="111"/>
        <v>0.16666666666666666</v>
      </c>
      <c r="O498" s="13">
        <f t="shared" si="111"/>
        <v>0.26829268292682928</v>
      </c>
      <c r="P498" s="13">
        <f t="shared" si="111"/>
        <v>0.1111111111111111</v>
      </c>
      <c r="Q498" s="13">
        <f t="shared" si="111"/>
        <v>0.1875</v>
      </c>
      <c r="R498" s="13">
        <f t="shared" si="111"/>
        <v>0</v>
      </c>
      <c r="S498" s="13">
        <f t="shared" si="111"/>
        <v>0.125</v>
      </c>
      <c r="T498" s="13">
        <f t="shared" si="111"/>
        <v>0.5</v>
      </c>
      <c r="U498" s="13">
        <f t="shared" si="111"/>
        <v>0.14285714285714285</v>
      </c>
      <c r="V498" s="13">
        <f t="shared" si="111"/>
        <v>0</v>
      </c>
    </row>
    <row r="499" spans="1:41">
      <c r="B499" s="12" t="s">
        <v>78</v>
      </c>
      <c r="C499" s="13">
        <v>1027</v>
      </c>
      <c r="D499" s="13">
        <v>594</v>
      </c>
      <c r="E499" s="13">
        <v>396</v>
      </c>
      <c r="F499" s="13">
        <v>280</v>
      </c>
      <c r="G499" s="13">
        <v>221</v>
      </c>
      <c r="H499" s="13">
        <v>144</v>
      </c>
      <c r="I499" s="13">
        <v>113</v>
      </c>
      <c r="J499" s="13">
        <v>95</v>
      </c>
      <c r="K499" s="13">
        <v>81</v>
      </c>
      <c r="L499" s="13">
        <v>67</v>
      </c>
      <c r="M499" s="13">
        <v>49</v>
      </c>
      <c r="N499" s="13">
        <v>39</v>
      </c>
      <c r="O499" s="13">
        <v>26</v>
      </c>
      <c r="P499" s="13">
        <v>26</v>
      </c>
      <c r="Q499" s="13">
        <v>16</v>
      </c>
      <c r="R499" s="13">
        <v>16</v>
      </c>
      <c r="S499" s="13">
        <v>8</v>
      </c>
      <c r="T499" s="13">
        <v>9</v>
      </c>
      <c r="U499" s="13">
        <v>9</v>
      </c>
      <c r="V499" s="13">
        <v>6</v>
      </c>
    </row>
    <row r="500" spans="1:41">
      <c r="B500" s="14" t="s">
        <v>75</v>
      </c>
      <c r="C500" s="12">
        <f>C499/1600</f>
        <v>0.64187499999999997</v>
      </c>
      <c r="D500" s="12">
        <f t="shared" ref="D500:V500" si="112">D499/1600</f>
        <v>0.37125000000000002</v>
      </c>
      <c r="E500" s="12">
        <f t="shared" si="112"/>
        <v>0.2475</v>
      </c>
      <c r="F500" s="12">
        <f t="shared" si="112"/>
        <v>0.17499999999999999</v>
      </c>
      <c r="G500" s="12">
        <f t="shared" si="112"/>
        <v>0.138125</v>
      </c>
      <c r="H500" s="12">
        <f t="shared" si="112"/>
        <v>0.09</v>
      </c>
      <c r="I500" s="12">
        <f t="shared" si="112"/>
        <v>7.0624999999999993E-2</v>
      </c>
      <c r="J500" s="12">
        <f t="shared" si="112"/>
        <v>5.9374999999999997E-2</v>
      </c>
      <c r="K500" s="12">
        <f t="shared" si="112"/>
        <v>5.0625000000000003E-2</v>
      </c>
      <c r="L500" s="12">
        <f t="shared" si="112"/>
        <v>4.1875000000000002E-2</v>
      </c>
      <c r="M500" s="12">
        <f t="shared" si="112"/>
        <v>3.0624999999999999E-2</v>
      </c>
      <c r="N500" s="12">
        <f t="shared" si="112"/>
        <v>2.4375000000000001E-2</v>
      </c>
      <c r="O500" s="12">
        <f t="shared" si="112"/>
        <v>1.6250000000000001E-2</v>
      </c>
      <c r="P500" s="12">
        <f t="shared" si="112"/>
        <v>1.6250000000000001E-2</v>
      </c>
      <c r="Q500" s="12">
        <f t="shared" si="112"/>
        <v>0.01</v>
      </c>
      <c r="R500" s="12">
        <f t="shared" si="112"/>
        <v>0.01</v>
      </c>
      <c r="S500" s="12">
        <f t="shared" si="112"/>
        <v>5.0000000000000001E-3</v>
      </c>
      <c r="T500" s="12">
        <f t="shared" si="112"/>
        <v>5.6249999999999998E-3</v>
      </c>
      <c r="U500" s="12">
        <f t="shared" si="112"/>
        <v>5.6249999999999998E-3</v>
      </c>
      <c r="V500" s="12">
        <f t="shared" si="112"/>
        <v>3.7499999999999999E-3</v>
      </c>
    </row>
    <row r="501" spans="1:41" s="7" customFormat="1">
      <c r="A501" s="9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</row>
    <row r="502" spans="1:41">
      <c r="A502" s="2" t="s">
        <v>36</v>
      </c>
      <c r="B502" s="12" t="s">
        <v>79</v>
      </c>
      <c r="C502" s="12">
        <v>0</v>
      </c>
      <c r="D502" s="12">
        <v>0</v>
      </c>
      <c r="E502" s="12">
        <v>0</v>
      </c>
      <c r="F502" s="12">
        <v>8</v>
      </c>
      <c r="G502" s="12">
        <v>16</v>
      </c>
      <c r="H502" s="12">
        <v>15</v>
      </c>
      <c r="I502" s="12">
        <v>20</v>
      </c>
      <c r="J502" s="12">
        <v>22</v>
      </c>
      <c r="K502" s="12">
        <v>25</v>
      </c>
      <c r="L502" s="12">
        <v>15</v>
      </c>
      <c r="M502" s="12">
        <v>9</v>
      </c>
      <c r="N502" s="12">
        <v>14</v>
      </c>
      <c r="O502" s="12">
        <v>15</v>
      </c>
      <c r="P502" s="12">
        <v>11</v>
      </c>
      <c r="Q502" s="12">
        <v>3</v>
      </c>
      <c r="R502" s="12">
        <v>6</v>
      </c>
      <c r="S502" s="12">
        <v>3</v>
      </c>
      <c r="T502" s="12">
        <v>1</v>
      </c>
      <c r="U502" s="12">
        <v>3</v>
      </c>
      <c r="V502" s="12">
        <v>2</v>
      </c>
    </row>
    <row r="503" spans="1:41">
      <c r="B503" s="12" t="s">
        <v>80</v>
      </c>
      <c r="C503" s="12">
        <v>0</v>
      </c>
      <c r="D503" s="12">
        <v>0</v>
      </c>
      <c r="E503" s="12">
        <v>0</v>
      </c>
      <c r="F503" s="12">
        <v>10</v>
      </c>
      <c r="G503" s="12">
        <v>9</v>
      </c>
      <c r="H503" s="12">
        <v>18</v>
      </c>
      <c r="I503" s="12">
        <v>17</v>
      </c>
      <c r="J503" s="12">
        <v>17</v>
      </c>
      <c r="K503" s="12">
        <v>20</v>
      </c>
      <c r="L503" s="12">
        <v>14</v>
      </c>
      <c r="M503" s="12">
        <v>12</v>
      </c>
      <c r="N503" s="12">
        <v>8</v>
      </c>
      <c r="O503" s="12">
        <v>10</v>
      </c>
      <c r="P503" s="12">
        <v>9</v>
      </c>
      <c r="Q503" s="12">
        <v>7</v>
      </c>
      <c r="R503" s="12">
        <v>5</v>
      </c>
      <c r="S503" s="12">
        <v>4</v>
      </c>
      <c r="T503" s="12">
        <v>1</v>
      </c>
      <c r="U503" s="12">
        <v>1</v>
      </c>
      <c r="V503" s="12">
        <v>1</v>
      </c>
    </row>
    <row r="504" spans="1:41">
      <c r="B504" s="12" t="s">
        <v>81</v>
      </c>
      <c r="C504" s="13">
        <v>0</v>
      </c>
      <c r="D504" s="13">
        <v>15</v>
      </c>
      <c r="E504" s="13">
        <v>30</v>
      </c>
      <c r="F504" s="13">
        <v>25</v>
      </c>
      <c r="G504" s="13">
        <v>22</v>
      </c>
      <c r="H504" s="13">
        <v>21</v>
      </c>
      <c r="I504" s="13">
        <v>16</v>
      </c>
      <c r="J504" s="13">
        <v>17</v>
      </c>
      <c r="K504" s="13">
        <v>10</v>
      </c>
      <c r="L504" s="13">
        <v>11</v>
      </c>
      <c r="M504" s="13">
        <v>3</v>
      </c>
      <c r="N504" s="13">
        <v>3</v>
      </c>
      <c r="O504" s="13">
        <v>4</v>
      </c>
      <c r="P504" s="13">
        <v>0</v>
      </c>
      <c r="Q504" s="13">
        <v>2</v>
      </c>
      <c r="R504" s="13">
        <v>0</v>
      </c>
      <c r="S504" s="13">
        <v>0</v>
      </c>
      <c r="T504" s="13">
        <v>0</v>
      </c>
      <c r="U504" s="13">
        <v>1</v>
      </c>
      <c r="V504" s="13">
        <v>0</v>
      </c>
    </row>
    <row r="505" spans="1:41">
      <c r="B505" s="12" t="s">
        <v>82</v>
      </c>
      <c r="C505" s="13">
        <v>0</v>
      </c>
      <c r="D505" s="13">
        <v>18</v>
      </c>
      <c r="E505" s="13">
        <v>21</v>
      </c>
      <c r="F505" s="13">
        <v>15</v>
      </c>
      <c r="G505" s="13">
        <v>28</v>
      </c>
      <c r="H505" s="13">
        <v>17</v>
      </c>
      <c r="I505" s="13">
        <v>19</v>
      </c>
      <c r="J505" s="13">
        <v>10</v>
      </c>
      <c r="K505" s="13">
        <v>7</v>
      </c>
      <c r="L505" s="13">
        <v>8</v>
      </c>
      <c r="M505" s="13">
        <v>6</v>
      </c>
      <c r="N505" s="13">
        <v>4</v>
      </c>
      <c r="O505" s="13">
        <v>7</v>
      </c>
      <c r="P505" s="13">
        <v>3</v>
      </c>
      <c r="Q505" s="13">
        <v>1</v>
      </c>
      <c r="R505" s="13">
        <v>0</v>
      </c>
      <c r="S505" s="13">
        <v>1</v>
      </c>
      <c r="T505" s="13">
        <v>1</v>
      </c>
      <c r="U505" s="13">
        <v>0</v>
      </c>
      <c r="V505" s="13">
        <v>0</v>
      </c>
    </row>
    <row r="506" spans="1:41">
      <c r="B506" s="12" t="s">
        <v>83</v>
      </c>
      <c r="C506" s="13">
        <v>63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</row>
    <row r="507" spans="1:41">
      <c r="B507" s="12" t="s">
        <v>84</v>
      </c>
      <c r="C507" s="13">
        <v>63</v>
      </c>
      <c r="D507" s="13">
        <v>33</v>
      </c>
      <c r="E507" s="13">
        <v>51</v>
      </c>
      <c r="F507" s="13">
        <v>58</v>
      </c>
      <c r="G507" s="13">
        <v>75</v>
      </c>
      <c r="H507" s="13">
        <v>71</v>
      </c>
      <c r="I507" s="13">
        <v>72</v>
      </c>
      <c r="J507" s="13">
        <v>66</v>
      </c>
      <c r="K507" s="13">
        <v>62</v>
      </c>
      <c r="L507" s="13">
        <v>48</v>
      </c>
      <c r="M507" s="13">
        <v>30</v>
      </c>
      <c r="N507" s="13">
        <v>29</v>
      </c>
      <c r="O507" s="13">
        <v>36</v>
      </c>
      <c r="P507" s="13">
        <v>23</v>
      </c>
      <c r="Q507" s="13">
        <v>13</v>
      </c>
      <c r="R507" s="13">
        <v>11</v>
      </c>
      <c r="S507" s="13">
        <v>8</v>
      </c>
      <c r="T507" s="13">
        <v>3</v>
      </c>
      <c r="U507" s="13">
        <v>5</v>
      </c>
      <c r="V507" s="13">
        <v>3</v>
      </c>
    </row>
    <row r="508" spans="1:41">
      <c r="B508" s="14" t="s">
        <v>85</v>
      </c>
      <c r="C508" s="13">
        <f>C507/1600</f>
        <v>3.9375E-2</v>
      </c>
      <c r="D508" s="13">
        <f t="shared" ref="D508:V508" si="113">D507/1600</f>
        <v>2.0625000000000001E-2</v>
      </c>
      <c r="E508" s="13">
        <f t="shared" si="113"/>
        <v>3.1875000000000001E-2</v>
      </c>
      <c r="F508" s="13">
        <f t="shared" si="113"/>
        <v>3.6249999999999998E-2</v>
      </c>
      <c r="G508" s="13">
        <f t="shared" si="113"/>
        <v>4.6875E-2</v>
      </c>
      <c r="H508" s="13">
        <f t="shared" si="113"/>
        <v>4.4374999999999998E-2</v>
      </c>
      <c r="I508" s="13">
        <f t="shared" si="113"/>
        <v>4.4999999999999998E-2</v>
      </c>
      <c r="J508" s="13">
        <f t="shared" si="113"/>
        <v>4.1250000000000002E-2</v>
      </c>
      <c r="K508" s="13">
        <f t="shared" si="113"/>
        <v>3.875E-2</v>
      </c>
      <c r="L508" s="13">
        <f t="shared" si="113"/>
        <v>0.03</v>
      </c>
      <c r="M508" s="13">
        <f t="shared" si="113"/>
        <v>1.8749999999999999E-2</v>
      </c>
      <c r="N508" s="13">
        <f t="shared" si="113"/>
        <v>1.8124999999999999E-2</v>
      </c>
      <c r="O508" s="13">
        <f t="shared" si="113"/>
        <v>2.2499999999999999E-2</v>
      </c>
      <c r="P508" s="13">
        <f t="shared" si="113"/>
        <v>1.4375000000000001E-2</v>
      </c>
      <c r="Q508" s="13">
        <f t="shared" si="113"/>
        <v>8.1250000000000003E-3</v>
      </c>
      <c r="R508" s="13">
        <f t="shared" si="113"/>
        <v>6.875E-3</v>
      </c>
      <c r="S508" s="13">
        <f t="shared" si="113"/>
        <v>5.0000000000000001E-3</v>
      </c>
      <c r="T508" s="13">
        <f t="shared" si="113"/>
        <v>1.8749999999999999E-3</v>
      </c>
      <c r="U508" s="13">
        <f t="shared" si="113"/>
        <v>3.1250000000000002E-3</v>
      </c>
      <c r="V508" s="13">
        <f t="shared" si="113"/>
        <v>1.8749999999999999E-3</v>
      </c>
    </row>
    <row r="509" spans="1:41">
      <c r="B509" s="12" t="s">
        <v>87</v>
      </c>
      <c r="C509" s="13">
        <v>1027</v>
      </c>
      <c r="D509" s="13">
        <v>594</v>
      </c>
      <c r="E509" s="13">
        <v>396</v>
      </c>
      <c r="F509" s="13">
        <v>280</v>
      </c>
      <c r="G509" s="13">
        <v>221</v>
      </c>
      <c r="H509" s="13">
        <v>144</v>
      </c>
      <c r="I509" s="13">
        <v>113</v>
      </c>
      <c r="J509" s="13">
        <v>95</v>
      </c>
      <c r="K509" s="13">
        <v>81</v>
      </c>
      <c r="L509" s="13">
        <v>67</v>
      </c>
      <c r="M509" s="13">
        <v>49</v>
      </c>
      <c r="N509" s="13">
        <v>39</v>
      </c>
      <c r="O509" s="13">
        <v>26</v>
      </c>
      <c r="P509" s="13">
        <v>26</v>
      </c>
      <c r="Q509" s="13">
        <v>16</v>
      </c>
      <c r="R509" s="13">
        <v>16</v>
      </c>
      <c r="S509" s="13">
        <v>8</v>
      </c>
      <c r="T509" s="13">
        <v>9</v>
      </c>
      <c r="U509" s="13">
        <v>9</v>
      </c>
      <c r="V509" s="13">
        <v>6</v>
      </c>
    </row>
    <row r="510" spans="1:41">
      <c r="B510" s="12" t="s">
        <v>88</v>
      </c>
      <c r="C510" s="13">
        <v>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</row>
    <row r="511" spans="1:41">
      <c r="B511" s="12" t="s">
        <v>89</v>
      </c>
      <c r="C511" s="13">
        <v>0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</row>
    <row r="512" spans="1:41">
      <c r="B512" s="12" t="s">
        <v>90</v>
      </c>
      <c r="C512" s="13">
        <v>0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1</v>
      </c>
      <c r="U512" s="13">
        <v>0</v>
      </c>
      <c r="V512" s="13">
        <v>0</v>
      </c>
    </row>
    <row r="513" spans="1:22">
      <c r="B513" s="12" t="s">
        <v>91</v>
      </c>
      <c r="C513" s="13">
        <v>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</row>
    <row r="514" spans="1:22">
      <c r="B514" s="12" t="s">
        <v>92</v>
      </c>
      <c r="C514" s="13">
        <v>1027</v>
      </c>
      <c r="D514" s="13">
        <v>481</v>
      </c>
      <c r="E514" s="13">
        <v>271</v>
      </c>
      <c r="F514" s="13">
        <v>153</v>
      </c>
      <c r="G514" s="13">
        <v>103</v>
      </c>
      <c r="H514" s="13">
        <v>63</v>
      </c>
      <c r="I514" s="13">
        <v>44</v>
      </c>
      <c r="J514" s="13">
        <v>41</v>
      </c>
      <c r="K514" s="13">
        <v>29</v>
      </c>
      <c r="L514" s="13">
        <v>25</v>
      </c>
      <c r="M514" s="13">
        <v>8</v>
      </c>
      <c r="N514" s="13">
        <v>13</v>
      </c>
      <c r="O514" s="13">
        <v>5</v>
      </c>
      <c r="P514" s="13">
        <v>4</v>
      </c>
      <c r="Q514" s="13">
        <v>3</v>
      </c>
      <c r="R514" s="13">
        <v>3</v>
      </c>
      <c r="S514" s="13">
        <v>0</v>
      </c>
      <c r="T514" s="13">
        <v>0</v>
      </c>
      <c r="U514" s="13">
        <v>2</v>
      </c>
      <c r="V514" s="13">
        <v>1</v>
      </c>
    </row>
    <row r="515" spans="1:22">
      <c r="B515" s="12" t="s">
        <v>93</v>
      </c>
      <c r="C515" s="13">
        <v>1027</v>
      </c>
      <c r="D515" s="13">
        <v>481</v>
      </c>
      <c r="E515" s="13">
        <v>271</v>
      </c>
      <c r="F515" s="13">
        <v>153</v>
      </c>
      <c r="G515" s="13">
        <v>103</v>
      </c>
      <c r="H515" s="13">
        <v>63</v>
      </c>
      <c r="I515" s="13">
        <v>44</v>
      </c>
      <c r="J515" s="13">
        <v>41</v>
      </c>
      <c r="K515" s="13">
        <v>29</v>
      </c>
      <c r="L515" s="13">
        <v>25</v>
      </c>
      <c r="M515" s="13">
        <v>8</v>
      </c>
      <c r="N515" s="13">
        <v>13</v>
      </c>
      <c r="O515" s="13">
        <v>5</v>
      </c>
      <c r="P515" s="13">
        <v>4</v>
      </c>
      <c r="Q515" s="13">
        <v>3</v>
      </c>
      <c r="R515" s="13">
        <v>3</v>
      </c>
      <c r="S515" s="13">
        <v>0</v>
      </c>
      <c r="T515" s="13">
        <v>1</v>
      </c>
      <c r="U515" s="13">
        <v>2</v>
      </c>
      <c r="V515" s="13">
        <v>1</v>
      </c>
    </row>
    <row r="516" spans="1:22">
      <c r="B516" s="14" t="s">
        <v>86</v>
      </c>
      <c r="C516" s="13">
        <f>C515/1600</f>
        <v>0.64187499999999997</v>
      </c>
      <c r="D516" s="13">
        <f t="shared" ref="D516:V516" si="114">D515/1600</f>
        <v>0.30062499999999998</v>
      </c>
      <c r="E516" s="13">
        <f t="shared" si="114"/>
        <v>0.169375</v>
      </c>
      <c r="F516" s="13">
        <f t="shared" si="114"/>
        <v>9.5625000000000002E-2</v>
      </c>
      <c r="G516" s="13">
        <f t="shared" si="114"/>
        <v>6.4375000000000002E-2</v>
      </c>
      <c r="H516" s="13">
        <f t="shared" si="114"/>
        <v>3.9375E-2</v>
      </c>
      <c r="I516" s="13">
        <f t="shared" si="114"/>
        <v>2.75E-2</v>
      </c>
      <c r="J516" s="13">
        <f t="shared" si="114"/>
        <v>2.5624999999999998E-2</v>
      </c>
      <c r="K516" s="13">
        <f t="shared" si="114"/>
        <v>1.8124999999999999E-2</v>
      </c>
      <c r="L516" s="13">
        <f t="shared" si="114"/>
        <v>1.5625E-2</v>
      </c>
      <c r="M516" s="13">
        <f t="shared" si="114"/>
        <v>5.0000000000000001E-3</v>
      </c>
      <c r="N516" s="13">
        <f t="shared" si="114"/>
        <v>8.1250000000000003E-3</v>
      </c>
      <c r="O516" s="13">
        <f t="shared" si="114"/>
        <v>3.1250000000000002E-3</v>
      </c>
      <c r="P516" s="13">
        <f t="shared" si="114"/>
        <v>2.5000000000000001E-3</v>
      </c>
      <c r="Q516" s="13">
        <f t="shared" si="114"/>
        <v>1.8749999999999999E-3</v>
      </c>
      <c r="R516" s="13">
        <f t="shared" si="114"/>
        <v>1.8749999999999999E-3</v>
      </c>
      <c r="S516" s="13">
        <f t="shared" si="114"/>
        <v>0</v>
      </c>
      <c r="T516" s="13">
        <f t="shared" si="114"/>
        <v>6.2500000000000001E-4</v>
      </c>
      <c r="U516" s="13">
        <f t="shared" si="114"/>
        <v>1.25E-3</v>
      </c>
      <c r="V516" s="13">
        <f t="shared" si="114"/>
        <v>6.2500000000000001E-4</v>
      </c>
    </row>
    <row r="519" spans="1:22">
      <c r="A519" s="8" t="s">
        <v>61</v>
      </c>
      <c r="B519" s="10" t="s">
        <v>0</v>
      </c>
      <c r="C519" s="11">
        <v>0.1</v>
      </c>
      <c r="D519" s="11">
        <v>0.2</v>
      </c>
      <c r="E519" s="11">
        <v>0.3</v>
      </c>
      <c r="F519" s="11">
        <v>0.4</v>
      </c>
      <c r="G519" s="11">
        <v>0.5</v>
      </c>
      <c r="H519" s="11">
        <v>0.6</v>
      </c>
      <c r="I519" s="11">
        <v>0.7</v>
      </c>
      <c r="J519" s="11">
        <v>0.8</v>
      </c>
      <c r="K519" s="11">
        <v>0.9</v>
      </c>
      <c r="L519" s="11">
        <v>1</v>
      </c>
      <c r="M519" s="11">
        <v>1.1000000000000001</v>
      </c>
      <c r="N519" s="11">
        <v>1.2</v>
      </c>
      <c r="O519" s="11">
        <v>1.3</v>
      </c>
      <c r="P519" s="11">
        <v>1.4</v>
      </c>
      <c r="Q519" s="11">
        <v>1.5</v>
      </c>
      <c r="R519" s="11">
        <v>1.6</v>
      </c>
      <c r="S519" s="11">
        <v>1.7</v>
      </c>
      <c r="T519" s="11">
        <v>1.8</v>
      </c>
      <c r="U519" s="11">
        <v>1.9</v>
      </c>
      <c r="V519" s="11">
        <v>2</v>
      </c>
    </row>
    <row r="520" spans="1:22">
      <c r="A520" s="6" t="s">
        <v>14</v>
      </c>
      <c r="B520" s="12" t="s">
        <v>19</v>
      </c>
      <c r="C520" s="16">
        <v>1600</v>
      </c>
      <c r="D520" s="16">
        <v>1600</v>
      </c>
      <c r="E520" s="16">
        <v>1600</v>
      </c>
      <c r="F520" s="16">
        <v>1600</v>
      </c>
      <c r="G520" s="16">
        <v>1600</v>
      </c>
      <c r="H520" s="16">
        <v>1600</v>
      </c>
      <c r="I520" s="16">
        <v>1600</v>
      </c>
      <c r="J520" s="16">
        <v>1600</v>
      </c>
      <c r="K520" s="16">
        <v>1600</v>
      </c>
      <c r="L520" s="16">
        <v>1600</v>
      </c>
      <c r="M520" s="16">
        <v>1600</v>
      </c>
      <c r="N520" s="16">
        <v>1600</v>
      </c>
      <c r="O520" s="16">
        <v>1600</v>
      </c>
      <c r="P520" s="16">
        <v>1600</v>
      </c>
      <c r="Q520" s="16">
        <v>1600</v>
      </c>
      <c r="R520" s="16">
        <v>1600</v>
      </c>
      <c r="S520" s="16">
        <v>1600</v>
      </c>
      <c r="T520" s="16">
        <v>1600</v>
      </c>
      <c r="U520" s="16">
        <v>1600</v>
      </c>
      <c r="V520" s="16">
        <v>1600</v>
      </c>
    </row>
    <row r="521" spans="1:22">
      <c r="A521" s="6" t="s">
        <v>94</v>
      </c>
      <c r="B521" s="12" t="s">
        <v>63</v>
      </c>
      <c r="C521" s="16">
        <f>C520/1600</f>
        <v>1</v>
      </c>
      <c r="D521" s="16">
        <f t="shared" ref="D521:V521" si="115">D520/1600</f>
        <v>1</v>
      </c>
      <c r="E521" s="16">
        <f t="shared" si="115"/>
        <v>1</v>
      </c>
      <c r="F521" s="16">
        <f t="shared" si="115"/>
        <v>1</v>
      </c>
      <c r="G521" s="16">
        <f t="shared" si="115"/>
        <v>1</v>
      </c>
      <c r="H521" s="16">
        <f t="shared" si="115"/>
        <v>1</v>
      </c>
      <c r="I521" s="16">
        <f t="shared" si="115"/>
        <v>1</v>
      </c>
      <c r="J521" s="16">
        <f t="shared" si="115"/>
        <v>1</v>
      </c>
      <c r="K521" s="16">
        <f t="shared" si="115"/>
        <v>1</v>
      </c>
      <c r="L521" s="16">
        <f t="shared" si="115"/>
        <v>1</v>
      </c>
      <c r="M521" s="16">
        <f t="shared" si="115"/>
        <v>1</v>
      </c>
      <c r="N521" s="16">
        <f t="shared" si="115"/>
        <v>1</v>
      </c>
      <c r="O521" s="16">
        <f t="shared" si="115"/>
        <v>1</v>
      </c>
      <c r="P521" s="16">
        <f t="shared" si="115"/>
        <v>1</v>
      </c>
      <c r="Q521" s="16">
        <f t="shared" si="115"/>
        <v>1</v>
      </c>
      <c r="R521" s="16">
        <f t="shared" si="115"/>
        <v>1</v>
      </c>
      <c r="S521" s="16">
        <f t="shared" si="115"/>
        <v>1</v>
      </c>
      <c r="T521" s="16">
        <f t="shared" si="115"/>
        <v>1</v>
      </c>
      <c r="U521" s="16">
        <f t="shared" si="115"/>
        <v>1</v>
      </c>
      <c r="V521" s="16">
        <f t="shared" si="115"/>
        <v>1</v>
      </c>
    </row>
    <row r="522" spans="1:22">
      <c r="B522" s="12" t="s">
        <v>64</v>
      </c>
      <c r="C522" s="16">
        <v>0.59399999999999997</v>
      </c>
      <c r="D522" s="16">
        <v>0.44979999999999998</v>
      </c>
      <c r="E522" s="16">
        <v>0.24709999999999999</v>
      </c>
      <c r="F522" s="16">
        <v>0.19500000000000001</v>
      </c>
      <c r="G522" s="16">
        <v>0.19500000000000001</v>
      </c>
      <c r="H522" s="16">
        <v>0.19500000000000001</v>
      </c>
      <c r="I522" s="16">
        <v>0.19500000000000001</v>
      </c>
      <c r="J522" s="16">
        <v>0.19500000000000001</v>
      </c>
      <c r="K522" s="16">
        <v>0.19500000000000001</v>
      </c>
      <c r="L522" s="16">
        <v>0.19500000000000001</v>
      </c>
      <c r="M522" s="16">
        <v>0.19500000000000001</v>
      </c>
      <c r="N522" s="16">
        <v>0.19500000000000001</v>
      </c>
      <c r="O522" s="16">
        <v>0.19500000000000001</v>
      </c>
      <c r="P522" s="16">
        <v>0.19500000000000001</v>
      </c>
      <c r="Q522" s="16">
        <v>0.19500000000000001</v>
      </c>
      <c r="R522" s="16">
        <v>0.19500000000000001</v>
      </c>
      <c r="S522" s="16">
        <v>0.19500000000000001</v>
      </c>
      <c r="T522" s="16">
        <v>0.19500000000000001</v>
      </c>
      <c r="U522" s="16">
        <v>0.19500000000000001</v>
      </c>
      <c r="V522" s="16">
        <v>0.19500000000000001</v>
      </c>
    </row>
    <row r="523" spans="1:22">
      <c r="B523" s="12" t="s">
        <v>65</v>
      </c>
      <c r="C523" s="16">
        <f>C522*10</f>
        <v>5.9399999999999995</v>
      </c>
      <c r="D523" s="16">
        <f t="shared" ref="D523:V523" si="116">D522*10</f>
        <v>4.4979999999999993</v>
      </c>
      <c r="E523" s="16">
        <f t="shared" si="116"/>
        <v>2.4710000000000001</v>
      </c>
      <c r="F523" s="16">
        <f t="shared" si="116"/>
        <v>1.9500000000000002</v>
      </c>
      <c r="G523" s="16">
        <f t="shared" si="116"/>
        <v>1.9500000000000002</v>
      </c>
      <c r="H523" s="16">
        <f t="shared" si="116"/>
        <v>1.9500000000000002</v>
      </c>
      <c r="I523" s="16">
        <f t="shared" si="116"/>
        <v>1.9500000000000002</v>
      </c>
      <c r="J523" s="16">
        <f t="shared" si="116"/>
        <v>1.9500000000000002</v>
      </c>
      <c r="K523" s="16">
        <f t="shared" si="116"/>
        <v>1.9500000000000002</v>
      </c>
      <c r="L523" s="16">
        <f t="shared" si="116"/>
        <v>1.9500000000000002</v>
      </c>
      <c r="M523" s="16">
        <f t="shared" si="116"/>
        <v>1.9500000000000002</v>
      </c>
      <c r="N523" s="16">
        <f t="shared" si="116"/>
        <v>1.9500000000000002</v>
      </c>
      <c r="O523" s="16">
        <f t="shared" si="116"/>
        <v>1.9500000000000002</v>
      </c>
      <c r="P523" s="16">
        <f t="shared" si="116"/>
        <v>1.9500000000000002</v>
      </c>
      <c r="Q523" s="16">
        <f t="shared" si="116"/>
        <v>1.9500000000000002</v>
      </c>
      <c r="R523" s="16">
        <f t="shared" si="116"/>
        <v>1.9500000000000002</v>
      </c>
      <c r="S523" s="16">
        <f t="shared" si="116"/>
        <v>1.9500000000000002</v>
      </c>
      <c r="T523" s="16">
        <f t="shared" si="116"/>
        <v>1.9500000000000002</v>
      </c>
      <c r="U523" s="16">
        <f t="shared" si="116"/>
        <v>1.9500000000000002</v>
      </c>
      <c r="V523" s="16">
        <f t="shared" si="116"/>
        <v>1.9500000000000002</v>
      </c>
    </row>
    <row r="524" spans="1:22">
      <c r="B524" s="12" t="s">
        <v>66</v>
      </c>
      <c r="C524" s="16">
        <v>2.8492000000000002</v>
      </c>
      <c r="D524" s="16">
        <v>1.7185999999999999</v>
      </c>
      <c r="E524" s="16">
        <v>1.1455</v>
      </c>
      <c r="F524" s="16">
        <v>0.85270000000000001</v>
      </c>
      <c r="G524" s="16">
        <v>0.67559999999999998</v>
      </c>
      <c r="H524" s="16">
        <v>0.55879999999999996</v>
      </c>
      <c r="I524" s="16">
        <v>0.47660000000000002</v>
      </c>
      <c r="J524" s="16">
        <v>0.42470000000000002</v>
      </c>
      <c r="K524" s="16">
        <v>0.37559999999999999</v>
      </c>
      <c r="L524" s="16">
        <v>0.3332</v>
      </c>
      <c r="M524" s="16">
        <v>0.30209999999999998</v>
      </c>
      <c r="N524" s="16">
        <v>0.27350000000000002</v>
      </c>
      <c r="O524" s="16">
        <v>0.25019999999999998</v>
      </c>
      <c r="P524" s="16">
        <v>0.23139999999999999</v>
      </c>
      <c r="Q524" s="16">
        <v>0.21299999999999999</v>
      </c>
      <c r="R524" s="16">
        <v>0.2021</v>
      </c>
      <c r="S524" s="16">
        <v>0.189</v>
      </c>
      <c r="T524" s="16">
        <v>0.1729</v>
      </c>
      <c r="U524" s="16">
        <v>0.16</v>
      </c>
      <c r="V524" s="16">
        <v>0.14929999999999999</v>
      </c>
    </row>
    <row r="525" spans="1:22">
      <c r="C525" s="15"/>
    </row>
    <row r="526" spans="1:22">
      <c r="A526" s="2" t="s">
        <v>35</v>
      </c>
      <c r="B526" s="12" t="s">
        <v>67</v>
      </c>
      <c r="C526" s="13">
        <v>1099</v>
      </c>
      <c r="D526" s="13">
        <v>544</v>
      </c>
      <c r="E526" s="13">
        <v>319</v>
      </c>
      <c r="F526" s="13">
        <v>223</v>
      </c>
      <c r="G526" s="13">
        <v>170</v>
      </c>
      <c r="H526" s="13">
        <v>115</v>
      </c>
      <c r="I526" s="13">
        <v>108</v>
      </c>
      <c r="J526" s="13">
        <v>103</v>
      </c>
      <c r="K526" s="13">
        <v>66</v>
      </c>
      <c r="L526" s="13">
        <v>78</v>
      </c>
      <c r="M526" s="13">
        <v>58</v>
      </c>
      <c r="N526" s="13">
        <v>50</v>
      </c>
      <c r="O526" s="13">
        <v>44</v>
      </c>
      <c r="P526" s="13">
        <v>33</v>
      </c>
      <c r="Q526" s="13">
        <v>19</v>
      </c>
      <c r="R526" s="13">
        <v>14</v>
      </c>
      <c r="S526" s="13">
        <v>8</v>
      </c>
      <c r="T526" s="13">
        <v>9</v>
      </c>
      <c r="U526" s="13">
        <v>3</v>
      </c>
      <c r="V526" s="13">
        <v>6</v>
      </c>
    </row>
    <row r="527" spans="1:22">
      <c r="B527" s="14" t="s">
        <v>76</v>
      </c>
      <c r="C527" s="13">
        <f>C526/1600</f>
        <v>0.68687500000000001</v>
      </c>
      <c r="D527" s="13">
        <f t="shared" ref="D527:V527" si="117">D526/1600</f>
        <v>0.34</v>
      </c>
      <c r="E527" s="13">
        <f t="shared" si="117"/>
        <v>0.199375</v>
      </c>
      <c r="F527" s="13">
        <f t="shared" si="117"/>
        <v>0.139375</v>
      </c>
      <c r="G527" s="13">
        <f t="shared" si="117"/>
        <v>0.10625</v>
      </c>
      <c r="H527" s="13">
        <f t="shared" si="117"/>
        <v>7.1874999999999994E-2</v>
      </c>
      <c r="I527" s="13">
        <f t="shared" si="117"/>
        <v>6.7500000000000004E-2</v>
      </c>
      <c r="J527" s="13">
        <f t="shared" si="117"/>
        <v>6.4375000000000002E-2</v>
      </c>
      <c r="K527" s="13">
        <f t="shared" si="117"/>
        <v>4.1250000000000002E-2</v>
      </c>
      <c r="L527" s="13">
        <f t="shared" si="117"/>
        <v>4.8750000000000002E-2</v>
      </c>
      <c r="M527" s="13">
        <f t="shared" si="117"/>
        <v>3.6249999999999998E-2</v>
      </c>
      <c r="N527" s="13">
        <f t="shared" si="117"/>
        <v>3.125E-2</v>
      </c>
      <c r="O527" s="13">
        <f t="shared" si="117"/>
        <v>2.75E-2</v>
      </c>
      <c r="P527" s="13">
        <f t="shared" si="117"/>
        <v>2.0625000000000001E-2</v>
      </c>
      <c r="Q527" s="13">
        <f t="shared" si="117"/>
        <v>1.1875E-2</v>
      </c>
      <c r="R527" s="13">
        <f t="shared" si="117"/>
        <v>8.7500000000000008E-3</v>
      </c>
      <c r="S527" s="13">
        <f t="shared" si="117"/>
        <v>5.0000000000000001E-3</v>
      </c>
      <c r="T527" s="13">
        <f t="shared" si="117"/>
        <v>5.6249999999999998E-3</v>
      </c>
      <c r="U527" s="13">
        <f t="shared" si="117"/>
        <v>1.8749999999999999E-3</v>
      </c>
      <c r="V527" s="13">
        <f t="shared" si="117"/>
        <v>3.7499999999999999E-3</v>
      </c>
    </row>
    <row r="528" spans="1:22">
      <c r="B528" s="16" t="s">
        <v>68</v>
      </c>
      <c r="C528" s="13">
        <v>1099</v>
      </c>
      <c r="D528" s="13">
        <v>510</v>
      </c>
      <c r="E528" s="13">
        <v>274</v>
      </c>
      <c r="F528" s="13">
        <v>150</v>
      </c>
      <c r="G528" s="13">
        <v>102</v>
      </c>
      <c r="H528" s="13">
        <v>59</v>
      </c>
      <c r="I528" s="13">
        <v>41</v>
      </c>
      <c r="J528" s="13">
        <v>36</v>
      </c>
      <c r="K528" s="13">
        <v>13</v>
      </c>
      <c r="L528" s="13">
        <v>19</v>
      </c>
      <c r="M528" s="13">
        <v>17</v>
      </c>
      <c r="N528" s="13">
        <v>15</v>
      </c>
      <c r="O528" s="13">
        <v>8</v>
      </c>
      <c r="P528" s="13">
        <v>6</v>
      </c>
      <c r="Q528" s="13">
        <v>2</v>
      </c>
      <c r="R528" s="13">
        <v>3</v>
      </c>
      <c r="S528" s="13">
        <v>1</v>
      </c>
      <c r="T528" s="13">
        <v>0</v>
      </c>
      <c r="U528" s="13">
        <v>0</v>
      </c>
      <c r="V528" s="13">
        <v>1</v>
      </c>
    </row>
    <row r="529" spans="1:41">
      <c r="B529" s="18" t="s">
        <v>69</v>
      </c>
      <c r="C529" s="13">
        <f>C528/C526</f>
        <v>1</v>
      </c>
      <c r="D529" s="13">
        <f t="shared" ref="D529:V529" si="118">D528/D526</f>
        <v>0.9375</v>
      </c>
      <c r="E529" s="13">
        <f t="shared" si="118"/>
        <v>0.85893416927899691</v>
      </c>
      <c r="F529" s="13">
        <f t="shared" si="118"/>
        <v>0.67264573991031396</v>
      </c>
      <c r="G529" s="13">
        <f t="shared" si="118"/>
        <v>0.6</v>
      </c>
      <c r="H529" s="13">
        <f t="shared" si="118"/>
        <v>0.5130434782608696</v>
      </c>
      <c r="I529" s="13">
        <f t="shared" si="118"/>
        <v>0.37962962962962965</v>
      </c>
      <c r="J529" s="13">
        <f t="shared" si="118"/>
        <v>0.34951456310679613</v>
      </c>
      <c r="K529" s="13">
        <f t="shared" si="118"/>
        <v>0.19696969696969696</v>
      </c>
      <c r="L529" s="13">
        <f t="shared" si="118"/>
        <v>0.24358974358974358</v>
      </c>
      <c r="M529" s="13">
        <f t="shared" si="118"/>
        <v>0.29310344827586204</v>
      </c>
      <c r="N529" s="13">
        <f t="shared" si="118"/>
        <v>0.3</v>
      </c>
      <c r="O529" s="13">
        <f t="shared" si="118"/>
        <v>0.18181818181818182</v>
      </c>
      <c r="P529" s="13">
        <f t="shared" si="118"/>
        <v>0.18181818181818182</v>
      </c>
      <c r="Q529" s="13">
        <f t="shared" si="118"/>
        <v>0.10526315789473684</v>
      </c>
      <c r="R529" s="13">
        <f t="shared" si="118"/>
        <v>0.21428571428571427</v>
      </c>
      <c r="S529" s="13">
        <f t="shared" si="118"/>
        <v>0.125</v>
      </c>
      <c r="T529" s="13">
        <f t="shared" si="118"/>
        <v>0</v>
      </c>
      <c r="U529" s="13">
        <f t="shared" si="118"/>
        <v>0</v>
      </c>
      <c r="V529" s="13">
        <f t="shared" si="118"/>
        <v>0.16666666666666666</v>
      </c>
    </row>
    <row r="530" spans="1:41">
      <c r="B530" s="16" t="s">
        <v>70</v>
      </c>
      <c r="C530" s="13">
        <v>0</v>
      </c>
      <c r="D530" s="13">
        <v>0</v>
      </c>
      <c r="E530" s="13">
        <v>0</v>
      </c>
      <c r="F530" s="13">
        <v>10</v>
      </c>
      <c r="G530" s="13">
        <v>19</v>
      </c>
      <c r="H530" s="13">
        <v>11</v>
      </c>
      <c r="I530" s="13">
        <v>20</v>
      </c>
      <c r="J530" s="13">
        <v>26</v>
      </c>
      <c r="K530" s="13">
        <v>13</v>
      </c>
      <c r="L530" s="13">
        <v>18</v>
      </c>
      <c r="M530" s="13">
        <v>17</v>
      </c>
      <c r="N530" s="13">
        <v>11</v>
      </c>
      <c r="O530" s="13">
        <v>13</v>
      </c>
      <c r="P530" s="13">
        <v>9</v>
      </c>
      <c r="Q530" s="13">
        <v>7</v>
      </c>
      <c r="R530" s="13">
        <v>5</v>
      </c>
      <c r="S530" s="13">
        <v>2</v>
      </c>
      <c r="T530" s="13">
        <v>2</v>
      </c>
      <c r="U530" s="13">
        <v>2</v>
      </c>
      <c r="V530" s="13">
        <v>1</v>
      </c>
    </row>
    <row r="531" spans="1:41">
      <c r="B531" s="16" t="s">
        <v>71</v>
      </c>
      <c r="C531" s="13">
        <v>0</v>
      </c>
      <c r="D531" s="13">
        <v>0</v>
      </c>
      <c r="E531" s="13">
        <v>1</v>
      </c>
      <c r="F531" s="13">
        <v>8</v>
      </c>
      <c r="G531" s="13">
        <v>15</v>
      </c>
      <c r="H531" s="13">
        <v>11</v>
      </c>
      <c r="I531" s="13">
        <v>18</v>
      </c>
      <c r="J531" s="13">
        <v>25</v>
      </c>
      <c r="K531" s="13">
        <v>25</v>
      </c>
      <c r="L531" s="13">
        <v>25</v>
      </c>
      <c r="M531" s="13">
        <v>13</v>
      </c>
      <c r="N531" s="13">
        <v>13</v>
      </c>
      <c r="O531" s="13">
        <v>20</v>
      </c>
      <c r="P531" s="13">
        <v>15</v>
      </c>
      <c r="Q531" s="13">
        <v>5</v>
      </c>
      <c r="R531" s="13">
        <v>3</v>
      </c>
      <c r="S531" s="13">
        <v>4</v>
      </c>
      <c r="T531" s="13">
        <v>3</v>
      </c>
      <c r="U531" s="13">
        <v>1</v>
      </c>
      <c r="V531" s="13">
        <v>2</v>
      </c>
    </row>
    <row r="532" spans="1:41">
      <c r="B532" s="18" t="s">
        <v>72</v>
      </c>
      <c r="C532" s="13">
        <f>(C530+C531)/C526</f>
        <v>0</v>
      </c>
      <c r="D532" s="13">
        <f t="shared" ref="D532:V532" si="119">(D530+D531)/D526</f>
        <v>0</v>
      </c>
      <c r="E532" s="13">
        <f t="shared" si="119"/>
        <v>3.134796238244514E-3</v>
      </c>
      <c r="F532" s="13">
        <f t="shared" si="119"/>
        <v>8.0717488789237665E-2</v>
      </c>
      <c r="G532" s="13">
        <f t="shared" si="119"/>
        <v>0.2</v>
      </c>
      <c r="H532" s="13">
        <f t="shared" si="119"/>
        <v>0.19130434782608696</v>
      </c>
      <c r="I532" s="13">
        <f t="shared" si="119"/>
        <v>0.35185185185185186</v>
      </c>
      <c r="J532" s="13">
        <f t="shared" si="119"/>
        <v>0.49514563106796117</v>
      </c>
      <c r="K532" s="13">
        <f t="shared" si="119"/>
        <v>0.5757575757575758</v>
      </c>
      <c r="L532" s="13">
        <f t="shared" si="119"/>
        <v>0.55128205128205132</v>
      </c>
      <c r="M532" s="13">
        <f t="shared" si="119"/>
        <v>0.51724137931034486</v>
      </c>
      <c r="N532" s="13">
        <f t="shared" si="119"/>
        <v>0.48</v>
      </c>
      <c r="O532" s="13">
        <f t="shared" si="119"/>
        <v>0.75</v>
      </c>
      <c r="P532" s="13">
        <f t="shared" si="119"/>
        <v>0.72727272727272729</v>
      </c>
      <c r="Q532" s="13">
        <f t="shared" si="119"/>
        <v>0.63157894736842102</v>
      </c>
      <c r="R532" s="13">
        <f t="shared" si="119"/>
        <v>0.5714285714285714</v>
      </c>
      <c r="S532" s="13">
        <f t="shared" si="119"/>
        <v>0.75</v>
      </c>
      <c r="T532" s="13">
        <f t="shared" si="119"/>
        <v>0.55555555555555558</v>
      </c>
      <c r="U532" s="13">
        <f t="shared" si="119"/>
        <v>1</v>
      </c>
      <c r="V532" s="13">
        <f t="shared" si="119"/>
        <v>0.5</v>
      </c>
    </row>
    <row r="533" spans="1:41">
      <c r="B533" s="16" t="s">
        <v>73</v>
      </c>
      <c r="C533" s="13">
        <v>0</v>
      </c>
      <c r="D533" s="13">
        <v>15</v>
      </c>
      <c r="E533" s="13">
        <v>22</v>
      </c>
      <c r="F533" s="13">
        <v>31</v>
      </c>
      <c r="G533" s="13">
        <v>17</v>
      </c>
      <c r="H533" s="13">
        <v>14</v>
      </c>
      <c r="I533" s="13">
        <v>13</v>
      </c>
      <c r="J533" s="13">
        <v>6</v>
      </c>
      <c r="K533" s="13">
        <v>4</v>
      </c>
      <c r="L533" s="13">
        <v>11</v>
      </c>
      <c r="M533" s="13">
        <v>4</v>
      </c>
      <c r="N533" s="13">
        <v>6</v>
      </c>
      <c r="O533" s="13">
        <v>2</v>
      </c>
      <c r="P533" s="13">
        <v>3</v>
      </c>
      <c r="Q533" s="13">
        <v>3</v>
      </c>
      <c r="R533" s="13">
        <v>1</v>
      </c>
      <c r="S533" s="13">
        <v>1</v>
      </c>
      <c r="T533" s="13">
        <v>3</v>
      </c>
      <c r="U533" s="13">
        <v>0</v>
      </c>
      <c r="V533" s="13">
        <v>1</v>
      </c>
    </row>
    <row r="534" spans="1:41">
      <c r="B534" s="16" t="s">
        <v>74</v>
      </c>
      <c r="C534" s="13">
        <v>0</v>
      </c>
      <c r="D534" s="13">
        <v>19</v>
      </c>
      <c r="E534" s="13">
        <v>22</v>
      </c>
      <c r="F534" s="13">
        <v>24</v>
      </c>
      <c r="G534" s="13">
        <v>17</v>
      </c>
      <c r="H534" s="13">
        <v>20</v>
      </c>
      <c r="I534" s="13">
        <v>16</v>
      </c>
      <c r="J534" s="13">
        <v>10</v>
      </c>
      <c r="K534" s="13">
        <v>11</v>
      </c>
      <c r="L534" s="13">
        <v>5</v>
      </c>
      <c r="M534" s="13">
        <v>7</v>
      </c>
      <c r="N534" s="13">
        <v>5</v>
      </c>
      <c r="O534" s="13">
        <v>1</v>
      </c>
      <c r="P534" s="13">
        <v>0</v>
      </c>
      <c r="Q534" s="13">
        <v>2</v>
      </c>
      <c r="R534" s="13">
        <v>2</v>
      </c>
      <c r="S534" s="13">
        <v>0</v>
      </c>
      <c r="T534" s="13">
        <v>1</v>
      </c>
      <c r="U534" s="13">
        <v>0</v>
      </c>
      <c r="V534" s="13">
        <v>1</v>
      </c>
    </row>
    <row r="535" spans="1:41">
      <c r="B535" s="18" t="s">
        <v>77</v>
      </c>
      <c r="C535" s="13">
        <f>(C533+C534)/C526</f>
        <v>0</v>
      </c>
      <c r="D535" s="13">
        <f t="shared" ref="D535:V535" si="120">(D533+D534)/D526</f>
        <v>6.25E-2</v>
      </c>
      <c r="E535" s="13">
        <f t="shared" si="120"/>
        <v>0.13793103448275862</v>
      </c>
      <c r="F535" s="13">
        <f t="shared" si="120"/>
        <v>0.24663677130044842</v>
      </c>
      <c r="G535" s="13">
        <f t="shared" si="120"/>
        <v>0.2</v>
      </c>
      <c r="H535" s="13">
        <f t="shared" si="120"/>
        <v>0.29565217391304349</v>
      </c>
      <c r="I535" s="13">
        <f t="shared" si="120"/>
        <v>0.26851851851851855</v>
      </c>
      <c r="J535" s="13">
        <f t="shared" si="120"/>
        <v>0.1553398058252427</v>
      </c>
      <c r="K535" s="13">
        <f t="shared" si="120"/>
        <v>0.22727272727272727</v>
      </c>
      <c r="L535" s="13">
        <f t="shared" si="120"/>
        <v>0.20512820512820512</v>
      </c>
      <c r="M535" s="13">
        <f t="shared" si="120"/>
        <v>0.18965517241379309</v>
      </c>
      <c r="N535" s="13">
        <f t="shared" si="120"/>
        <v>0.22</v>
      </c>
      <c r="O535" s="13">
        <f t="shared" si="120"/>
        <v>6.8181818181818177E-2</v>
      </c>
      <c r="P535" s="13">
        <f t="shared" si="120"/>
        <v>9.0909090909090912E-2</v>
      </c>
      <c r="Q535" s="13">
        <f t="shared" si="120"/>
        <v>0.26315789473684209</v>
      </c>
      <c r="R535" s="13">
        <f t="shared" si="120"/>
        <v>0.21428571428571427</v>
      </c>
      <c r="S535" s="13">
        <f t="shared" si="120"/>
        <v>0.125</v>
      </c>
      <c r="T535" s="13">
        <f t="shared" si="120"/>
        <v>0.44444444444444442</v>
      </c>
      <c r="U535" s="13">
        <f t="shared" si="120"/>
        <v>0</v>
      </c>
      <c r="V535" s="13">
        <f t="shared" si="120"/>
        <v>0.33333333333333331</v>
      </c>
    </row>
    <row r="536" spans="1:41">
      <c r="B536" s="12" t="s">
        <v>78</v>
      </c>
      <c r="C536" s="13">
        <v>1020</v>
      </c>
      <c r="D536" s="13">
        <v>598</v>
      </c>
      <c r="E536" s="13">
        <v>394</v>
      </c>
      <c r="F536" s="13">
        <v>265</v>
      </c>
      <c r="G536" s="13">
        <v>199</v>
      </c>
      <c r="H536" s="13">
        <v>161</v>
      </c>
      <c r="I536" s="13">
        <v>112</v>
      </c>
      <c r="J536" s="13">
        <v>106</v>
      </c>
      <c r="K536" s="13">
        <v>70</v>
      </c>
      <c r="L536" s="13">
        <v>63</v>
      </c>
      <c r="M536" s="13">
        <v>44</v>
      </c>
      <c r="N536" s="13">
        <v>44</v>
      </c>
      <c r="O536" s="13">
        <v>37</v>
      </c>
      <c r="P536" s="13">
        <v>15</v>
      </c>
      <c r="Q536" s="13">
        <v>15</v>
      </c>
      <c r="R536" s="13">
        <v>13</v>
      </c>
      <c r="S536" s="13">
        <v>5</v>
      </c>
      <c r="T536" s="13">
        <v>6</v>
      </c>
      <c r="U536" s="13">
        <v>8</v>
      </c>
      <c r="V536" s="13">
        <v>4</v>
      </c>
    </row>
    <row r="537" spans="1:41">
      <c r="B537" s="14" t="s">
        <v>75</v>
      </c>
      <c r="C537" s="12">
        <f>C536/1600</f>
        <v>0.63749999999999996</v>
      </c>
      <c r="D537" s="12">
        <f t="shared" ref="D537:V537" si="121">D536/1600</f>
        <v>0.37375000000000003</v>
      </c>
      <c r="E537" s="12">
        <f t="shared" si="121"/>
        <v>0.24625</v>
      </c>
      <c r="F537" s="12">
        <f t="shared" si="121"/>
        <v>0.16562499999999999</v>
      </c>
      <c r="G537" s="12">
        <f t="shared" si="121"/>
        <v>0.124375</v>
      </c>
      <c r="H537" s="12">
        <f t="shared" si="121"/>
        <v>0.10062500000000001</v>
      </c>
      <c r="I537" s="12">
        <f t="shared" si="121"/>
        <v>7.0000000000000007E-2</v>
      </c>
      <c r="J537" s="12">
        <f t="shared" si="121"/>
        <v>6.6250000000000003E-2</v>
      </c>
      <c r="K537" s="12">
        <f t="shared" si="121"/>
        <v>4.3749999999999997E-2</v>
      </c>
      <c r="L537" s="12">
        <f t="shared" si="121"/>
        <v>3.9375E-2</v>
      </c>
      <c r="M537" s="12">
        <f t="shared" si="121"/>
        <v>2.75E-2</v>
      </c>
      <c r="N537" s="12">
        <f t="shared" si="121"/>
        <v>2.75E-2</v>
      </c>
      <c r="O537" s="12">
        <f t="shared" si="121"/>
        <v>2.3125E-2</v>
      </c>
      <c r="P537" s="12">
        <f t="shared" si="121"/>
        <v>9.3749999999999997E-3</v>
      </c>
      <c r="Q537" s="12">
        <f t="shared" si="121"/>
        <v>9.3749999999999997E-3</v>
      </c>
      <c r="R537" s="12">
        <f t="shared" si="121"/>
        <v>8.1250000000000003E-3</v>
      </c>
      <c r="S537" s="12">
        <f t="shared" si="121"/>
        <v>3.1250000000000002E-3</v>
      </c>
      <c r="T537" s="12">
        <f t="shared" si="121"/>
        <v>3.7499999999999999E-3</v>
      </c>
      <c r="U537" s="12">
        <f t="shared" si="121"/>
        <v>5.0000000000000001E-3</v>
      </c>
      <c r="V537" s="12">
        <f t="shared" si="121"/>
        <v>2.5000000000000001E-3</v>
      </c>
    </row>
    <row r="538" spans="1:41" s="7" customFormat="1">
      <c r="A538" s="9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</row>
    <row r="539" spans="1:41">
      <c r="A539" s="2" t="s">
        <v>36</v>
      </c>
      <c r="B539" s="12" t="s">
        <v>79</v>
      </c>
      <c r="C539" s="12">
        <v>0</v>
      </c>
      <c r="D539" s="12">
        <v>0</v>
      </c>
      <c r="E539" s="12">
        <v>1</v>
      </c>
      <c r="F539" s="12">
        <v>8</v>
      </c>
      <c r="G539" s="12">
        <v>15</v>
      </c>
      <c r="H539" s="12">
        <v>11</v>
      </c>
      <c r="I539" s="12">
        <v>18</v>
      </c>
      <c r="J539" s="12">
        <v>25</v>
      </c>
      <c r="K539" s="12">
        <v>25</v>
      </c>
      <c r="L539" s="12">
        <v>25</v>
      </c>
      <c r="M539" s="12">
        <v>13</v>
      </c>
      <c r="N539" s="12">
        <v>13</v>
      </c>
      <c r="O539" s="12">
        <v>20</v>
      </c>
      <c r="P539" s="12">
        <v>15</v>
      </c>
      <c r="Q539" s="12">
        <v>5</v>
      </c>
      <c r="R539" s="12">
        <v>3</v>
      </c>
      <c r="S539" s="12">
        <v>4</v>
      </c>
      <c r="T539" s="12">
        <v>3</v>
      </c>
      <c r="U539" s="12">
        <v>1</v>
      </c>
      <c r="V539" s="12">
        <v>2</v>
      </c>
    </row>
    <row r="540" spans="1:41">
      <c r="B540" s="12" t="s">
        <v>80</v>
      </c>
      <c r="C540" s="12">
        <v>0</v>
      </c>
      <c r="D540" s="12">
        <v>0</v>
      </c>
      <c r="E540" s="12">
        <v>0</v>
      </c>
      <c r="F540" s="12">
        <v>10</v>
      </c>
      <c r="G540" s="12">
        <v>19</v>
      </c>
      <c r="H540" s="12">
        <v>11</v>
      </c>
      <c r="I540" s="12">
        <v>20</v>
      </c>
      <c r="J540" s="12">
        <v>26</v>
      </c>
      <c r="K540" s="12">
        <v>13</v>
      </c>
      <c r="L540" s="12">
        <v>18</v>
      </c>
      <c r="M540" s="12">
        <v>17</v>
      </c>
      <c r="N540" s="12">
        <v>11</v>
      </c>
      <c r="O540" s="12">
        <v>13</v>
      </c>
      <c r="P540" s="12">
        <v>9</v>
      </c>
      <c r="Q540" s="12">
        <v>7</v>
      </c>
      <c r="R540" s="12">
        <v>5</v>
      </c>
      <c r="S540" s="12">
        <v>2</v>
      </c>
      <c r="T540" s="12">
        <v>2</v>
      </c>
      <c r="U540" s="12">
        <v>2</v>
      </c>
      <c r="V540" s="12">
        <v>1</v>
      </c>
    </row>
    <row r="541" spans="1:41">
      <c r="B541" s="12" t="s">
        <v>81</v>
      </c>
      <c r="C541" s="13">
        <v>0</v>
      </c>
      <c r="D541" s="13">
        <v>19</v>
      </c>
      <c r="E541" s="13">
        <v>22</v>
      </c>
      <c r="F541" s="13">
        <v>24</v>
      </c>
      <c r="G541" s="13">
        <v>17</v>
      </c>
      <c r="H541" s="13">
        <v>20</v>
      </c>
      <c r="I541" s="13">
        <v>16</v>
      </c>
      <c r="J541" s="13">
        <v>10</v>
      </c>
      <c r="K541" s="13">
        <v>11</v>
      </c>
      <c r="L541" s="13">
        <v>5</v>
      </c>
      <c r="M541" s="13">
        <v>7</v>
      </c>
      <c r="N541" s="13">
        <v>5</v>
      </c>
      <c r="O541" s="13">
        <v>1</v>
      </c>
      <c r="P541" s="13">
        <v>0</v>
      </c>
      <c r="Q541" s="13">
        <v>2</v>
      </c>
      <c r="R541" s="13">
        <v>1</v>
      </c>
      <c r="S541" s="13">
        <v>0</v>
      </c>
      <c r="T541" s="13">
        <v>1</v>
      </c>
      <c r="U541" s="13">
        <v>0</v>
      </c>
      <c r="V541" s="13">
        <v>1</v>
      </c>
    </row>
    <row r="542" spans="1:41">
      <c r="B542" s="12" t="s">
        <v>82</v>
      </c>
      <c r="C542" s="13">
        <v>0</v>
      </c>
      <c r="D542" s="13">
        <v>15</v>
      </c>
      <c r="E542" s="13">
        <v>22</v>
      </c>
      <c r="F542" s="13">
        <v>31</v>
      </c>
      <c r="G542" s="13">
        <v>17</v>
      </c>
      <c r="H542" s="13">
        <v>14</v>
      </c>
      <c r="I542" s="13">
        <v>13</v>
      </c>
      <c r="J542" s="13">
        <v>6</v>
      </c>
      <c r="K542" s="13">
        <v>4</v>
      </c>
      <c r="L542" s="13">
        <v>11</v>
      </c>
      <c r="M542" s="13">
        <v>4</v>
      </c>
      <c r="N542" s="13">
        <v>6</v>
      </c>
      <c r="O542" s="13">
        <v>2</v>
      </c>
      <c r="P542" s="13">
        <v>3</v>
      </c>
      <c r="Q542" s="13">
        <v>3</v>
      </c>
      <c r="R542" s="13">
        <v>1</v>
      </c>
      <c r="S542" s="13">
        <v>1</v>
      </c>
      <c r="T542" s="13">
        <v>2</v>
      </c>
      <c r="U542" s="13">
        <v>0</v>
      </c>
      <c r="V542" s="13">
        <v>1</v>
      </c>
    </row>
    <row r="543" spans="1:41">
      <c r="B543" s="12" t="s">
        <v>83</v>
      </c>
      <c r="C543" s="13">
        <v>79</v>
      </c>
      <c r="D543" s="13">
        <v>0</v>
      </c>
      <c r="E543" s="13">
        <v>0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</row>
    <row r="544" spans="1:41">
      <c r="B544" s="12" t="s">
        <v>84</v>
      </c>
      <c r="C544" s="13">
        <v>79</v>
      </c>
      <c r="D544" s="13">
        <v>34</v>
      </c>
      <c r="E544" s="13">
        <v>45</v>
      </c>
      <c r="F544" s="13">
        <v>73</v>
      </c>
      <c r="G544" s="13">
        <v>68</v>
      </c>
      <c r="H544" s="13">
        <v>56</v>
      </c>
      <c r="I544" s="13">
        <v>67</v>
      </c>
      <c r="J544" s="13">
        <v>67</v>
      </c>
      <c r="K544" s="13">
        <v>53</v>
      </c>
      <c r="L544" s="13">
        <v>59</v>
      </c>
      <c r="M544" s="13">
        <v>41</v>
      </c>
      <c r="N544" s="13">
        <v>35</v>
      </c>
      <c r="O544" s="13">
        <v>36</v>
      </c>
      <c r="P544" s="13">
        <v>27</v>
      </c>
      <c r="Q544" s="13">
        <v>17</v>
      </c>
      <c r="R544" s="13">
        <v>10</v>
      </c>
      <c r="S544" s="13">
        <v>7</v>
      </c>
      <c r="T544" s="13">
        <v>8</v>
      </c>
      <c r="U544" s="13">
        <v>3</v>
      </c>
      <c r="V544" s="13">
        <v>5</v>
      </c>
    </row>
    <row r="545" spans="1:22">
      <c r="B545" s="14" t="s">
        <v>85</v>
      </c>
      <c r="C545" s="13">
        <f>C544/1600</f>
        <v>4.9375000000000002E-2</v>
      </c>
      <c r="D545" s="13">
        <f t="shared" ref="D545:V545" si="122">D544/1600</f>
        <v>2.1250000000000002E-2</v>
      </c>
      <c r="E545" s="13">
        <f t="shared" si="122"/>
        <v>2.8125000000000001E-2</v>
      </c>
      <c r="F545" s="13">
        <f t="shared" si="122"/>
        <v>4.5624999999999999E-2</v>
      </c>
      <c r="G545" s="13">
        <f t="shared" si="122"/>
        <v>4.2500000000000003E-2</v>
      </c>
      <c r="H545" s="13">
        <f t="shared" si="122"/>
        <v>3.5000000000000003E-2</v>
      </c>
      <c r="I545" s="13">
        <f t="shared" si="122"/>
        <v>4.1875000000000002E-2</v>
      </c>
      <c r="J545" s="13">
        <f t="shared" si="122"/>
        <v>4.1875000000000002E-2</v>
      </c>
      <c r="K545" s="13">
        <f t="shared" si="122"/>
        <v>3.3125000000000002E-2</v>
      </c>
      <c r="L545" s="13">
        <f t="shared" si="122"/>
        <v>3.6874999999999998E-2</v>
      </c>
      <c r="M545" s="13">
        <f t="shared" si="122"/>
        <v>2.5624999999999998E-2</v>
      </c>
      <c r="N545" s="13">
        <f t="shared" si="122"/>
        <v>2.1874999999999999E-2</v>
      </c>
      <c r="O545" s="13">
        <f t="shared" si="122"/>
        <v>2.2499999999999999E-2</v>
      </c>
      <c r="P545" s="13">
        <f t="shared" si="122"/>
        <v>1.6875000000000001E-2</v>
      </c>
      <c r="Q545" s="13">
        <f t="shared" si="122"/>
        <v>1.0625000000000001E-2</v>
      </c>
      <c r="R545" s="13">
        <f t="shared" si="122"/>
        <v>6.2500000000000003E-3</v>
      </c>
      <c r="S545" s="13">
        <f t="shared" si="122"/>
        <v>4.3750000000000004E-3</v>
      </c>
      <c r="T545" s="13">
        <f t="shared" si="122"/>
        <v>5.0000000000000001E-3</v>
      </c>
      <c r="U545" s="13">
        <f t="shared" si="122"/>
        <v>1.8749999999999999E-3</v>
      </c>
      <c r="V545" s="13">
        <f t="shared" si="122"/>
        <v>3.1250000000000002E-3</v>
      </c>
    </row>
    <row r="546" spans="1:22">
      <c r="B546" s="12" t="s">
        <v>87</v>
      </c>
      <c r="C546" s="13">
        <v>1020</v>
      </c>
      <c r="D546" s="13">
        <v>598</v>
      </c>
      <c r="E546" s="13">
        <v>394</v>
      </c>
      <c r="F546" s="13">
        <v>265</v>
      </c>
      <c r="G546" s="13">
        <v>199</v>
      </c>
      <c r="H546" s="13">
        <v>161</v>
      </c>
      <c r="I546" s="13">
        <v>112</v>
      </c>
      <c r="J546" s="13">
        <v>106</v>
      </c>
      <c r="K546" s="13">
        <v>70</v>
      </c>
      <c r="L546" s="13">
        <v>63</v>
      </c>
      <c r="M546" s="13">
        <v>44</v>
      </c>
      <c r="N546" s="13">
        <v>44</v>
      </c>
      <c r="O546" s="13">
        <v>37</v>
      </c>
      <c r="P546" s="13">
        <v>15</v>
      </c>
      <c r="Q546" s="13">
        <v>15</v>
      </c>
      <c r="R546" s="13">
        <v>13</v>
      </c>
      <c r="S546" s="13">
        <v>5</v>
      </c>
      <c r="T546" s="13">
        <v>6</v>
      </c>
      <c r="U546" s="13">
        <v>8</v>
      </c>
      <c r="V546" s="13">
        <v>4</v>
      </c>
    </row>
    <row r="547" spans="1:22">
      <c r="B547" s="12" t="s">
        <v>88</v>
      </c>
      <c r="C547" s="13">
        <v>0</v>
      </c>
      <c r="D547" s="13">
        <v>0</v>
      </c>
      <c r="E547" s="13">
        <v>0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</row>
    <row r="548" spans="1:22">
      <c r="B548" s="12" t="s">
        <v>89</v>
      </c>
      <c r="C548" s="13">
        <v>0</v>
      </c>
      <c r="D548" s="13">
        <v>0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</row>
    <row r="549" spans="1:22">
      <c r="B549" s="12" t="s">
        <v>90</v>
      </c>
      <c r="C549" s="13">
        <v>0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1</v>
      </c>
      <c r="S549" s="13">
        <v>0</v>
      </c>
      <c r="T549" s="13">
        <v>0</v>
      </c>
      <c r="U549" s="13">
        <v>0</v>
      </c>
      <c r="V549" s="13">
        <v>0</v>
      </c>
    </row>
    <row r="550" spans="1:22">
      <c r="B550" s="12" t="s">
        <v>91</v>
      </c>
      <c r="C550" s="13">
        <v>0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1</v>
      </c>
      <c r="U550" s="13">
        <v>0</v>
      </c>
      <c r="V550" s="13">
        <v>0</v>
      </c>
    </row>
    <row r="551" spans="1:22">
      <c r="B551" s="12" t="s">
        <v>92</v>
      </c>
      <c r="C551" s="13">
        <v>1020</v>
      </c>
      <c r="D551" s="13">
        <v>510</v>
      </c>
      <c r="E551" s="13">
        <v>274</v>
      </c>
      <c r="F551" s="13">
        <v>150</v>
      </c>
      <c r="G551" s="13">
        <v>102</v>
      </c>
      <c r="H551" s="13">
        <v>59</v>
      </c>
      <c r="I551" s="13">
        <v>41</v>
      </c>
      <c r="J551" s="13">
        <v>36</v>
      </c>
      <c r="K551" s="13">
        <v>13</v>
      </c>
      <c r="L551" s="13">
        <v>19</v>
      </c>
      <c r="M551" s="13">
        <v>17</v>
      </c>
      <c r="N551" s="13">
        <v>15</v>
      </c>
      <c r="O551" s="13">
        <v>8</v>
      </c>
      <c r="P551" s="13">
        <v>6</v>
      </c>
      <c r="Q551" s="13">
        <v>2</v>
      </c>
      <c r="R551" s="13">
        <v>3</v>
      </c>
      <c r="S551" s="13">
        <v>1</v>
      </c>
      <c r="T551" s="13">
        <v>0</v>
      </c>
      <c r="U551" s="13">
        <v>0</v>
      </c>
      <c r="V551" s="13">
        <v>1</v>
      </c>
    </row>
    <row r="552" spans="1:22">
      <c r="B552" s="12" t="s">
        <v>93</v>
      </c>
      <c r="C552" s="13">
        <v>1020</v>
      </c>
      <c r="D552" s="13">
        <v>510</v>
      </c>
      <c r="E552" s="13">
        <v>274</v>
      </c>
      <c r="F552" s="13">
        <v>150</v>
      </c>
      <c r="G552" s="13">
        <v>102</v>
      </c>
      <c r="H552" s="13">
        <v>59</v>
      </c>
      <c r="I552" s="13">
        <v>41</v>
      </c>
      <c r="J552" s="13">
        <v>36</v>
      </c>
      <c r="K552" s="13">
        <v>13</v>
      </c>
      <c r="L552" s="13">
        <v>19</v>
      </c>
      <c r="M552" s="13">
        <v>17</v>
      </c>
      <c r="N552" s="13">
        <v>15</v>
      </c>
      <c r="O552" s="13">
        <v>8</v>
      </c>
      <c r="P552" s="13">
        <v>6</v>
      </c>
      <c r="Q552" s="13">
        <v>2</v>
      </c>
      <c r="R552" s="13">
        <v>4</v>
      </c>
      <c r="S552" s="13">
        <v>1</v>
      </c>
      <c r="T552" s="13">
        <v>1</v>
      </c>
      <c r="U552" s="13">
        <v>0</v>
      </c>
      <c r="V552" s="13">
        <v>1</v>
      </c>
    </row>
    <row r="553" spans="1:22">
      <c r="B553" s="14" t="s">
        <v>86</v>
      </c>
      <c r="C553" s="13">
        <f>C552/1600</f>
        <v>0.63749999999999996</v>
      </c>
      <c r="D553" s="13">
        <f t="shared" ref="D553:V553" si="123">D552/1600</f>
        <v>0.31874999999999998</v>
      </c>
      <c r="E553" s="13">
        <f t="shared" si="123"/>
        <v>0.17125000000000001</v>
      </c>
      <c r="F553" s="13">
        <f t="shared" si="123"/>
        <v>9.375E-2</v>
      </c>
      <c r="G553" s="13">
        <f t="shared" si="123"/>
        <v>6.3750000000000001E-2</v>
      </c>
      <c r="H553" s="13">
        <f t="shared" si="123"/>
        <v>3.6874999999999998E-2</v>
      </c>
      <c r="I553" s="13">
        <f t="shared" si="123"/>
        <v>2.5624999999999998E-2</v>
      </c>
      <c r="J553" s="13">
        <f t="shared" si="123"/>
        <v>2.2499999999999999E-2</v>
      </c>
      <c r="K553" s="13">
        <f t="shared" si="123"/>
        <v>8.1250000000000003E-3</v>
      </c>
      <c r="L553" s="13">
        <f t="shared" si="123"/>
        <v>1.1875E-2</v>
      </c>
      <c r="M553" s="13">
        <f t="shared" si="123"/>
        <v>1.0625000000000001E-2</v>
      </c>
      <c r="N553" s="13">
        <f t="shared" si="123"/>
        <v>9.3749999999999997E-3</v>
      </c>
      <c r="O553" s="13">
        <f t="shared" si="123"/>
        <v>5.0000000000000001E-3</v>
      </c>
      <c r="P553" s="13">
        <f t="shared" si="123"/>
        <v>3.7499999999999999E-3</v>
      </c>
      <c r="Q553" s="13">
        <f t="shared" si="123"/>
        <v>1.25E-3</v>
      </c>
      <c r="R553" s="13">
        <f t="shared" si="123"/>
        <v>2.5000000000000001E-3</v>
      </c>
      <c r="S553" s="13">
        <f t="shared" si="123"/>
        <v>6.2500000000000001E-4</v>
      </c>
      <c r="T553" s="13">
        <f t="shared" si="123"/>
        <v>6.2500000000000001E-4</v>
      </c>
      <c r="U553" s="13">
        <f t="shared" si="123"/>
        <v>0</v>
      </c>
      <c r="V553" s="13">
        <f t="shared" si="123"/>
        <v>6.2500000000000001E-4</v>
      </c>
    </row>
    <row r="556" spans="1:22">
      <c r="A556" s="8" t="s">
        <v>62</v>
      </c>
      <c r="B556" s="10" t="s">
        <v>0</v>
      </c>
      <c r="C556" s="11">
        <v>0.1</v>
      </c>
      <c r="D556" s="11">
        <v>0.2</v>
      </c>
      <c r="E556" s="11">
        <v>0.3</v>
      </c>
      <c r="F556" s="11">
        <v>0.4</v>
      </c>
      <c r="G556" s="11">
        <v>0.5</v>
      </c>
      <c r="H556" s="11">
        <v>0.6</v>
      </c>
      <c r="I556" s="11">
        <v>0.7</v>
      </c>
      <c r="J556" s="11">
        <v>0.8</v>
      </c>
      <c r="K556" s="11">
        <v>0.9</v>
      </c>
      <c r="L556" s="11">
        <v>1</v>
      </c>
      <c r="M556" s="11">
        <v>1.1000000000000001</v>
      </c>
      <c r="N556" s="11">
        <v>1.2</v>
      </c>
      <c r="O556" s="11">
        <v>1.3</v>
      </c>
      <c r="P556" s="11">
        <v>1.4</v>
      </c>
      <c r="Q556" s="11">
        <v>1.5</v>
      </c>
      <c r="R556" s="11">
        <v>1.6</v>
      </c>
      <c r="S556" s="11">
        <v>1.7</v>
      </c>
      <c r="T556" s="11">
        <v>1.8</v>
      </c>
      <c r="U556" s="11">
        <v>1.9</v>
      </c>
      <c r="V556" s="11">
        <v>2</v>
      </c>
    </row>
    <row r="557" spans="1:22">
      <c r="A557" s="6" t="s">
        <v>14</v>
      </c>
      <c r="B557" s="12" t="s">
        <v>19</v>
      </c>
      <c r="C557" s="17">
        <v>1600</v>
      </c>
      <c r="D557" s="17">
        <v>1600</v>
      </c>
      <c r="E557" s="17">
        <v>1600</v>
      </c>
      <c r="F557" s="17">
        <v>1600</v>
      </c>
      <c r="G557" s="17">
        <v>1600</v>
      </c>
      <c r="H557" s="17">
        <v>1600</v>
      </c>
      <c r="I557" s="17">
        <v>1600</v>
      </c>
      <c r="J557" s="17">
        <v>1600</v>
      </c>
      <c r="K557" s="17">
        <v>1600</v>
      </c>
      <c r="L557" s="17">
        <v>1600</v>
      </c>
      <c r="M557" s="17">
        <v>1600</v>
      </c>
      <c r="N557" s="17">
        <v>1600</v>
      </c>
      <c r="O557" s="17">
        <v>1600</v>
      </c>
      <c r="P557" s="17">
        <v>1600</v>
      </c>
      <c r="Q557" s="17">
        <v>1600</v>
      </c>
      <c r="R557" s="17">
        <v>1600</v>
      </c>
      <c r="S557" s="17">
        <v>1600</v>
      </c>
      <c r="T557" s="17">
        <v>1600</v>
      </c>
      <c r="U557" s="17">
        <v>1600</v>
      </c>
      <c r="V557" s="17">
        <v>1600</v>
      </c>
    </row>
    <row r="558" spans="1:22">
      <c r="A558" s="6" t="s">
        <v>94</v>
      </c>
      <c r="B558" s="12" t="s">
        <v>63</v>
      </c>
      <c r="C558" s="17">
        <f>C557/1600</f>
        <v>1</v>
      </c>
      <c r="D558" s="17">
        <f t="shared" ref="D558:V558" si="124">D557/1600</f>
        <v>1</v>
      </c>
      <c r="E558" s="17">
        <f t="shared" si="124"/>
        <v>1</v>
      </c>
      <c r="F558" s="17">
        <f t="shared" si="124"/>
        <v>1</v>
      </c>
      <c r="G558" s="17">
        <f t="shared" si="124"/>
        <v>1</v>
      </c>
      <c r="H558" s="17">
        <f t="shared" si="124"/>
        <v>1</v>
      </c>
      <c r="I558" s="17">
        <f t="shared" si="124"/>
        <v>1</v>
      </c>
      <c r="J558" s="17">
        <f t="shared" si="124"/>
        <v>1</v>
      </c>
      <c r="K558" s="17">
        <f t="shared" si="124"/>
        <v>1</v>
      </c>
      <c r="L558" s="17">
        <f t="shared" si="124"/>
        <v>1</v>
      </c>
      <c r="M558" s="17">
        <f t="shared" si="124"/>
        <v>1</v>
      </c>
      <c r="N558" s="17">
        <f t="shared" si="124"/>
        <v>1</v>
      </c>
      <c r="O558" s="17">
        <f t="shared" si="124"/>
        <v>1</v>
      </c>
      <c r="P558" s="17">
        <f t="shared" si="124"/>
        <v>1</v>
      </c>
      <c r="Q558" s="17">
        <f t="shared" si="124"/>
        <v>1</v>
      </c>
      <c r="R558" s="17">
        <f t="shared" si="124"/>
        <v>1</v>
      </c>
      <c r="S558" s="17">
        <f t="shared" si="124"/>
        <v>1</v>
      </c>
      <c r="T558" s="17">
        <f t="shared" si="124"/>
        <v>1</v>
      </c>
      <c r="U558" s="17">
        <f t="shared" si="124"/>
        <v>1</v>
      </c>
      <c r="V558" s="17">
        <f t="shared" si="124"/>
        <v>1</v>
      </c>
    </row>
    <row r="559" spans="1:22">
      <c r="B559" s="12" t="s">
        <v>64</v>
      </c>
      <c r="C559" s="17">
        <v>0.26979999999999998</v>
      </c>
      <c r="D559" s="17">
        <v>0.1051</v>
      </c>
      <c r="E559" s="17">
        <v>9.7500000000000003E-2</v>
      </c>
      <c r="F559" s="17">
        <v>9.7500000000000003E-2</v>
      </c>
      <c r="G559" s="17">
        <v>9.7500000000000003E-2</v>
      </c>
      <c r="H559" s="17">
        <v>9.7500000000000003E-2</v>
      </c>
      <c r="I559" s="17">
        <v>9.7500000000000003E-2</v>
      </c>
      <c r="J559" s="17">
        <v>9.7500000000000003E-2</v>
      </c>
      <c r="K559" s="17">
        <v>9.7500000000000003E-2</v>
      </c>
      <c r="L559" s="17">
        <v>9.7500000000000003E-2</v>
      </c>
      <c r="M559" s="17">
        <v>9.7500000000000003E-2</v>
      </c>
      <c r="N559" s="17">
        <v>9.7500000000000003E-2</v>
      </c>
      <c r="O559" s="17">
        <v>9.7500000000000003E-2</v>
      </c>
      <c r="P559" s="17">
        <v>9.7500000000000003E-2</v>
      </c>
      <c r="Q559" s="17">
        <v>9.7500000000000003E-2</v>
      </c>
      <c r="R559" s="17">
        <v>9.7500000000000003E-2</v>
      </c>
      <c r="S559" s="17">
        <v>9.7500000000000003E-2</v>
      </c>
      <c r="T559" s="17">
        <v>9.7500000000000003E-2</v>
      </c>
      <c r="U559" s="17">
        <v>9.7500000000000003E-2</v>
      </c>
      <c r="V559" s="17">
        <v>9.7500000000000003E-2</v>
      </c>
    </row>
    <row r="560" spans="1:22">
      <c r="B560" s="12" t="s">
        <v>65</v>
      </c>
      <c r="C560" s="17">
        <f>C559*10</f>
        <v>2.698</v>
      </c>
      <c r="D560" s="17">
        <f t="shared" ref="D560:V560" si="125">D559*10</f>
        <v>1.0509999999999999</v>
      </c>
      <c r="E560" s="17">
        <f t="shared" si="125"/>
        <v>0.97500000000000009</v>
      </c>
      <c r="F560" s="17">
        <f t="shared" si="125"/>
        <v>0.97500000000000009</v>
      </c>
      <c r="G560" s="17">
        <f t="shared" si="125"/>
        <v>0.97500000000000009</v>
      </c>
      <c r="H560" s="17">
        <f t="shared" si="125"/>
        <v>0.97500000000000009</v>
      </c>
      <c r="I560" s="17">
        <f t="shared" si="125"/>
        <v>0.97500000000000009</v>
      </c>
      <c r="J560" s="17">
        <f t="shared" si="125"/>
        <v>0.97500000000000009</v>
      </c>
      <c r="K560" s="17">
        <f t="shared" si="125"/>
        <v>0.97500000000000009</v>
      </c>
      <c r="L560" s="17">
        <f t="shared" si="125"/>
        <v>0.97500000000000009</v>
      </c>
      <c r="M560" s="17">
        <f t="shared" si="125"/>
        <v>0.97500000000000009</v>
      </c>
      <c r="N560" s="17">
        <f t="shared" si="125"/>
        <v>0.97500000000000009</v>
      </c>
      <c r="O560" s="17">
        <f t="shared" si="125"/>
        <v>0.97500000000000009</v>
      </c>
      <c r="P560" s="17">
        <f t="shared" si="125"/>
        <v>0.97500000000000009</v>
      </c>
      <c r="Q560" s="17">
        <f t="shared" si="125"/>
        <v>0.97500000000000009</v>
      </c>
      <c r="R560" s="17">
        <f t="shared" si="125"/>
        <v>0.97500000000000009</v>
      </c>
      <c r="S560" s="17">
        <f t="shared" si="125"/>
        <v>0.97500000000000009</v>
      </c>
      <c r="T560" s="17">
        <f t="shared" si="125"/>
        <v>0.97500000000000009</v>
      </c>
      <c r="U560" s="17">
        <f t="shared" si="125"/>
        <v>0.97500000000000009</v>
      </c>
      <c r="V560" s="17">
        <f t="shared" si="125"/>
        <v>0.97500000000000009</v>
      </c>
    </row>
    <row r="561" spans="1:41">
      <c r="B561" s="12" t="s">
        <v>66</v>
      </c>
      <c r="C561" s="17">
        <v>2.8740000000000001</v>
      </c>
      <c r="D561" s="17">
        <v>1.7279</v>
      </c>
      <c r="E561" s="17">
        <v>1.1296999999999999</v>
      </c>
      <c r="F561" s="17">
        <v>0.86009999999999998</v>
      </c>
      <c r="G561" s="17">
        <v>0.68320000000000003</v>
      </c>
      <c r="H561" s="17">
        <v>0.55610000000000004</v>
      </c>
      <c r="I561" s="17">
        <v>0.47789999999999999</v>
      </c>
      <c r="J561" s="17">
        <v>0.41710000000000003</v>
      </c>
      <c r="K561" s="17">
        <v>0.36959999999999998</v>
      </c>
      <c r="L561" s="17">
        <v>0.33710000000000001</v>
      </c>
      <c r="M561" s="17">
        <v>0.30109999999999998</v>
      </c>
      <c r="N561" s="17">
        <v>0.2777</v>
      </c>
      <c r="O561" s="17">
        <v>0.25359999999999999</v>
      </c>
      <c r="P561" s="17">
        <v>0.2334</v>
      </c>
      <c r="Q561" s="17">
        <v>0.21560000000000001</v>
      </c>
      <c r="R561" s="17">
        <v>0.20349999999999999</v>
      </c>
      <c r="S561" s="17">
        <v>0.18809999999999999</v>
      </c>
      <c r="T561" s="17">
        <v>0.17780000000000001</v>
      </c>
      <c r="U561" s="17">
        <v>0.1663</v>
      </c>
      <c r="V561" s="17">
        <v>0.15440000000000001</v>
      </c>
    </row>
    <row r="562" spans="1:41">
      <c r="C562" s="15"/>
    </row>
    <row r="563" spans="1:41">
      <c r="A563" s="2" t="s">
        <v>35</v>
      </c>
      <c r="B563" s="12" t="s">
        <v>67</v>
      </c>
      <c r="C563" s="13">
        <v>1102</v>
      </c>
      <c r="D563" s="13">
        <v>584</v>
      </c>
      <c r="E563" s="13">
        <v>324</v>
      </c>
      <c r="F563" s="13">
        <v>204</v>
      </c>
      <c r="G563" s="13">
        <v>173</v>
      </c>
      <c r="H563" s="13">
        <v>128</v>
      </c>
      <c r="I563" s="13">
        <v>103</v>
      </c>
      <c r="J563" s="13">
        <v>78</v>
      </c>
      <c r="K563" s="13">
        <v>74</v>
      </c>
      <c r="L563" s="13">
        <v>70</v>
      </c>
      <c r="M563" s="13">
        <v>55</v>
      </c>
      <c r="N563" s="13">
        <v>31</v>
      </c>
      <c r="O563" s="13">
        <v>37</v>
      </c>
      <c r="P563" s="13">
        <v>26</v>
      </c>
      <c r="Q563" s="13">
        <v>21</v>
      </c>
      <c r="R563" s="13">
        <v>12</v>
      </c>
      <c r="S563" s="13">
        <v>11</v>
      </c>
      <c r="T563" s="13">
        <v>12</v>
      </c>
      <c r="U563" s="13">
        <v>7</v>
      </c>
      <c r="V563" s="13">
        <v>3</v>
      </c>
    </row>
    <row r="564" spans="1:41">
      <c r="B564" s="14" t="s">
        <v>76</v>
      </c>
      <c r="C564" s="13">
        <f>C563/1600</f>
        <v>0.68874999999999997</v>
      </c>
      <c r="D564" s="13">
        <f t="shared" ref="D564:V564" si="126">D563/1600</f>
        <v>0.36499999999999999</v>
      </c>
      <c r="E564" s="13">
        <f t="shared" si="126"/>
        <v>0.20250000000000001</v>
      </c>
      <c r="F564" s="13">
        <f t="shared" si="126"/>
        <v>0.1275</v>
      </c>
      <c r="G564" s="13">
        <f t="shared" si="126"/>
        <v>0.108125</v>
      </c>
      <c r="H564" s="13">
        <f t="shared" si="126"/>
        <v>0.08</v>
      </c>
      <c r="I564" s="13">
        <f t="shared" si="126"/>
        <v>6.4375000000000002E-2</v>
      </c>
      <c r="J564" s="13">
        <f t="shared" si="126"/>
        <v>4.8750000000000002E-2</v>
      </c>
      <c r="K564" s="13">
        <f t="shared" si="126"/>
        <v>4.6249999999999999E-2</v>
      </c>
      <c r="L564" s="13">
        <f t="shared" si="126"/>
        <v>4.3749999999999997E-2</v>
      </c>
      <c r="M564" s="13">
        <f t="shared" si="126"/>
        <v>3.4375000000000003E-2</v>
      </c>
      <c r="N564" s="13">
        <f t="shared" si="126"/>
        <v>1.9375E-2</v>
      </c>
      <c r="O564" s="13">
        <f t="shared" si="126"/>
        <v>2.3125E-2</v>
      </c>
      <c r="P564" s="13">
        <f t="shared" si="126"/>
        <v>1.6250000000000001E-2</v>
      </c>
      <c r="Q564" s="13">
        <f t="shared" si="126"/>
        <v>1.3125E-2</v>
      </c>
      <c r="R564" s="13">
        <f t="shared" si="126"/>
        <v>7.4999999999999997E-3</v>
      </c>
      <c r="S564" s="13">
        <f t="shared" si="126"/>
        <v>6.875E-3</v>
      </c>
      <c r="T564" s="13">
        <f t="shared" si="126"/>
        <v>7.4999999999999997E-3</v>
      </c>
      <c r="U564" s="13">
        <f t="shared" si="126"/>
        <v>4.3750000000000004E-3</v>
      </c>
      <c r="V564" s="13">
        <f t="shared" si="126"/>
        <v>1.8749999999999999E-3</v>
      </c>
    </row>
    <row r="565" spans="1:41">
      <c r="B565" s="16" t="s">
        <v>68</v>
      </c>
      <c r="C565" s="13">
        <v>1102</v>
      </c>
      <c r="D565" s="13">
        <v>541</v>
      </c>
      <c r="E565" s="13">
        <v>264</v>
      </c>
      <c r="F565" s="13">
        <v>153</v>
      </c>
      <c r="G565" s="13">
        <v>107</v>
      </c>
      <c r="H565" s="13">
        <v>60</v>
      </c>
      <c r="I565" s="13">
        <v>43</v>
      </c>
      <c r="J565" s="13">
        <v>27</v>
      </c>
      <c r="K565" s="13">
        <v>22</v>
      </c>
      <c r="L565" s="13">
        <v>18</v>
      </c>
      <c r="M565" s="13">
        <v>17</v>
      </c>
      <c r="N565" s="13">
        <v>8</v>
      </c>
      <c r="O565" s="13">
        <v>4</v>
      </c>
      <c r="P565" s="13">
        <v>3</v>
      </c>
      <c r="Q565" s="13">
        <v>3</v>
      </c>
      <c r="R565" s="13">
        <v>2</v>
      </c>
      <c r="S565" s="13">
        <v>2</v>
      </c>
      <c r="T565" s="13">
        <v>1</v>
      </c>
      <c r="U565" s="13">
        <v>2</v>
      </c>
      <c r="V565" s="13">
        <v>1</v>
      </c>
    </row>
    <row r="566" spans="1:41">
      <c r="B566" s="18" t="s">
        <v>69</v>
      </c>
      <c r="C566" s="13">
        <f>C565/C563</f>
        <v>1</v>
      </c>
      <c r="D566" s="13">
        <f t="shared" ref="D566:V566" si="127">D565/D563</f>
        <v>0.92636986301369861</v>
      </c>
      <c r="E566" s="13">
        <f t="shared" si="127"/>
        <v>0.81481481481481477</v>
      </c>
      <c r="F566" s="13">
        <f t="shared" si="127"/>
        <v>0.75</v>
      </c>
      <c r="G566" s="13">
        <f t="shared" si="127"/>
        <v>0.61849710982658956</v>
      </c>
      <c r="H566" s="13">
        <f t="shared" si="127"/>
        <v>0.46875</v>
      </c>
      <c r="I566" s="13">
        <f t="shared" si="127"/>
        <v>0.41747572815533979</v>
      </c>
      <c r="J566" s="13">
        <f t="shared" si="127"/>
        <v>0.34615384615384615</v>
      </c>
      <c r="K566" s="13">
        <f t="shared" si="127"/>
        <v>0.29729729729729731</v>
      </c>
      <c r="L566" s="13">
        <f t="shared" si="127"/>
        <v>0.25714285714285712</v>
      </c>
      <c r="M566" s="13">
        <f t="shared" si="127"/>
        <v>0.30909090909090908</v>
      </c>
      <c r="N566" s="13">
        <f t="shared" si="127"/>
        <v>0.25806451612903225</v>
      </c>
      <c r="O566" s="13">
        <f t="shared" si="127"/>
        <v>0.10810810810810811</v>
      </c>
      <c r="P566" s="13">
        <f t="shared" si="127"/>
        <v>0.11538461538461539</v>
      </c>
      <c r="Q566" s="13">
        <f t="shared" si="127"/>
        <v>0.14285714285714285</v>
      </c>
      <c r="R566" s="13">
        <f t="shared" si="127"/>
        <v>0.16666666666666666</v>
      </c>
      <c r="S566" s="13">
        <f t="shared" si="127"/>
        <v>0.18181818181818182</v>
      </c>
      <c r="T566" s="13">
        <f t="shared" si="127"/>
        <v>8.3333333333333329E-2</v>
      </c>
      <c r="U566" s="13">
        <f t="shared" si="127"/>
        <v>0.2857142857142857</v>
      </c>
      <c r="V566" s="13">
        <f t="shared" si="127"/>
        <v>0.33333333333333331</v>
      </c>
    </row>
    <row r="567" spans="1:41">
      <c r="B567" s="16" t="s">
        <v>70</v>
      </c>
      <c r="C567" s="13">
        <v>0</v>
      </c>
      <c r="D567" s="13">
        <v>0</v>
      </c>
      <c r="E567" s="13">
        <v>1</v>
      </c>
      <c r="F567" s="13">
        <v>5</v>
      </c>
      <c r="G567" s="13">
        <v>17</v>
      </c>
      <c r="H567" s="13">
        <v>19</v>
      </c>
      <c r="I567" s="13">
        <v>21</v>
      </c>
      <c r="J567" s="13">
        <v>16</v>
      </c>
      <c r="K567" s="13">
        <v>17</v>
      </c>
      <c r="L567" s="13">
        <v>24</v>
      </c>
      <c r="M567" s="13">
        <v>15</v>
      </c>
      <c r="N567" s="13">
        <v>11</v>
      </c>
      <c r="O567" s="13">
        <v>13</v>
      </c>
      <c r="P567" s="13">
        <v>6</v>
      </c>
      <c r="Q567" s="13">
        <v>3</v>
      </c>
      <c r="R567" s="13">
        <v>2</v>
      </c>
      <c r="S567" s="13">
        <v>4</v>
      </c>
      <c r="T567" s="13">
        <v>2</v>
      </c>
      <c r="U567" s="13">
        <v>2</v>
      </c>
      <c r="V567" s="13">
        <v>1</v>
      </c>
    </row>
    <row r="568" spans="1:41">
      <c r="B568" s="16" t="s">
        <v>71</v>
      </c>
      <c r="C568" s="13">
        <v>0</v>
      </c>
      <c r="D568" s="13">
        <v>0</v>
      </c>
      <c r="E568" s="13">
        <v>1</v>
      </c>
      <c r="F568" s="13">
        <v>6</v>
      </c>
      <c r="G568" s="13">
        <v>17</v>
      </c>
      <c r="H568" s="13">
        <v>10</v>
      </c>
      <c r="I568" s="13">
        <v>17</v>
      </c>
      <c r="J568" s="13">
        <v>17</v>
      </c>
      <c r="K568" s="13">
        <v>13</v>
      </c>
      <c r="L568" s="13">
        <v>17</v>
      </c>
      <c r="M568" s="13">
        <v>12</v>
      </c>
      <c r="N568" s="13">
        <v>5</v>
      </c>
      <c r="O568" s="13">
        <v>16</v>
      </c>
      <c r="P568" s="13">
        <v>11</v>
      </c>
      <c r="Q568" s="13">
        <v>10</v>
      </c>
      <c r="R568" s="13">
        <v>6</v>
      </c>
      <c r="S568" s="13">
        <v>2</v>
      </c>
      <c r="T568" s="13">
        <v>7</v>
      </c>
      <c r="U568" s="13">
        <v>1</v>
      </c>
      <c r="V568" s="13">
        <v>1</v>
      </c>
    </row>
    <row r="569" spans="1:41">
      <c r="B569" s="18" t="s">
        <v>72</v>
      </c>
      <c r="C569" s="13">
        <f>(C567+C568)/C563</f>
        <v>0</v>
      </c>
      <c r="D569" s="13">
        <f t="shared" ref="D569:V569" si="128">(D567+D568)/D563</f>
        <v>0</v>
      </c>
      <c r="E569" s="13">
        <f t="shared" si="128"/>
        <v>6.1728395061728392E-3</v>
      </c>
      <c r="F569" s="13">
        <f t="shared" si="128"/>
        <v>5.3921568627450983E-2</v>
      </c>
      <c r="G569" s="13">
        <f t="shared" si="128"/>
        <v>0.19653179190751446</v>
      </c>
      <c r="H569" s="13">
        <f t="shared" si="128"/>
        <v>0.2265625</v>
      </c>
      <c r="I569" s="13">
        <f t="shared" si="128"/>
        <v>0.36893203883495146</v>
      </c>
      <c r="J569" s="13">
        <f t="shared" si="128"/>
        <v>0.42307692307692307</v>
      </c>
      <c r="K569" s="13">
        <f t="shared" si="128"/>
        <v>0.40540540540540543</v>
      </c>
      <c r="L569" s="13">
        <f t="shared" si="128"/>
        <v>0.58571428571428574</v>
      </c>
      <c r="M569" s="13">
        <f t="shared" si="128"/>
        <v>0.49090909090909091</v>
      </c>
      <c r="N569" s="13">
        <f t="shared" si="128"/>
        <v>0.5161290322580645</v>
      </c>
      <c r="O569" s="13">
        <f t="shared" si="128"/>
        <v>0.78378378378378377</v>
      </c>
      <c r="P569" s="13">
        <f t="shared" si="128"/>
        <v>0.65384615384615385</v>
      </c>
      <c r="Q569" s="13">
        <f t="shared" si="128"/>
        <v>0.61904761904761907</v>
      </c>
      <c r="R569" s="13">
        <f t="shared" si="128"/>
        <v>0.66666666666666663</v>
      </c>
      <c r="S569" s="13">
        <f t="shared" si="128"/>
        <v>0.54545454545454541</v>
      </c>
      <c r="T569" s="13">
        <f t="shared" si="128"/>
        <v>0.75</v>
      </c>
      <c r="U569" s="13">
        <f t="shared" si="128"/>
        <v>0.42857142857142855</v>
      </c>
      <c r="V569" s="13">
        <f t="shared" si="128"/>
        <v>0.66666666666666663</v>
      </c>
    </row>
    <row r="570" spans="1:41">
      <c r="B570" s="16" t="s">
        <v>73</v>
      </c>
      <c r="C570" s="13">
        <v>0</v>
      </c>
      <c r="D570" s="13">
        <v>19</v>
      </c>
      <c r="E570" s="13">
        <v>32</v>
      </c>
      <c r="F570" s="13">
        <v>16</v>
      </c>
      <c r="G570" s="13">
        <v>16</v>
      </c>
      <c r="H570" s="13">
        <v>17</v>
      </c>
      <c r="I570" s="13">
        <v>8</v>
      </c>
      <c r="J570" s="13">
        <v>7</v>
      </c>
      <c r="K570" s="13">
        <v>10</v>
      </c>
      <c r="L570" s="13">
        <v>5</v>
      </c>
      <c r="M570" s="13">
        <v>4</v>
      </c>
      <c r="N570" s="13">
        <v>2</v>
      </c>
      <c r="O570" s="13">
        <v>1</v>
      </c>
      <c r="P570" s="13">
        <v>4</v>
      </c>
      <c r="Q570" s="13">
        <v>3</v>
      </c>
      <c r="R570" s="13">
        <v>1</v>
      </c>
      <c r="S570" s="13">
        <v>0</v>
      </c>
      <c r="T570" s="13">
        <v>2</v>
      </c>
      <c r="U570" s="13">
        <v>2</v>
      </c>
      <c r="V570" s="13">
        <v>0</v>
      </c>
    </row>
    <row r="571" spans="1:41">
      <c r="B571" s="16" t="s">
        <v>74</v>
      </c>
      <c r="C571" s="13">
        <v>0</v>
      </c>
      <c r="D571" s="13">
        <v>24</v>
      </c>
      <c r="E571" s="13">
        <v>26</v>
      </c>
      <c r="F571" s="13">
        <v>24</v>
      </c>
      <c r="G571" s="13">
        <v>16</v>
      </c>
      <c r="H571" s="13">
        <v>22</v>
      </c>
      <c r="I571" s="13">
        <v>14</v>
      </c>
      <c r="J571" s="13">
        <v>11</v>
      </c>
      <c r="K571" s="13">
        <v>12</v>
      </c>
      <c r="L571" s="13">
        <v>6</v>
      </c>
      <c r="M571" s="13">
        <v>7</v>
      </c>
      <c r="N571" s="13">
        <v>5</v>
      </c>
      <c r="O571" s="13">
        <v>3</v>
      </c>
      <c r="P571" s="13">
        <v>2</v>
      </c>
      <c r="Q571" s="13">
        <v>2</v>
      </c>
      <c r="R571" s="13">
        <v>1</v>
      </c>
      <c r="S571" s="13">
        <v>3</v>
      </c>
      <c r="T571" s="13">
        <v>0</v>
      </c>
      <c r="U571" s="13">
        <v>0</v>
      </c>
      <c r="V571" s="13">
        <v>0</v>
      </c>
    </row>
    <row r="572" spans="1:41">
      <c r="B572" s="18" t="s">
        <v>77</v>
      </c>
      <c r="C572" s="13">
        <f>(C570+C571)/C563</f>
        <v>0</v>
      </c>
      <c r="D572" s="13">
        <f t="shared" ref="D572:V572" si="129">(D570+D571)/D563</f>
        <v>7.3630136986301373E-2</v>
      </c>
      <c r="E572" s="13">
        <f t="shared" si="129"/>
        <v>0.17901234567901234</v>
      </c>
      <c r="F572" s="13">
        <f t="shared" si="129"/>
        <v>0.19607843137254902</v>
      </c>
      <c r="G572" s="13">
        <f t="shared" si="129"/>
        <v>0.18497109826589594</v>
      </c>
      <c r="H572" s="13">
        <f t="shared" si="129"/>
        <v>0.3046875</v>
      </c>
      <c r="I572" s="13">
        <f t="shared" si="129"/>
        <v>0.21359223300970873</v>
      </c>
      <c r="J572" s="13">
        <f t="shared" si="129"/>
        <v>0.23076923076923078</v>
      </c>
      <c r="K572" s="13">
        <f t="shared" si="129"/>
        <v>0.29729729729729731</v>
      </c>
      <c r="L572" s="13">
        <f t="shared" si="129"/>
        <v>0.15714285714285714</v>
      </c>
      <c r="M572" s="13">
        <f t="shared" si="129"/>
        <v>0.2</v>
      </c>
      <c r="N572" s="13">
        <f t="shared" si="129"/>
        <v>0.22580645161290322</v>
      </c>
      <c r="O572" s="13">
        <f t="shared" si="129"/>
        <v>0.10810810810810811</v>
      </c>
      <c r="P572" s="13">
        <f t="shared" si="129"/>
        <v>0.23076923076923078</v>
      </c>
      <c r="Q572" s="13">
        <f t="shared" si="129"/>
        <v>0.23809523809523808</v>
      </c>
      <c r="R572" s="13">
        <f t="shared" si="129"/>
        <v>0.16666666666666666</v>
      </c>
      <c r="S572" s="13">
        <f t="shared" si="129"/>
        <v>0.27272727272727271</v>
      </c>
      <c r="T572" s="13">
        <f t="shared" si="129"/>
        <v>0.16666666666666666</v>
      </c>
      <c r="U572" s="13">
        <f t="shared" si="129"/>
        <v>0.2857142857142857</v>
      </c>
      <c r="V572" s="13">
        <f t="shared" si="129"/>
        <v>0</v>
      </c>
    </row>
    <row r="573" spans="1:41">
      <c r="B573" s="12" t="s">
        <v>78</v>
      </c>
      <c r="C573" s="13">
        <v>1034</v>
      </c>
      <c r="D573" s="13">
        <v>622</v>
      </c>
      <c r="E573" s="13">
        <v>378</v>
      </c>
      <c r="F573" s="13">
        <v>281</v>
      </c>
      <c r="G573" s="13">
        <v>213</v>
      </c>
      <c r="H573" s="13">
        <v>155</v>
      </c>
      <c r="I573" s="13">
        <v>119</v>
      </c>
      <c r="J573" s="13">
        <v>96</v>
      </c>
      <c r="K573" s="13">
        <v>71</v>
      </c>
      <c r="L573" s="13">
        <v>68</v>
      </c>
      <c r="M573" s="13">
        <v>55</v>
      </c>
      <c r="N573" s="13">
        <v>41</v>
      </c>
      <c r="O573" s="13">
        <v>25</v>
      </c>
      <c r="P573" s="13">
        <v>19</v>
      </c>
      <c r="Q573" s="13">
        <v>14</v>
      </c>
      <c r="R573" s="13">
        <v>18</v>
      </c>
      <c r="S573" s="13">
        <v>10</v>
      </c>
      <c r="T573" s="13">
        <v>8</v>
      </c>
      <c r="U573" s="13">
        <v>5</v>
      </c>
      <c r="V573" s="13">
        <v>2</v>
      </c>
    </row>
    <row r="574" spans="1:41">
      <c r="B574" s="14" t="s">
        <v>75</v>
      </c>
      <c r="C574" s="12">
        <f>C573/1600</f>
        <v>0.64624999999999999</v>
      </c>
      <c r="D574" s="12">
        <f t="shared" ref="D574:V574" si="130">D573/1600</f>
        <v>0.38874999999999998</v>
      </c>
      <c r="E574" s="12">
        <f t="shared" si="130"/>
        <v>0.23624999999999999</v>
      </c>
      <c r="F574" s="12">
        <f t="shared" si="130"/>
        <v>0.175625</v>
      </c>
      <c r="G574" s="12">
        <f t="shared" si="130"/>
        <v>0.13312499999999999</v>
      </c>
      <c r="H574" s="12">
        <f t="shared" si="130"/>
        <v>9.6875000000000003E-2</v>
      </c>
      <c r="I574" s="12">
        <f t="shared" si="130"/>
        <v>7.4374999999999997E-2</v>
      </c>
      <c r="J574" s="12">
        <f t="shared" si="130"/>
        <v>0.06</v>
      </c>
      <c r="K574" s="12">
        <f t="shared" si="130"/>
        <v>4.4374999999999998E-2</v>
      </c>
      <c r="L574" s="12">
        <f t="shared" si="130"/>
        <v>4.2500000000000003E-2</v>
      </c>
      <c r="M574" s="12">
        <f t="shared" si="130"/>
        <v>3.4375000000000003E-2</v>
      </c>
      <c r="N574" s="12">
        <f t="shared" si="130"/>
        <v>2.5624999999999998E-2</v>
      </c>
      <c r="O574" s="12">
        <f t="shared" si="130"/>
        <v>1.5625E-2</v>
      </c>
      <c r="P574" s="12">
        <f t="shared" si="130"/>
        <v>1.1875E-2</v>
      </c>
      <c r="Q574" s="12">
        <f t="shared" si="130"/>
        <v>8.7500000000000008E-3</v>
      </c>
      <c r="R574" s="12">
        <f t="shared" si="130"/>
        <v>1.125E-2</v>
      </c>
      <c r="S574" s="12">
        <f t="shared" si="130"/>
        <v>6.2500000000000003E-3</v>
      </c>
      <c r="T574" s="12">
        <f t="shared" si="130"/>
        <v>5.0000000000000001E-3</v>
      </c>
      <c r="U574" s="12">
        <f t="shared" si="130"/>
        <v>3.1250000000000002E-3</v>
      </c>
      <c r="V574" s="12">
        <f t="shared" si="130"/>
        <v>1.25E-3</v>
      </c>
    </row>
    <row r="575" spans="1:41" s="7" customFormat="1">
      <c r="A575" s="9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</row>
    <row r="576" spans="1:41">
      <c r="A576" s="2" t="s">
        <v>36</v>
      </c>
      <c r="B576" s="12" t="s">
        <v>79</v>
      </c>
      <c r="C576" s="13">
        <v>0</v>
      </c>
      <c r="D576" s="13">
        <v>0</v>
      </c>
      <c r="E576" s="13">
        <v>1</v>
      </c>
      <c r="F576" s="13">
        <v>6</v>
      </c>
      <c r="G576" s="13">
        <v>17</v>
      </c>
      <c r="H576" s="13">
        <v>10</v>
      </c>
      <c r="I576" s="13">
        <v>17</v>
      </c>
      <c r="J576" s="13">
        <v>17</v>
      </c>
      <c r="K576" s="13">
        <v>13</v>
      </c>
      <c r="L576" s="13">
        <v>17</v>
      </c>
      <c r="M576" s="13">
        <v>12</v>
      </c>
      <c r="N576" s="13">
        <v>5</v>
      </c>
      <c r="O576" s="13">
        <v>16</v>
      </c>
      <c r="P576" s="13">
        <v>11</v>
      </c>
      <c r="Q576" s="13">
        <v>10</v>
      </c>
      <c r="R576" s="13">
        <v>6</v>
      </c>
      <c r="S576" s="13">
        <v>2</v>
      </c>
      <c r="T576" s="13">
        <v>7</v>
      </c>
      <c r="U576" s="13">
        <v>1</v>
      </c>
      <c r="V576" s="13">
        <v>1</v>
      </c>
    </row>
    <row r="577" spans="2:22">
      <c r="B577" s="12" t="s">
        <v>80</v>
      </c>
      <c r="C577" s="13">
        <v>0</v>
      </c>
      <c r="D577" s="13">
        <v>0</v>
      </c>
      <c r="E577" s="13">
        <v>1</v>
      </c>
      <c r="F577" s="13">
        <v>5</v>
      </c>
      <c r="G577" s="13">
        <v>17</v>
      </c>
      <c r="H577" s="13">
        <v>19</v>
      </c>
      <c r="I577" s="13">
        <v>21</v>
      </c>
      <c r="J577" s="13">
        <v>16</v>
      </c>
      <c r="K577" s="13">
        <v>17</v>
      </c>
      <c r="L577" s="13">
        <v>24</v>
      </c>
      <c r="M577" s="13">
        <v>15</v>
      </c>
      <c r="N577" s="13">
        <v>11</v>
      </c>
      <c r="O577" s="13">
        <v>13</v>
      </c>
      <c r="P577" s="13">
        <v>6</v>
      </c>
      <c r="Q577" s="13">
        <v>3</v>
      </c>
      <c r="R577" s="13">
        <v>2</v>
      </c>
      <c r="S577" s="13">
        <v>4</v>
      </c>
      <c r="T577" s="13">
        <v>2</v>
      </c>
      <c r="U577" s="13">
        <v>2</v>
      </c>
      <c r="V577" s="13">
        <v>1</v>
      </c>
    </row>
    <row r="578" spans="2:22">
      <c r="B578" s="12" t="s">
        <v>81</v>
      </c>
      <c r="C578" s="13">
        <v>0</v>
      </c>
      <c r="D578" s="13">
        <v>24</v>
      </c>
      <c r="E578" s="13">
        <v>26</v>
      </c>
      <c r="F578" s="13">
        <v>24</v>
      </c>
      <c r="G578" s="13">
        <v>16</v>
      </c>
      <c r="H578" s="13">
        <v>22</v>
      </c>
      <c r="I578" s="13">
        <v>14</v>
      </c>
      <c r="J578" s="13">
        <v>11</v>
      </c>
      <c r="K578" s="13">
        <v>12</v>
      </c>
      <c r="L578" s="13">
        <v>6</v>
      </c>
      <c r="M578" s="13">
        <v>7</v>
      </c>
      <c r="N578" s="13">
        <v>5</v>
      </c>
      <c r="O578" s="13">
        <v>3</v>
      </c>
      <c r="P578" s="13">
        <v>2</v>
      </c>
      <c r="Q578" s="13">
        <v>2</v>
      </c>
      <c r="R578" s="13">
        <v>1</v>
      </c>
      <c r="S578" s="13">
        <v>3</v>
      </c>
      <c r="T578" s="13">
        <v>0</v>
      </c>
      <c r="U578" s="13">
        <v>0</v>
      </c>
      <c r="V578" s="13">
        <v>0</v>
      </c>
    </row>
    <row r="579" spans="2:22">
      <c r="B579" s="12" t="s">
        <v>82</v>
      </c>
      <c r="C579" s="13">
        <v>0</v>
      </c>
      <c r="D579" s="13">
        <v>19</v>
      </c>
      <c r="E579" s="13">
        <v>32</v>
      </c>
      <c r="F579" s="13">
        <v>16</v>
      </c>
      <c r="G579" s="13">
        <v>16</v>
      </c>
      <c r="H579" s="13">
        <v>17</v>
      </c>
      <c r="I579" s="13">
        <v>8</v>
      </c>
      <c r="J579" s="13">
        <v>7</v>
      </c>
      <c r="K579" s="13">
        <v>10</v>
      </c>
      <c r="L579" s="13">
        <v>5</v>
      </c>
      <c r="M579" s="13">
        <v>4</v>
      </c>
      <c r="N579" s="13">
        <v>2</v>
      </c>
      <c r="O579" s="13">
        <v>1</v>
      </c>
      <c r="P579" s="13">
        <v>4</v>
      </c>
      <c r="Q579" s="13">
        <v>3</v>
      </c>
      <c r="R579" s="13">
        <v>1</v>
      </c>
      <c r="S579" s="13">
        <v>0</v>
      </c>
      <c r="T579" s="13">
        <v>2</v>
      </c>
      <c r="U579" s="13">
        <v>1</v>
      </c>
      <c r="V579" s="13">
        <v>0</v>
      </c>
    </row>
    <row r="580" spans="2:22">
      <c r="B580" s="12" t="s">
        <v>83</v>
      </c>
      <c r="C580" s="13">
        <v>68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</row>
    <row r="581" spans="2:22">
      <c r="B581" s="12" t="s">
        <v>84</v>
      </c>
      <c r="C581" s="13">
        <v>68</v>
      </c>
      <c r="D581" s="13">
        <v>43</v>
      </c>
      <c r="E581" s="13">
        <v>60</v>
      </c>
      <c r="F581" s="13">
        <v>51</v>
      </c>
      <c r="G581" s="13">
        <v>66</v>
      </c>
      <c r="H581" s="13">
        <v>68</v>
      </c>
      <c r="I581" s="13">
        <v>60</v>
      </c>
      <c r="J581" s="13">
        <v>51</v>
      </c>
      <c r="K581" s="13">
        <v>52</v>
      </c>
      <c r="L581" s="13">
        <v>52</v>
      </c>
      <c r="M581" s="13">
        <v>38</v>
      </c>
      <c r="N581" s="13">
        <v>23</v>
      </c>
      <c r="O581" s="13">
        <v>33</v>
      </c>
      <c r="P581" s="13">
        <v>23</v>
      </c>
      <c r="Q581" s="13">
        <v>18</v>
      </c>
      <c r="R581" s="13">
        <v>10</v>
      </c>
      <c r="S581" s="13">
        <v>9</v>
      </c>
      <c r="T581" s="13">
        <v>11</v>
      </c>
      <c r="U581" s="13">
        <v>4</v>
      </c>
      <c r="V581" s="13">
        <v>2</v>
      </c>
    </row>
    <row r="582" spans="2:22">
      <c r="B582" s="14" t="s">
        <v>85</v>
      </c>
      <c r="C582" s="13">
        <f>C581/1600</f>
        <v>4.2500000000000003E-2</v>
      </c>
      <c r="D582" s="13">
        <f t="shared" ref="D582:V582" si="131">D581/1600</f>
        <v>2.6875E-2</v>
      </c>
      <c r="E582" s="13">
        <f t="shared" si="131"/>
        <v>3.7499999999999999E-2</v>
      </c>
      <c r="F582" s="13">
        <f t="shared" si="131"/>
        <v>3.1875000000000001E-2</v>
      </c>
      <c r="G582" s="13">
        <f t="shared" si="131"/>
        <v>4.1250000000000002E-2</v>
      </c>
      <c r="H582" s="13">
        <f t="shared" si="131"/>
        <v>4.2500000000000003E-2</v>
      </c>
      <c r="I582" s="13">
        <f t="shared" si="131"/>
        <v>3.7499999999999999E-2</v>
      </c>
      <c r="J582" s="13">
        <f t="shared" si="131"/>
        <v>3.1875000000000001E-2</v>
      </c>
      <c r="K582" s="13">
        <f t="shared" si="131"/>
        <v>3.2500000000000001E-2</v>
      </c>
      <c r="L582" s="13">
        <f t="shared" si="131"/>
        <v>3.2500000000000001E-2</v>
      </c>
      <c r="M582" s="13">
        <f t="shared" si="131"/>
        <v>2.375E-2</v>
      </c>
      <c r="N582" s="13">
        <f t="shared" si="131"/>
        <v>1.4375000000000001E-2</v>
      </c>
      <c r="O582" s="13">
        <f t="shared" si="131"/>
        <v>2.0625000000000001E-2</v>
      </c>
      <c r="P582" s="13">
        <f t="shared" si="131"/>
        <v>1.4375000000000001E-2</v>
      </c>
      <c r="Q582" s="13">
        <f t="shared" si="131"/>
        <v>1.125E-2</v>
      </c>
      <c r="R582" s="13">
        <f t="shared" si="131"/>
        <v>6.2500000000000003E-3</v>
      </c>
      <c r="S582" s="13">
        <f t="shared" si="131"/>
        <v>5.6249999999999998E-3</v>
      </c>
      <c r="T582" s="13">
        <f t="shared" si="131"/>
        <v>6.875E-3</v>
      </c>
      <c r="U582" s="13">
        <f t="shared" si="131"/>
        <v>2.5000000000000001E-3</v>
      </c>
      <c r="V582" s="13">
        <f t="shared" si="131"/>
        <v>1.25E-3</v>
      </c>
    </row>
    <row r="583" spans="2:22">
      <c r="B583" s="12" t="s">
        <v>87</v>
      </c>
      <c r="C583" s="13">
        <v>1034</v>
      </c>
      <c r="D583" s="13">
        <v>622</v>
      </c>
      <c r="E583" s="13">
        <v>378</v>
      </c>
      <c r="F583" s="13">
        <v>281</v>
      </c>
      <c r="G583" s="13">
        <v>213</v>
      </c>
      <c r="H583" s="13">
        <v>155</v>
      </c>
      <c r="I583" s="13">
        <v>119</v>
      </c>
      <c r="J583" s="13">
        <v>96</v>
      </c>
      <c r="K583" s="13">
        <v>71</v>
      </c>
      <c r="L583" s="13">
        <v>68</v>
      </c>
      <c r="M583" s="13">
        <v>55</v>
      </c>
      <c r="N583" s="13">
        <v>41</v>
      </c>
      <c r="O583" s="13">
        <v>25</v>
      </c>
      <c r="P583" s="13">
        <v>19</v>
      </c>
      <c r="Q583" s="13">
        <v>14</v>
      </c>
      <c r="R583" s="13">
        <v>18</v>
      </c>
      <c r="S583" s="13">
        <v>10</v>
      </c>
      <c r="T583" s="13">
        <v>8</v>
      </c>
      <c r="U583" s="13">
        <v>5</v>
      </c>
      <c r="V583" s="13">
        <v>2</v>
      </c>
    </row>
    <row r="584" spans="2:22">
      <c r="B584" s="12" t="s">
        <v>88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</row>
    <row r="585" spans="2:22">
      <c r="B585" s="12" t="s">
        <v>89</v>
      </c>
      <c r="C585" s="13">
        <v>0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</row>
    <row r="586" spans="2:22">
      <c r="B586" s="12" t="s">
        <v>90</v>
      </c>
      <c r="C586" s="13">
        <v>0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0</v>
      </c>
      <c r="R586" s="13">
        <v>0</v>
      </c>
      <c r="S586" s="13">
        <v>0</v>
      </c>
      <c r="T586" s="13">
        <v>0</v>
      </c>
      <c r="U586" s="13">
        <v>0</v>
      </c>
      <c r="V586" s="13">
        <v>0</v>
      </c>
    </row>
    <row r="587" spans="2:22">
      <c r="B587" s="12" t="s">
        <v>91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  <c r="S587" s="13">
        <v>0</v>
      </c>
      <c r="T587" s="13">
        <v>0</v>
      </c>
      <c r="U587" s="13">
        <v>1</v>
      </c>
      <c r="V587" s="13">
        <v>0</v>
      </c>
    </row>
    <row r="588" spans="2:22">
      <c r="B588" s="12" t="s">
        <v>92</v>
      </c>
      <c r="C588" s="13">
        <v>1034</v>
      </c>
      <c r="D588" s="13">
        <v>541</v>
      </c>
      <c r="E588" s="13">
        <v>264</v>
      </c>
      <c r="F588" s="13">
        <v>153</v>
      </c>
      <c r="G588" s="13">
        <v>107</v>
      </c>
      <c r="H588" s="13">
        <v>60</v>
      </c>
      <c r="I588" s="13">
        <v>43</v>
      </c>
      <c r="J588" s="13">
        <v>27</v>
      </c>
      <c r="K588" s="13">
        <v>22</v>
      </c>
      <c r="L588" s="13">
        <v>18</v>
      </c>
      <c r="M588" s="13">
        <v>17</v>
      </c>
      <c r="N588" s="13">
        <v>8</v>
      </c>
      <c r="O588" s="13">
        <v>4</v>
      </c>
      <c r="P588" s="13">
        <v>3</v>
      </c>
      <c r="Q588" s="13">
        <v>3</v>
      </c>
      <c r="R588" s="13">
        <v>2</v>
      </c>
      <c r="S588" s="13">
        <v>2</v>
      </c>
      <c r="T588" s="13">
        <v>1</v>
      </c>
      <c r="U588" s="13">
        <v>2</v>
      </c>
      <c r="V588" s="13">
        <v>1</v>
      </c>
    </row>
    <row r="589" spans="2:22">
      <c r="B589" s="12" t="s">
        <v>93</v>
      </c>
      <c r="C589" s="13">
        <v>1034</v>
      </c>
      <c r="D589" s="13">
        <v>541</v>
      </c>
      <c r="E589" s="13">
        <v>264</v>
      </c>
      <c r="F589" s="13">
        <v>153</v>
      </c>
      <c r="G589" s="13">
        <v>107</v>
      </c>
      <c r="H589" s="13">
        <v>60</v>
      </c>
      <c r="I589" s="13">
        <v>43</v>
      </c>
      <c r="J589" s="13">
        <v>27</v>
      </c>
      <c r="K589" s="13">
        <v>22</v>
      </c>
      <c r="L589" s="13">
        <v>18</v>
      </c>
      <c r="M589" s="13">
        <v>17</v>
      </c>
      <c r="N589" s="13">
        <v>8</v>
      </c>
      <c r="O589" s="13">
        <v>4</v>
      </c>
      <c r="P589" s="13">
        <v>3</v>
      </c>
      <c r="Q589" s="13">
        <v>3</v>
      </c>
      <c r="R589" s="13">
        <v>2</v>
      </c>
      <c r="S589" s="13">
        <v>2</v>
      </c>
      <c r="T589" s="13">
        <v>1</v>
      </c>
      <c r="U589" s="13">
        <v>3</v>
      </c>
      <c r="V589" s="13">
        <v>1</v>
      </c>
    </row>
    <row r="590" spans="2:22">
      <c r="B590" s="14" t="s">
        <v>86</v>
      </c>
      <c r="C590" s="13">
        <f>C589/1600</f>
        <v>0.64624999999999999</v>
      </c>
      <c r="D590" s="13">
        <f t="shared" ref="D590:V590" si="132">D589/1600</f>
        <v>0.33812500000000001</v>
      </c>
      <c r="E590" s="13">
        <f t="shared" si="132"/>
        <v>0.16500000000000001</v>
      </c>
      <c r="F590" s="13">
        <f t="shared" si="132"/>
        <v>9.5625000000000002E-2</v>
      </c>
      <c r="G590" s="13">
        <f t="shared" si="132"/>
        <v>6.6875000000000004E-2</v>
      </c>
      <c r="H590" s="13">
        <f t="shared" si="132"/>
        <v>3.7499999999999999E-2</v>
      </c>
      <c r="I590" s="13">
        <f t="shared" si="132"/>
        <v>2.6875E-2</v>
      </c>
      <c r="J590" s="13">
        <f t="shared" si="132"/>
        <v>1.6875000000000001E-2</v>
      </c>
      <c r="K590" s="13">
        <f t="shared" si="132"/>
        <v>1.375E-2</v>
      </c>
      <c r="L590" s="13">
        <f t="shared" si="132"/>
        <v>1.125E-2</v>
      </c>
      <c r="M590" s="13">
        <f t="shared" si="132"/>
        <v>1.0625000000000001E-2</v>
      </c>
      <c r="N590" s="13">
        <f t="shared" si="132"/>
        <v>5.0000000000000001E-3</v>
      </c>
      <c r="O590" s="13">
        <f t="shared" si="132"/>
        <v>2.5000000000000001E-3</v>
      </c>
      <c r="P590" s="13">
        <f t="shared" si="132"/>
        <v>1.8749999999999999E-3</v>
      </c>
      <c r="Q590" s="13">
        <f t="shared" si="132"/>
        <v>1.8749999999999999E-3</v>
      </c>
      <c r="R590" s="13">
        <f t="shared" si="132"/>
        <v>1.25E-3</v>
      </c>
      <c r="S590" s="13">
        <f t="shared" si="132"/>
        <v>1.25E-3</v>
      </c>
      <c r="T590" s="13">
        <f t="shared" si="132"/>
        <v>6.2500000000000001E-4</v>
      </c>
      <c r="U590" s="13">
        <f t="shared" si="132"/>
        <v>1.8749999999999999E-3</v>
      </c>
      <c r="V590" s="13">
        <f t="shared" si="132"/>
        <v>6.2500000000000001E-4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AF146"/>
  <sheetViews>
    <sheetView zoomScaleNormal="100" workbookViewId="0"/>
  </sheetViews>
  <sheetFormatPr defaultRowHeight="15"/>
  <cols>
    <col min="1" max="1" width="9" style="2"/>
    <col min="2" max="2" width="11.625" style="2" customWidth="1"/>
    <col min="3" max="3" width="18" style="2" customWidth="1"/>
    <col min="4" max="5" width="17" style="2" customWidth="1"/>
    <col min="6" max="6" width="16.625" style="2" customWidth="1"/>
    <col min="7" max="8" width="17.625" style="2" customWidth="1"/>
    <col min="9" max="9" width="12.75" style="2" customWidth="1"/>
    <col min="10" max="10" width="14" style="2" customWidth="1"/>
    <col min="11" max="11" width="14.75" style="2" customWidth="1"/>
    <col min="12" max="12" width="14" style="2" customWidth="1"/>
    <col min="13" max="13" width="14.5" style="2" customWidth="1"/>
    <col min="14" max="14" width="15.125" style="2" customWidth="1"/>
    <col min="15" max="15" width="14.625" style="2" customWidth="1"/>
    <col min="16" max="16" width="13.875" style="2" customWidth="1"/>
    <col min="17" max="17" width="14.625" style="2" customWidth="1"/>
    <col min="18" max="18" width="14.125" style="2" customWidth="1"/>
    <col min="19" max="19" width="15.25" style="2" customWidth="1"/>
    <col min="20" max="20" width="16.75" style="2" customWidth="1"/>
    <col min="21" max="21" width="14.375" style="2" customWidth="1"/>
    <col min="22" max="22" width="14.625" style="2" customWidth="1"/>
    <col min="23" max="23" width="16" style="2" customWidth="1"/>
    <col min="24" max="24" width="14.375" style="2" customWidth="1"/>
    <col min="25" max="25" width="13.625" style="2" customWidth="1"/>
    <col min="26" max="16384" width="9" style="2"/>
  </cols>
  <sheetData>
    <row r="1" spans="1:31">
      <c r="A1" s="9" t="s">
        <v>97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2"/>
      <c r="AB1" s="22"/>
      <c r="AC1" s="22"/>
      <c r="AD1" s="22"/>
      <c r="AE1" s="22"/>
    </row>
    <row r="2" spans="1:31"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2"/>
      <c r="AB2" s="22"/>
      <c r="AC2" s="22"/>
      <c r="AD2" s="22"/>
      <c r="AE2" s="22"/>
    </row>
    <row r="3" spans="1:3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2"/>
      <c r="AB3" s="22"/>
      <c r="AC3" s="22"/>
      <c r="AD3" s="22"/>
      <c r="AE3" s="22"/>
    </row>
    <row r="4" spans="1:31">
      <c r="A4" s="6" t="s">
        <v>95</v>
      </c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2"/>
      <c r="AB4" s="22"/>
      <c r="AC4" s="22"/>
      <c r="AD4" s="22"/>
      <c r="AE4" s="22"/>
    </row>
    <row r="5" spans="1:31">
      <c r="A5" s="23"/>
      <c r="B5" s="24" t="s">
        <v>1</v>
      </c>
      <c r="C5" s="23" t="s">
        <v>2</v>
      </c>
      <c r="D5" s="23" t="s">
        <v>3</v>
      </c>
      <c r="E5" s="23" t="s">
        <v>23</v>
      </c>
      <c r="F5" s="23" t="s">
        <v>4</v>
      </c>
      <c r="G5" s="23" t="s">
        <v>5</v>
      </c>
      <c r="H5" s="23" t="s">
        <v>24</v>
      </c>
      <c r="I5" s="23" t="s">
        <v>6</v>
      </c>
      <c r="J5" s="23" t="s">
        <v>7</v>
      </c>
      <c r="K5" s="23" t="s">
        <v>25</v>
      </c>
      <c r="L5" s="23" t="s">
        <v>26</v>
      </c>
      <c r="M5" s="23" t="s">
        <v>27</v>
      </c>
      <c r="N5" s="23" t="s">
        <v>28</v>
      </c>
      <c r="O5" s="23" t="s">
        <v>8</v>
      </c>
      <c r="P5" s="23" t="s">
        <v>9</v>
      </c>
      <c r="Q5" s="23" t="s">
        <v>29</v>
      </c>
      <c r="R5" s="23" t="s">
        <v>10</v>
      </c>
      <c r="S5" s="23" t="s">
        <v>11</v>
      </c>
      <c r="T5" s="23" t="s">
        <v>30</v>
      </c>
      <c r="U5" s="23" t="s">
        <v>12</v>
      </c>
      <c r="V5" s="23" t="s">
        <v>13</v>
      </c>
      <c r="W5" s="23" t="s">
        <v>31</v>
      </c>
      <c r="X5" s="23" t="s">
        <v>32</v>
      </c>
      <c r="Y5" s="23" t="s">
        <v>33</v>
      </c>
      <c r="Z5" s="23" t="s">
        <v>34</v>
      </c>
      <c r="AA5" s="23"/>
      <c r="AB5" s="23" t="s">
        <v>26</v>
      </c>
      <c r="AC5" s="23" t="s">
        <v>27</v>
      </c>
      <c r="AD5" s="23" t="s">
        <v>32</v>
      </c>
      <c r="AE5" s="23" t="s">
        <v>33</v>
      </c>
    </row>
    <row r="6" spans="1:31">
      <c r="B6" s="25">
        <v>0.1</v>
      </c>
      <c r="C6" s="26">
        <v>6.8037130000000003E-4</v>
      </c>
      <c r="D6" s="26">
        <v>3.8222680000000001E-5</v>
      </c>
      <c r="E6" s="25">
        <f>D6/C6</f>
        <v>5.6179148062241897E-2</v>
      </c>
      <c r="F6" s="26">
        <v>1.5139940000000001E-3</v>
      </c>
      <c r="G6" s="26">
        <v>4.7086669999999998E-4</v>
      </c>
      <c r="H6" s="25">
        <f>G6/F6</f>
        <v>0.31100962090999035</v>
      </c>
      <c r="I6" s="26">
        <v>2.0946630000000001E-2</v>
      </c>
      <c r="J6" s="26">
        <v>0.23400699999999999</v>
      </c>
      <c r="K6" s="25">
        <f>J6/I6</f>
        <v>11.171582254520178</v>
      </c>
      <c r="L6" s="27">
        <f>C6+F6+I6</f>
        <v>2.3140995300000002E-2</v>
      </c>
      <c r="M6" s="27">
        <f>D6+G6+J6</f>
        <v>0.23451608937999999</v>
      </c>
      <c r="N6" s="25">
        <f>M6/L6</f>
        <v>10.13422656803357</v>
      </c>
      <c r="O6" s="28">
        <v>7.8098919999999997E-3</v>
      </c>
      <c r="P6" s="28">
        <v>2.066825E-3</v>
      </c>
      <c r="Q6" s="25">
        <f>P6/O6</f>
        <v>0.26464194383225786</v>
      </c>
      <c r="R6" s="28">
        <v>1.587324E-2</v>
      </c>
      <c r="S6" s="28">
        <v>1.9030200000000001E-2</v>
      </c>
      <c r="T6" s="25">
        <f>S6/R6</f>
        <v>1.198885671734315</v>
      </c>
      <c r="U6" s="28">
        <v>0.1782146</v>
      </c>
      <c r="V6" s="28">
        <v>7.0076679999999998</v>
      </c>
      <c r="W6" s="25">
        <f>V6/U6</f>
        <v>39.32151462338102</v>
      </c>
      <c r="X6" s="29">
        <f>O6+R6+U6</f>
        <v>0.201897732</v>
      </c>
      <c r="Y6" s="29">
        <f>P6+S6+V6</f>
        <v>7.0287650250000002</v>
      </c>
      <c r="Z6" s="25">
        <f>Y6/X6</f>
        <v>34.813491738480749</v>
      </c>
      <c r="AA6" s="12"/>
      <c r="AB6" s="30">
        <f>LOG10(L6)</f>
        <v>-1.6356179658681913</v>
      </c>
      <c r="AC6" s="30">
        <f>LOG10(M6)</f>
        <v>-0.62982735640625387</v>
      </c>
      <c r="AD6" s="31">
        <f>LOG10(X6)</f>
        <v>-0.69486855963693173</v>
      </c>
      <c r="AE6" s="31">
        <f>LOG10(Y6)</f>
        <v>0.84687902488560673</v>
      </c>
    </row>
    <row r="7" spans="1:31">
      <c r="B7" s="25">
        <v>0.2</v>
      </c>
      <c r="C7" s="26">
        <v>4.1379170000000002E-4</v>
      </c>
      <c r="D7" s="26">
        <v>1.8715869999999999E-5</v>
      </c>
      <c r="E7" s="25">
        <f t="shared" ref="E7:E25" si="0">D7/C7</f>
        <v>4.5230172572335303E-2</v>
      </c>
      <c r="F7" s="26">
        <v>9.9053100000000001E-4</v>
      </c>
      <c r="G7" s="26">
        <v>2.3742939999999999E-4</v>
      </c>
      <c r="H7" s="25">
        <f t="shared" ref="H7:H25" si="1">G7/F7</f>
        <v>0.23969911088093154</v>
      </c>
      <c r="I7" s="26">
        <v>9.503091E-3</v>
      </c>
      <c r="J7" s="26">
        <v>7.1017609999999995E-2</v>
      </c>
      <c r="K7" s="25">
        <f t="shared" ref="K7:K25" si="2">J7/I7</f>
        <v>7.4731063819130004</v>
      </c>
      <c r="L7" s="27">
        <f t="shared" ref="L7:L25" si="3">C7+F7+I7</f>
        <v>1.09074137E-2</v>
      </c>
      <c r="M7" s="27">
        <f t="shared" ref="M7:M25" si="4">D7+G7+J7</f>
        <v>7.1273755269999989E-2</v>
      </c>
      <c r="N7" s="25">
        <f t="shared" ref="N7:N25" si="5">M7/L7</f>
        <v>6.5344321972494717</v>
      </c>
      <c r="O7" s="28">
        <v>5.779055E-3</v>
      </c>
      <c r="P7" s="28">
        <v>6.3385250000000002E-4</v>
      </c>
      <c r="Q7" s="25">
        <f t="shared" ref="Q7:Q25" si="6">P7/O7</f>
        <v>0.10968099455706859</v>
      </c>
      <c r="R7" s="28">
        <v>1.623995E-2</v>
      </c>
      <c r="S7" s="28">
        <v>9.0114180000000002E-3</v>
      </c>
      <c r="T7" s="25">
        <f t="shared" ref="T7:T25" si="7">S7/R7</f>
        <v>0.55489197934722712</v>
      </c>
      <c r="U7" s="28">
        <v>0.23132430000000001</v>
      </c>
      <c r="V7" s="28">
        <v>6.3906980000000004</v>
      </c>
      <c r="W7" s="25">
        <f t="shared" ref="W7:W25" si="8">V7/U7</f>
        <v>27.626574467100948</v>
      </c>
      <c r="X7" s="29">
        <f t="shared" ref="X7:X25" si="9">O7+R7+U7</f>
        <v>0.25334330500000002</v>
      </c>
      <c r="Y7" s="29">
        <f t="shared" ref="Y7:Y25" si="10">P7+S7+V7</f>
        <v>6.4003432705000005</v>
      </c>
      <c r="Z7" s="25">
        <f t="shared" ref="Z7:Z25" si="11">Y7/X7</f>
        <v>25.263518491242547</v>
      </c>
      <c r="AA7" s="12"/>
      <c r="AB7" s="30">
        <f t="shared" ref="AB7:AB25" si="12">LOG10(L7)</f>
        <v>-1.9622782144871023</v>
      </c>
      <c r="AC7" s="30">
        <f t="shared" ref="AC7:AC25" si="13">LOG10(M7)</f>
        <v>-1.147070358502414</v>
      </c>
      <c r="AD7" s="31">
        <f t="shared" ref="AD7:AD24" si="14">LOG10(X7)</f>
        <v>-0.59629056814447645</v>
      </c>
      <c r="AE7" s="31">
        <f t="shared" ref="AE7:AE25" si="15">LOG10(Y7)</f>
        <v>0.80620326718483271</v>
      </c>
    </row>
    <row r="8" spans="1:31">
      <c r="B8" s="25">
        <v>0.3</v>
      </c>
      <c r="C8" s="26">
        <v>2.326436E-4</v>
      </c>
      <c r="D8" s="26">
        <v>7.9962160000000002E-6</v>
      </c>
      <c r="E8" s="25">
        <f t="shared" si="0"/>
        <v>3.4371098108866953E-2</v>
      </c>
      <c r="F8" s="26">
        <v>4.6853969999999999E-4</v>
      </c>
      <c r="G8" s="26">
        <v>8.0705150000000004E-5</v>
      </c>
      <c r="H8" s="25">
        <f t="shared" si="1"/>
        <v>0.17224826412788502</v>
      </c>
      <c r="I8" s="26">
        <v>5.2921049999999996E-4</v>
      </c>
      <c r="J8" s="26">
        <v>1.8487279999999999E-4</v>
      </c>
      <c r="K8" s="25">
        <f t="shared" si="2"/>
        <v>0.34933698405454916</v>
      </c>
      <c r="L8" s="27">
        <f t="shared" si="3"/>
        <v>1.2303938E-3</v>
      </c>
      <c r="M8" s="27">
        <f t="shared" si="4"/>
        <v>2.7357416599999999E-4</v>
      </c>
      <c r="N8" s="25">
        <f t="shared" si="5"/>
        <v>0.22234683399737545</v>
      </c>
      <c r="O8" s="28">
        <v>3.4061550000000001E-3</v>
      </c>
      <c r="P8" s="28">
        <v>2.6877980000000002E-4</v>
      </c>
      <c r="Q8" s="25">
        <f t="shared" si="6"/>
        <v>7.89100319862132E-2</v>
      </c>
      <c r="R8" s="28">
        <v>1.017361E-2</v>
      </c>
      <c r="S8" s="28">
        <v>4.1253599999999998E-3</v>
      </c>
      <c r="T8" s="25">
        <f t="shared" si="7"/>
        <v>0.40549618080504363</v>
      </c>
      <c r="U8" s="28">
        <v>0.2435466</v>
      </c>
      <c r="V8" s="28">
        <v>5.4929420000000002</v>
      </c>
      <c r="W8" s="25">
        <f t="shared" si="8"/>
        <v>22.553967084738609</v>
      </c>
      <c r="X8" s="29">
        <f t="shared" si="9"/>
        <v>0.25712636500000002</v>
      </c>
      <c r="Y8" s="29">
        <f t="shared" si="10"/>
        <v>5.4973361397999998</v>
      </c>
      <c r="Z8" s="25">
        <f t="shared" si="11"/>
        <v>21.379900656239585</v>
      </c>
      <c r="AA8" s="12"/>
      <c r="AB8" s="30">
        <f t="shared" si="12"/>
        <v>-2.909955865963135</v>
      </c>
      <c r="AC8" s="30">
        <f t="shared" si="13"/>
        <v>-3.5629249160651106</v>
      </c>
      <c r="AD8" s="31">
        <f t="shared" si="14"/>
        <v>-0.58985338976335755</v>
      </c>
      <c r="AE8" s="31">
        <f t="shared" si="15"/>
        <v>0.74015229312309694</v>
      </c>
    </row>
    <row r="9" spans="1:31">
      <c r="B9" s="25">
        <v>0.4</v>
      </c>
      <c r="C9" s="26">
        <v>1.209285E-4</v>
      </c>
      <c r="D9" s="26">
        <v>3.23336E-6</v>
      </c>
      <c r="E9" s="25">
        <f t="shared" si="0"/>
        <v>2.6737783070161295E-2</v>
      </c>
      <c r="F9" s="26">
        <v>1.8474090000000001E-4</v>
      </c>
      <c r="G9" s="26">
        <v>2.1826970000000001E-5</v>
      </c>
      <c r="H9" s="25">
        <f t="shared" si="1"/>
        <v>0.11814909421790194</v>
      </c>
      <c r="I9" s="26">
        <v>4.422727E-5</v>
      </c>
      <c r="J9" s="26">
        <v>1.0323509999999999E-5</v>
      </c>
      <c r="K9" s="25">
        <f t="shared" si="2"/>
        <v>0.23341956218414564</v>
      </c>
      <c r="L9" s="27">
        <f t="shared" si="3"/>
        <v>3.4989666999999996E-4</v>
      </c>
      <c r="M9" s="27">
        <f t="shared" si="4"/>
        <v>3.5383840000000001E-5</v>
      </c>
      <c r="N9" s="25">
        <f t="shared" si="5"/>
        <v>0.10112654115856548</v>
      </c>
      <c r="O9" s="28">
        <v>2.0580770000000002E-3</v>
      </c>
      <c r="P9" s="28">
        <v>1.3424760000000001E-4</v>
      </c>
      <c r="Q9" s="25">
        <f t="shared" si="6"/>
        <v>6.522962940647993E-2</v>
      </c>
      <c r="R9" s="28">
        <v>6.3021259999999999E-3</v>
      </c>
      <c r="S9" s="28">
        <v>2.1033620000000001E-3</v>
      </c>
      <c r="T9" s="25">
        <f t="shared" si="7"/>
        <v>0.33375435527629882</v>
      </c>
      <c r="U9" s="28">
        <v>0.205453</v>
      </c>
      <c r="V9" s="28">
        <v>4.2447239999999997</v>
      </c>
      <c r="W9" s="25">
        <f t="shared" si="8"/>
        <v>20.660316471407086</v>
      </c>
      <c r="X9" s="29">
        <f t="shared" si="9"/>
        <v>0.21381320300000001</v>
      </c>
      <c r="Y9" s="29">
        <f t="shared" si="10"/>
        <v>4.2469616095999996</v>
      </c>
      <c r="Z9" s="25">
        <f t="shared" si="11"/>
        <v>19.862953035692559</v>
      </c>
      <c r="AA9" s="12"/>
      <c r="AB9" s="30">
        <f t="shared" si="12"/>
        <v>-3.4560601907194557</v>
      </c>
      <c r="AC9" s="30">
        <f t="shared" si="13"/>
        <v>-4.4511950374433988</v>
      </c>
      <c r="AD9" s="31">
        <f t="shared" si="14"/>
        <v>-0.66996548054443672</v>
      </c>
      <c r="AE9" s="31">
        <f t="shared" si="15"/>
        <v>0.62807833520442213</v>
      </c>
    </row>
    <row r="10" spans="1:31">
      <c r="B10" s="25">
        <v>0.5</v>
      </c>
      <c r="C10" s="26">
        <v>6.8104080000000003E-5</v>
      </c>
      <c r="D10" s="26">
        <v>1.2682950000000001E-6</v>
      </c>
      <c r="E10" s="25">
        <f t="shared" si="0"/>
        <v>1.8622893077771551E-2</v>
      </c>
      <c r="F10" s="26">
        <v>7.2442979999999996E-5</v>
      </c>
      <c r="G10" s="26">
        <v>6.7387100000000002E-6</v>
      </c>
      <c r="H10" s="25">
        <f t="shared" si="1"/>
        <v>9.3020883458963186E-2</v>
      </c>
      <c r="I10" s="26">
        <v>7.3937710000000001E-7</v>
      </c>
      <c r="J10" s="26">
        <v>2.0444190000000001E-7</v>
      </c>
      <c r="K10" s="25">
        <f t="shared" si="2"/>
        <v>0.27650558828505778</v>
      </c>
      <c r="L10" s="27">
        <f t="shared" si="3"/>
        <v>1.4128643710000001E-4</v>
      </c>
      <c r="M10" s="27">
        <f t="shared" si="4"/>
        <v>8.2114468999999993E-6</v>
      </c>
      <c r="N10" s="25">
        <f t="shared" si="5"/>
        <v>5.8119144827667245E-2</v>
      </c>
      <c r="O10" s="28">
        <v>1.34761E-3</v>
      </c>
      <c r="P10" s="28">
        <v>8.0497100000000006E-5</v>
      </c>
      <c r="Q10" s="25">
        <f t="shared" si="6"/>
        <v>5.9733231424521936E-2</v>
      </c>
      <c r="R10" s="28">
        <v>4.4297540000000002E-3</v>
      </c>
      <c r="S10" s="28">
        <v>1.306551E-3</v>
      </c>
      <c r="T10" s="25">
        <f t="shared" si="7"/>
        <v>0.29494888429470351</v>
      </c>
      <c r="U10" s="28">
        <v>0.15368480000000001</v>
      </c>
      <c r="V10" s="28">
        <v>2.9349850000000002</v>
      </c>
      <c r="W10" s="25">
        <f t="shared" si="8"/>
        <v>19.097431886562628</v>
      </c>
      <c r="X10" s="29">
        <f t="shared" si="9"/>
        <v>0.15946216400000002</v>
      </c>
      <c r="Y10" s="29">
        <f t="shared" si="10"/>
        <v>2.9363720481</v>
      </c>
      <c r="Z10" s="25">
        <f t="shared" si="11"/>
        <v>18.414224255102919</v>
      </c>
      <c r="AA10" s="12"/>
      <c r="AB10" s="30">
        <f t="shared" si="12"/>
        <v>-3.8498995265827305</v>
      </c>
      <c r="AC10" s="30">
        <f t="shared" si="13"/>
        <v>-5.0855803111728095</v>
      </c>
      <c r="AD10" s="31">
        <f t="shared" si="14"/>
        <v>-0.79734234655846559</v>
      </c>
      <c r="AE10" s="31">
        <f t="shared" si="15"/>
        <v>0.46781108128495175</v>
      </c>
    </row>
    <row r="11" spans="1:31">
      <c r="B11" s="25">
        <v>0.6</v>
      </c>
      <c r="C11" s="26">
        <v>3.628758E-5</v>
      </c>
      <c r="D11" s="26">
        <v>4.3781669999999998E-7</v>
      </c>
      <c r="E11" s="25">
        <f t="shared" si="0"/>
        <v>1.2065194206943533E-2</v>
      </c>
      <c r="F11" s="26">
        <v>3.2762780000000003E-5</v>
      </c>
      <c r="G11" s="26">
        <v>2.3794809999999999E-6</v>
      </c>
      <c r="H11" s="25">
        <f t="shared" si="1"/>
        <v>7.2627567013544017E-2</v>
      </c>
      <c r="I11" s="26">
        <v>0</v>
      </c>
      <c r="J11" s="26">
        <v>0</v>
      </c>
      <c r="K11" s="25" t="e">
        <f t="shared" si="2"/>
        <v>#DIV/0!</v>
      </c>
      <c r="L11" s="27">
        <f t="shared" si="3"/>
        <v>6.9050359999999996E-5</v>
      </c>
      <c r="M11" s="27">
        <f t="shared" si="4"/>
        <v>2.8172976999999998E-6</v>
      </c>
      <c r="N11" s="25">
        <f t="shared" si="5"/>
        <v>4.0800622907686504E-2</v>
      </c>
      <c r="O11" s="28">
        <v>8.5401870000000003E-4</v>
      </c>
      <c r="P11" s="28">
        <v>4.2889110000000003E-5</v>
      </c>
      <c r="Q11" s="25">
        <f t="shared" si="6"/>
        <v>5.0220340608466772E-2</v>
      </c>
      <c r="R11" s="28">
        <v>3.0461720000000002E-3</v>
      </c>
      <c r="S11" s="28">
        <v>8.1272250000000005E-4</v>
      </c>
      <c r="T11" s="25">
        <f t="shared" si="7"/>
        <v>0.26680125088143414</v>
      </c>
      <c r="U11" s="28">
        <v>9.4306020000000004E-2</v>
      </c>
      <c r="V11" s="28">
        <v>1.440008</v>
      </c>
      <c r="W11" s="25">
        <f t="shared" si="8"/>
        <v>15.269523621079545</v>
      </c>
      <c r="X11" s="29">
        <f t="shared" si="9"/>
        <v>9.8206210700000005E-2</v>
      </c>
      <c r="Y11" s="29">
        <f t="shared" si="10"/>
        <v>1.44086361161</v>
      </c>
      <c r="Z11" s="25">
        <f t="shared" si="11"/>
        <v>14.671817610512894</v>
      </c>
      <c r="AA11" s="12"/>
      <c r="AB11" s="30">
        <f t="shared" si="12"/>
        <v>-4.160834052847755</v>
      </c>
      <c r="AC11" s="30">
        <f t="shared" si="13"/>
        <v>-5.5501672592846916</v>
      </c>
      <c r="AD11" s="31">
        <f t="shared" si="14"/>
        <v>-1.0078610459457664</v>
      </c>
      <c r="AE11" s="31">
        <f t="shared" si="15"/>
        <v>0.15862287357700677</v>
      </c>
    </row>
    <row r="12" spans="1:31">
      <c r="B12" s="25">
        <v>0.7</v>
      </c>
      <c r="C12" s="26">
        <v>2.0284159999999999E-5</v>
      </c>
      <c r="D12" s="26">
        <v>1.890556E-7</v>
      </c>
      <c r="E12" s="25">
        <f t="shared" si="0"/>
        <v>9.3203563766012503E-3</v>
      </c>
      <c r="F12" s="26">
        <v>1.796096E-5</v>
      </c>
      <c r="G12" s="26">
        <v>1.0207429999999999E-6</v>
      </c>
      <c r="H12" s="25">
        <f t="shared" si="1"/>
        <v>5.6831205013540477E-2</v>
      </c>
      <c r="I12" s="26">
        <v>0</v>
      </c>
      <c r="J12" s="26">
        <v>0</v>
      </c>
      <c r="K12" s="25" t="e">
        <f t="shared" si="2"/>
        <v>#DIV/0!</v>
      </c>
      <c r="L12" s="27">
        <f t="shared" si="3"/>
        <v>3.8245119999999999E-5</v>
      </c>
      <c r="M12" s="27">
        <f t="shared" si="4"/>
        <v>1.2097985999999998E-6</v>
      </c>
      <c r="N12" s="25">
        <f t="shared" si="5"/>
        <v>3.1632757329562569E-2</v>
      </c>
      <c r="O12" s="28">
        <v>6.0664919999999997E-4</v>
      </c>
      <c r="P12" s="28">
        <v>2.751156E-5</v>
      </c>
      <c r="Q12" s="25">
        <f t="shared" si="6"/>
        <v>4.5350030956935246E-2</v>
      </c>
      <c r="R12" s="28">
        <v>1.917466E-3</v>
      </c>
      <c r="S12" s="28">
        <v>4.6429240000000002E-4</v>
      </c>
      <c r="T12" s="25">
        <f t="shared" si="7"/>
        <v>0.24213853074839398</v>
      </c>
      <c r="U12" s="28">
        <v>3.9875050000000002E-2</v>
      </c>
      <c r="V12" s="28">
        <v>0.34330939999999999</v>
      </c>
      <c r="W12" s="25">
        <f t="shared" si="8"/>
        <v>8.6096293296183948</v>
      </c>
      <c r="X12" s="29">
        <f t="shared" si="9"/>
        <v>4.2399165200000005E-2</v>
      </c>
      <c r="Y12" s="29">
        <f t="shared" si="10"/>
        <v>0.34380120395999997</v>
      </c>
      <c r="Z12" s="25">
        <f t="shared" si="11"/>
        <v>8.1086786104930173</v>
      </c>
      <c r="AA12" s="12"/>
      <c r="AB12" s="30">
        <f t="shared" si="12"/>
        <v>-4.4174239720732071</v>
      </c>
      <c r="AC12" s="30">
        <f t="shared" si="13"/>
        <v>-5.9172869224015123</v>
      </c>
      <c r="AD12" s="31">
        <f t="shared" si="14"/>
        <v>-1.3726426941761964</v>
      </c>
      <c r="AE12" s="31">
        <f t="shared" si="15"/>
        <v>-0.46369260678721858</v>
      </c>
    </row>
    <row r="13" spans="1:31">
      <c r="B13" s="25">
        <v>0.8</v>
      </c>
      <c r="C13" s="26">
        <v>1.269564E-5</v>
      </c>
      <c r="D13" s="26">
        <v>7.3525179999999996E-8</v>
      </c>
      <c r="E13" s="25">
        <f t="shared" si="0"/>
        <v>5.7913724711790814E-3</v>
      </c>
      <c r="F13" s="26">
        <v>8.8266790000000006E-6</v>
      </c>
      <c r="G13" s="26">
        <v>3.5349859999999999E-7</v>
      </c>
      <c r="H13" s="25">
        <f t="shared" si="1"/>
        <v>4.0048879085780732E-2</v>
      </c>
      <c r="I13" s="26">
        <v>0</v>
      </c>
      <c r="J13" s="26">
        <v>0</v>
      </c>
      <c r="K13" s="25" t="e">
        <f t="shared" si="2"/>
        <v>#DIV/0!</v>
      </c>
      <c r="L13" s="27">
        <f t="shared" si="3"/>
        <v>2.1522319000000001E-5</v>
      </c>
      <c r="M13" s="27">
        <f t="shared" si="4"/>
        <v>4.2702377999999997E-7</v>
      </c>
      <c r="N13" s="25">
        <f t="shared" si="5"/>
        <v>1.9840974385706298E-2</v>
      </c>
      <c r="O13" s="28">
        <v>3.8954830000000003E-4</v>
      </c>
      <c r="P13" s="28">
        <v>1.4824800000000001E-5</v>
      </c>
      <c r="Q13" s="25">
        <f t="shared" si="6"/>
        <v>3.805638479233512E-2</v>
      </c>
      <c r="R13" s="28">
        <v>1.298841E-3</v>
      </c>
      <c r="S13" s="28">
        <v>2.7467799999999999E-4</v>
      </c>
      <c r="T13" s="25">
        <f t="shared" si="7"/>
        <v>0.21147931117049737</v>
      </c>
      <c r="U13" s="28">
        <v>8.237688E-3</v>
      </c>
      <c r="V13" s="28">
        <v>1.5639920000000002E-2</v>
      </c>
      <c r="W13" s="25">
        <f t="shared" si="8"/>
        <v>1.8985812524096568</v>
      </c>
      <c r="X13" s="29">
        <f t="shared" si="9"/>
        <v>9.9260773000000007E-3</v>
      </c>
      <c r="Y13" s="29">
        <f t="shared" si="10"/>
        <v>1.5929422800000002E-2</v>
      </c>
      <c r="Z13" s="25">
        <f t="shared" si="11"/>
        <v>1.6048054350735312</v>
      </c>
      <c r="AA13" s="12"/>
      <c r="AB13" s="30">
        <f t="shared" si="12"/>
        <v>-4.6671109358568001</v>
      </c>
      <c r="AC13" s="30">
        <f t="shared" si="13"/>
        <v>-6.369547939412409</v>
      </c>
      <c r="AD13" s="31">
        <f t="shared" si="14"/>
        <v>-2.0032223470278017</v>
      </c>
      <c r="AE13" s="31">
        <f t="shared" si="15"/>
        <v>-1.7977999605024766</v>
      </c>
    </row>
    <row r="14" spans="1:31">
      <c r="B14" s="25">
        <v>0.9</v>
      </c>
      <c r="C14" s="26">
        <v>7.0914849999999996E-6</v>
      </c>
      <c r="D14" s="26">
        <v>3.4277680000000002E-8</v>
      </c>
      <c r="E14" s="25">
        <f t="shared" si="0"/>
        <v>4.8336392166097794E-3</v>
      </c>
      <c r="F14" s="26">
        <v>5.153373E-6</v>
      </c>
      <c r="G14" s="26">
        <v>2.451729E-7</v>
      </c>
      <c r="H14" s="25">
        <f t="shared" si="1"/>
        <v>4.7575228884072625E-2</v>
      </c>
      <c r="I14" s="26">
        <v>0</v>
      </c>
      <c r="J14" s="26">
        <v>0</v>
      </c>
      <c r="K14" s="25" t="e">
        <f t="shared" si="2"/>
        <v>#DIV/0!</v>
      </c>
      <c r="L14" s="27">
        <f t="shared" si="3"/>
        <v>1.2244858E-5</v>
      </c>
      <c r="M14" s="27">
        <f t="shared" si="4"/>
        <v>2.7945058000000002E-7</v>
      </c>
      <c r="N14" s="25">
        <f t="shared" si="5"/>
        <v>2.2821871842041777E-2</v>
      </c>
      <c r="O14" s="28">
        <v>2.770545E-4</v>
      </c>
      <c r="P14" s="28">
        <v>9.3658559999999992E-6</v>
      </c>
      <c r="Q14" s="25">
        <f t="shared" si="6"/>
        <v>3.3805103328045559E-2</v>
      </c>
      <c r="R14" s="28">
        <v>8.5808339999999996E-4</v>
      </c>
      <c r="S14" s="28">
        <v>1.6804870000000001E-4</v>
      </c>
      <c r="T14" s="25">
        <f t="shared" si="7"/>
        <v>0.19584191932858744</v>
      </c>
      <c r="U14" s="28">
        <v>1.395573E-3</v>
      </c>
      <c r="V14" s="28">
        <v>1.410192E-3</v>
      </c>
      <c r="W14" s="25">
        <f t="shared" si="8"/>
        <v>1.0104752671483326</v>
      </c>
      <c r="X14" s="29">
        <f t="shared" si="9"/>
        <v>2.5307109000000001E-3</v>
      </c>
      <c r="Y14" s="29">
        <f t="shared" si="10"/>
        <v>1.587606556E-3</v>
      </c>
      <c r="Z14" s="25">
        <f t="shared" si="11"/>
        <v>0.62733619869420876</v>
      </c>
      <c r="AA14" s="12"/>
      <c r="AB14" s="30">
        <f t="shared" si="12"/>
        <v>-4.9120462468948416</v>
      </c>
      <c r="AC14" s="30">
        <f t="shared" si="13"/>
        <v>-6.5536949846684447</v>
      </c>
      <c r="AD14" s="31">
        <f t="shared" si="14"/>
        <v>-2.5967574643660094</v>
      </c>
      <c r="AE14" s="31">
        <f t="shared" si="15"/>
        <v>-2.7992571163479276</v>
      </c>
    </row>
    <row r="15" spans="1:31">
      <c r="B15" s="25">
        <v>1</v>
      </c>
      <c r="C15" s="26">
        <v>4.9035200000000003E-6</v>
      </c>
      <c r="D15" s="26">
        <v>2.0196030000000001E-8</v>
      </c>
      <c r="E15" s="25">
        <f t="shared" si="0"/>
        <v>4.1186800502496165E-3</v>
      </c>
      <c r="F15" s="26">
        <v>1.29386E-6</v>
      </c>
      <c r="G15" s="26">
        <v>2.775525E-8</v>
      </c>
      <c r="H15" s="25">
        <f t="shared" si="1"/>
        <v>2.1451509436878798E-2</v>
      </c>
      <c r="I15" s="26">
        <v>0</v>
      </c>
      <c r="J15" s="26">
        <v>0</v>
      </c>
      <c r="K15" s="25" t="e">
        <f t="shared" si="2"/>
        <v>#DIV/0!</v>
      </c>
      <c r="L15" s="27">
        <f t="shared" si="3"/>
        <v>6.1973800000000005E-6</v>
      </c>
      <c r="M15" s="27">
        <f t="shared" si="4"/>
        <v>4.795128E-8</v>
      </c>
      <c r="N15" s="25">
        <f t="shared" si="5"/>
        <v>7.7373470724725604E-3</v>
      </c>
      <c r="O15" s="28">
        <v>2.1001449999999999E-4</v>
      </c>
      <c r="P15" s="28">
        <v>6.0584320000000003E-6</v>
      </c>
      <c r="Q15" s="25">
        <f t="shared" si="6"/>
        <v>2.8847684326558407E-2</v>
      </c>
      <c r="R15" s="28">
        <v>5.6504530000000002E-4</v>
      </c>
      <c r="S15" s="28">
        <v>9.7637650000000005E-5</v>
      </c>
      <c r="T15" s="25">
        <f t="shared" si="7"/>
        <v>0.17279614572495339</v>
      </c>
      <c r="U15" s="28">
        <v>2.5745880000000002E-4</v>
      </c>
      <c r="V15" s="28">
        <v>1.331235E-4</v>
      </c>
      <c r="W15" s="25">
        <f t="shared" si="8"/>
        <v>0.51706719677090074</v>
      </c>
      <c r="X15" s="29">
        <f t="shared" si="9"/>
        <v>1.0325186000000001E-3</v>
      </c>
      <c r="Y15" s="29">
        <f t="shared" si="10"/>
        <v>2.3681958199999999E-4</v>
      </c>
      <c r="Z15" s="25">
        <f t="shared" si="11"/>
        <v>0.2293610807592231</v>
      </c>
      <c r="AA15" s="12"/>
      <c r="AB15" s="30">
        <f t="shared" si="12"/>
        <v>-5.2077918737319653</v>
      </c>
      <c r="AC15" s="30">
        <f t="shared" si="13"/>
        <v>-7.3191997953855541</v>
      </c>
      <c r="AD15" s="31">
        <f t="shared" si="14"/>
        <v>-2.9861021161319927</v>
      </c>
      <c r="AE15" s="31">
        <f t="shared" si="15"/>
        <v>-3.6255823897745683</v>
      </c>
    </row>
    <row r="16" spans="1:31">
      <c r="B16" s="25">
        <v>1.1000000000000001</v>
      </c>
      <c r="C16" s="26">
        <v>3.0884240000000002E-6</v>
      </c>
      <c r="D16" s="26">
        <v>1.1161060000000001E-8</v>
      </c>
      <c r="E16" s="25">
        <f t="shared" si="0"/>
        <v>3.6138367011783355E-3</v>
      </c>
      <c r="F16" s="26">
        <v>7.898344E-7</v>
      </c>
      <c r="G16" s="26">
        <v>2.5288969999999999E-8</v>
      </c>
      <c r="H16" s="25">
        <f t="shared" si="1"/>
        <v>3.2018066065494233E-2</v>
      </c>
      <c r="I16" s="26">
        <v>0</v>
      </c>
      <c r="J16" s="26">
        <v>0</v>
      </c>
      <c r="K16" s="25" t="e">
        <f t="shared" si="2"/>
        <v>#DIV/0!</v>
      </c>
      <c r="L16" s="27">
        <f t="shared" si="3"/>
        <v>3.8782584000000005E-6</v>
      </c>
      <c r="M16" s="27">
        <f t="shared" si="4"/>
        <v>3.6450030000000002E-8</v>
      </c>
      <c r="N16" s="25">
        <f t="shared" si="5"/>
        <v>9.3985563210538005E-3</v>
      </c>
      <c r="O16" s="28">
        <v>1.7866560000000001E-4</v>
      </c>
      <c r="P16" s="28">
        <v>3.8056160000000001E-6</v>
      </c>
      <c r="Q16" s="25">
        <f t="shared" si="6"/>
        <v>2.1300216717711748E-2</v>
      </c>
      <c r="R16" s="28">
        <v>3.8482479999999998E-4</v>
      </c>
      <c r="S16" s="28">
        <v>6.4750339999999998E-5</v>
      </c>
      <c r="T16" s="25">
        <f t="shared" si="7"/>
        <v>0.16825927019256556</v>
      </c>
      <c r="U16" s="28">
        <v>6.638138E-5</v>
      </c>
      <c r="V16" s="28">
        <v>2.453672E-5</v>
      </c>
      <c r="W16" s="25">
        <f t="shared" si="8"/>
        <v>0.36963256865102834</v>
      </c>
      <c r="X16" s="29">
        <f t="shared" si="9"/>
        <v>6.2987177999999997E-4</v>
      </c>
      <c r="Y16" s="29">
        <f t="shared" si="10"/>
        <v>9.3092676000000005E-5</v>
      </c>
      <c r="Z16" s="25">
        <f t="shared" si="11"/>
        <v>0.14779623243321047</v>
      </c>
      <c r="AA16" s="12"/>
      <c r="AB16" s="30">
        <f t="shared" si="12"/>
        <v>-5.4113632581878202</v>
      </c>
      <c r="AC16" s="30">
        <f t="shared" si="13"/>
        <v>-7.4383021099021356</v>
      </c>
      <c r="AD16" s="31">
        <f t="shared" si="14"/>
        <v>-3.2007478488097112</v>
      </c>
      <c r="AE16" s="31">
        <f t="shared" si="15"/>
        <v>-4.0310844854837988</v>
      </c>
    </row>
    <row r="17" spans="1:31">
      <c r="B17" s="25">
        <v>1.2</v>
      </c>
      <c r="C17" s="26">
        <v>1.88596E-6</v>
      </c>
      <c r="D17" s="26">
        <v>4.7361090000000002E-9</v>
      </c>
      <c r="E17" s="25">
        <f t="shared" si="0"/>
        <v>2.5112457316167893E-3</v>
      </c>
      <c r="F17" s="26">
        <v>6.4200600000000001E-7</v>
      </c>
      <c r="G17" s="26">
        <v>9.3372709999999999E-9</v>
      </c>
      <c r="H17" s="25">
        <f t="shared" si="1"/>
        <v>1.4543899901247029E-2</v>
      </c>
      <c r="I17" s="26">
        <v>0</v>
      </c>
      <c r="J17" s="26">
        <v>0</v>
      </c>
      <c r="K17" s="25" t="e">
        <f t="shared" si="2"/>
        <v>#DIV/0!</v>
      </c>
      <c r="L17" s="27">
        <f t="shared" si="3"/>
        <v>2.5279660000000001E-6</v>
      </c>
      <c r="M17" s="27">
        <f t="shared" si="4"/>
        <v>1.407338E-8</v>
      </c>
      <c r="N17" s="25">
        <f t="shared" si="5"/>
        <v>5.5670764559333473E-3</v>
      </c>
      <c r="O17" s="28">
        <v>1.1107409999999999E-4</v>
      </c>
      <c r="P17" s="28">
        <v>2.0214100000000001E-6</v>
      </c>
      <c r="Q17" s="25">
        <f t="shared" si="6"/>
        <v>1.8198752004292631E-2</v>
      </c>
      <c r="R17" s="28">
        <v>2.7106480000000001E-4</v>
      </c>
      <c r="S17" s="28">
        <v>4.5923880000000001E-5</v>
      </c>
      <c r="T17" s="25">
        <f t="shared" si="7"/>
        <v>0.16942030097600277</v>
      </c>
      <c r="U17" s="28">
        <v>2.159061E-5</v>
      </c>
      <c r="V17" s="28">
        <v>9.3296529999999996E-6</v>
      </c>
      <c r="W17" s="25">
        <f t="shared" si="8"/>
        <v>0.43211623015746192</v>
      </c>
      <c r="X17" s="29">
        <f t="shared" si="9"/>
        <v>4.0372950999999999E-4</v>
      </c>
      <c r="Y17" s="29">
        <f t="shared" si="10"/>
        <v>5.7274943E-5</v>
      </c>
      <c r="Z17" s="25">
        <f t="shared" si="11"/>
        <v>0.14186464348370276</v>
      </c>
      <c r="AA17" s="12"/>
      <c r="AB17" s="30">
        <f t="shared" si="12"/>
        <v>-5.5972287714148434</v>
      </c>
      <c r="AC17" s="30">
        <f t="shared" si="13"/>
        <v>-7.8516015856455459</v>
      </c>
      <c r="AD17" s="31">
        <f t="shared" si="14"/>
        <v>-3.3939095053289341</v>
      </c>
      <c r="AE17" s="31">
        <f t="shared" si="15"/>
        <v>-4.2420353343480421</v>
      </c>
    </row>
    <row r="18" spans="1:31">
      <c r="B18" s="25">
        <v>1.3</v>
      </c>
      <c r="C18" s="26">
        <v>1.5016360000000001E-6</v>
      </c>
      <c r="D18" s="26">
        <v>5.1848049999999997E-9</v>
      </c>
      <c r="E18" s="25">
        <f t="shared" si="0"/>
        <v>3.4527708445988236E-3</v>
      </c>
      <c r="F18" s="26">
        <v>6.5450379999999996E-7</v>
      </c>
      <c r="G18" s="26">
        <v>7.636193E-9</v>
      </c>
      <c r="H18" s="25">
        <f t="shared" si="1"/>
        <v>1.1667148456586502E-2</v>
      </c>
      <c r="I18" s="26">
        <v>0</v>
      </c>
      <c r="J18" s="26">
        <v>0</v>
      </c>
      <c r="K18" s="25" t="e">
        <f t="shared" si="2"/>
        <v>#DIV/0!</v>
      </c>
      <c r="L18" s="27">
        <f t="shared" si="3"/>
        <v>2.1561397999999999E-6</v>
      </c>
      <c r="M18" s="27">
        <f t="shared" si="4"/>
        <v>1.2820997999999999E-8</v>
      </c>
      <c r="N18" s="25">
        <f t="shared" si="5"/>
        <v>5.9462739846460784E-3</v>
      </c>
      <c r="O18" s="28">
        <v>9.0848809999999997E-5</v>
      </c>
      <c r="P18" s="28">
        <v>1.3214510000000001E-6</v>
      </c>
      <c r="Q18" s="25">
        <f t="shared" si="6"/>
        <v>1.4545606045912986E-2</v>
      </c>
      <c r="R18" s="28">
        <v>1.8498279999999999E-4</v>
      </c>
      <c r="S18" s="28">
        <v>1.8930569999999999E-5</v>
      </c>
      <c r="T18" s="25">
        <f t="shared" si="7"/>
        <v>0.10233691997310021</v>
      </c>
      <c r="U18" s="28">
        <v>8.5640479999999993E-6</v>
      </c>
      <c r="V18" s="28">
        <v>2.2960929999999999E-6</v>
      </c>
      <c r="W18" s="25">
        <f t="shared" si="8"/>
        <v>0.26810837585216712</v>
      </c>
      <c r="X18" s="29">
        <f t="shared" si="9"/>
        <v>2.8439565799999998E-4</v>
      </c>
      <c r="Y18" s="29">
        <f t="shared" si="10"/>
        <v>2.2548114E-5</v>
      </c>
      <c r="Z18" s="25">
        <f t="shared" si="11"/>
        <v>7.928431171758607E-2</v>
      </c>
      <c r="AA18" s="12"/>
      <c r="AB18" s="30">
        <f t="shared" si="12"/>
        <v>-5.6663230837449348</v>
      </c>
      <c r="AC18" s="30">
        <f t="shared" si="13"/>
        <v>-7.8920781675610909</v>
      </c>
      <c r="AD18" s="31">
        <f t="shared" si="14"/>
        <v>-3.5460770384663056</v>
      </c>
      <c r="AE18" s="31">
        <f t="shared" si="15"/>
        <v>-4.6468897781162726</v>
      </c>
    </row>
    <row r="19" spans="1:31">
      <c r="B19" s="25">
        <v>1.4</v>
      </c>
      <c r="C19" s="26">
        <v>9.3855319999999996E-7</v>
      </c>
      <c r="D19" s="26">
        <v>1.9139740000000002E-9</v>
      </c>
      <c r="E19" s="25">
        <f t="shared" si="0"/>
        <v>2.0392813108516387E-3</v>
      </c>
      <c r="F19" s="26">
        <v>4.2058340000000002E-7</v>
      </c>
      <c r="G19" s="26">
        <v>2.5274660000000001E-9</v>
      </c>
      <c r="H19" s="25">
        <f t="shared" si="1"/>
        <v>6.0094288076990203E-3</v>
      </c>
      <c r="I19" s="26">
        <v>0</v>
      </c>
      <c r="J19" s="26">
        <v>0</v>
      </c>
      <c r="K19" s="25" t="e">
        <f t="shared" si="2"/>
        <v>#DIV/0!</v>
      </c>
      <c r="L19" s="27">
        <f t="shared" si="3"/>
        <v>1.3591366E-6</v>
      </c>
      <c r="M19" s="27">
        <f t="shared" si="4"/>
        <v>4.4414400000000003E-9</v>
      </c>
      <c r="N19" s="25">
        <f t="shared" si="5"/>
        <v>3.2678393032753296E-3</v>
      </c>
      <c r="O19" s="28">
        <v>6.9636429999999998E-5</v>
      </c>
      <c r="P19" s="28">
        <v>8.3110480000000002E-7</v>
      </c>
      <c r="Q19" s="25">
        <f t="shared" si="6"/>
        <v>1.1934913952366599E-2</v>
      </c>
      <c r="R19" s="28">
        <v>1.556126E-4</v>
      </c>
      <c r="S19" s="28">
        <v>1.2611180000000001E-5</v>
      </c>
      <c r="T19" s="25">
        <f t="shared" si="7"/>
        <v>8.1042152113646335E-2</v>
      </c>
      <c r="U19" s="28">
        <v>8.4920880000000001E-6</v>
      </c>
      <c r="V19" s="28">
        <v>2.2601819999999999E-6</v>
      </c>
      <c r="W19" s="25">
        <f t="shared" si="8"/>
        <v>0.26615150478892824</v>
      </c>
      <c r="X19" s="29">
        <f t="shared" si="9"/>
        <v>2.33741118E-4</v>
      </c>
      <c r="Y19" s="29">
        <f t="shared" si="10"/>
        <v>1.5702466800000001E-5</v>
      </c>
      <c r="Z19" s="25">
        <f t="shared" si="11"/>
        <v>6.7178881209937577E-2</v>
      </c>
      <c r="AA19" s="12"/>
      <c r="AB19" s="30">
        <f t="shared" si="12"/>
        <v>-5.8667368923146599</v>
      </c>
      <c r="AC19" s="30">
        <f t="shared" si="13"/>
        <v>-8.3524762004569499</v>
      </c>
      <c r="AD19" s="31">
        <f t="shared" si="14"/>
        <v>-3.631264883030318</v>
      </c>
      <c r="AE19" s="31">
        <f t="shared" si="15"/>
        <v>-4.8040321161593322</v>
      </c>
    </row>
    <row r="20" spans="1:31">
      <c r="B20" s="25">
        <v>1.5</v>
      </c>
      <c r="C20" s="26">
        <v>7.5393449999999999E-7</v>
      </c>
      <c r="D20" s="26">
        <v>8.7692409999999997E-10</v>
      </c>
      <c r="E20" s="25">
        <f t="shared" si="0"/>
        <v>1.1631303515093154E-3</v>
      </c>
      <c r="F20" s="26">
        <v>2.0545800000000001E-7</v>
      </c>
      <c r="G20" s="26">
        <v>3.1834250000000001E-9</v>
      </c>
      <c r="H20" s="25">
        <f t="shared" si="1"/>
        <v>1.5494285936785134E-2</v>
      </c>
      <c r="I20" s="26">
        <v>0</v>
      </c>
      <c r="J20" s="26">
        <v>0</v>
      </c>
      <c r="K20" s="25" t="e">
        <f t="shared" si="2"/>
        <v>#DIV/0!</v>
      </c>
      <c r="L20" s="27">
        <f t="shared" si="3"/>
        <v>9.5939249999999998E-7</v>
      </c>
      <c r="M20" s="27">
        <f t="shared" si="4"/>
        <v>4.0603491000000001E-9</v>
      </c>
      <c r="N20" s="25">
        <f t="shared" si="5"/>
        <v>4.2322085069458016E-3</v>
      </c>
      <c r="O20" s="28">
        <v>4.990213E-5</v>
      </c>
      <c r="P20" s="28">
        <v>6.459748E-7</v>
      </c>
      <c r="Q20" s="25">
        <f t="shared" si="6"/>
        <v>1.294483421849929E-2</v>
      </c>
      <c r="R20" s="28">
        <v>9.5568829999999994E-5</v>
      </c>
      <c r="S20" s="28">
        <v>1.3858030000000001E-5</v>
      </c>
      <c r="T20" s="25">
        <f t="shared" si="7"/>
        <v>0.14500575135219299</v>
      </c>
      <c r="U20" s="28">
        <v>8.4024779999999994E-6</v>
      </c>
      <c r="V20" s="28">
        <v>1.0508650000000001E-6</v>
      </c>
      <c r="W20" s="25">
        <f t="shared" si="8"/>
        <v>0.12506608169637579</v>
      </c>
      <c r="X20" s="29">
        <f t="shared" si="9"/>
        <v>1.5387343799999999E-4</v>
      </c>
      <c r="Y20" s="29">
        <f t="shared" si="10"/>
        <v>1.55548698E-5</v>
      </c>
      <c r="Z20" s="25">
        <f t="shared" si="11"/>
        <v>0.10108872591772468</v>
      </c>
      <c r="AA20" s="12"/>
      <c r="AB20" s="30">
        <f t="shared" si="12"/>
        <v>-6.0180036809309367</v>
      </c>
      <c r="AC20" s="30">
        <f t="shared" si="13"/>
        <v>-8.3914366251208836</v>
      </c>
      <c r="AD20" s="31">
        <f t="shared" si="14"/>
        <v>-3.8128363426482723</v>
      </c>
      <c r="AE20" s="31">
        <f t="shared" si="15"/>
        <v>-4.8081336197451332</v>
      </c>
    </row>
    <row r="21" spans="1:31">
      <c r="B21" s="25">
        <v>1.6</v>
      </c>
      <c r="C21" s="26">
        <v>5.1137479999999995E-7</v>
      </c>
      <c r="D21" s="26">
        <v>1.162167E-9</v>
      </c>
      <c r="E21" s="25">
        <f t="shared" si="0"/>
        <v>2.2726325192402915E-3</v>
      </c>
      <c r="F21" s="26">
        <v>1.530715E-7</v>
      </c>
      <c r="G21" s="26">
        <v>5.4680030000000001E-10</v>
      </c>
      <c r="H21" s="25">
        <f t="shared" si="1"/>
        <v>3.5721888137243054E-3</v>
      </c>
      <c r="I21" s="26">
        <v>0</v>
      </c>
      <c r="J21" s="26">
        <v>0</v>
      </c>
      <c r="K21" s="25" t="e">
        <f t="shared" si="2"/>
        <v>#DIV/0!</v>
      </c>
      <c r="L21" s="27">
        <f t="shared" si="3"/>
        <v>6.6444629999999997E-7</v>
      </c>
      <c r="M21" s="27">
        <f t="shared" si="4"/>
        <v>1.7089673000000001E-9</v>
      </c>
      <c r="N21" s="25">
        <f t="shared" si="5"/>
        <v>2.5720171818249273E-3</v>
      </c>
      <c r="O21" s="28">
        <v>3.6671539999999999E-5</v>
      </c>
      <c r="P21" s="28">
        <v>3.0079170000000001E-7</v>
      </c>
      <c r="Q21" s="25">
        <f t="shared" si="6"/>
        <v>8.2023198371271016E-3</v>
      </c>
      <c r="R21" s="28">
        <v>5.2638500000000001E-5</v>
      </c>
      <c r="S21" s="28">
        <v>4.8760119999999999E-6</v>
      </c>
      <c r="T21" s="25">
        <f t="shared" si="7"/>
        <v>9.2632046885834513E-2</v>
      </c>
      <c r="U21" s="28">
        <v>0</v>
      </c>
      <c r="V21" s="28">
        <v>0</v>
      </c>
      <c r="W21" s="25" t="e">
        <f t="shared" si="8"/>
        <v>#DIV/0!</v>
      </c>
      <c r="X21" s="29">
        <f t="shared" si="9"/>
        <v>8.931004E-5</v>
      </c>
      <c r="Y21" s="29">
        <f t="shared" si="10"/>
        <v>5.1768036999999996E-6</v>
      </c>
      <c r="Z21" s="25">
        <f t="shared" si="11"/>
        <v>5.7964409152655175E-2</v>
      </c>
      <c r="AA21" s="12"/>
      <c r="AB21" s="30">
        <f t="shared" si="12"/>
        <v>-6.1775401126235359</v>
      </c>
      <c r="AC21" s="30">
        <f t="shared" si="13"/>
        <v>-8.7672662471478553</v>
      </c>
      <c r="AD21" s="31">
        <f t="shared" si="14"/>
        <v>-4.0490997161226359</v>
      </c>
      <c r="AE21" s="31">
        <f t="shared" si="15"/>
        <v>-5.2859383027838618</v>
      </c>
    </row>
    <row r="22" spans="1:31">
      <c r="B22" s="25">
        <v>1.7</v>
      </c>
      <c r="C22" s="26">
        <v>3.4060049999999998E-7</v>
      </c>
      <c r="D22" s="26">
        <v>6.4475329999999999E-10</v>
      </c>
      <c r="E22" s="25">
        <f t="shared" si="0"/>
        <v>1.8929898811070448E-3</v>
      </c>
      <c r="F22" s="26">
        <v>1.4651969999999999E-7</v>
      </c>
      <c r="G22" s="26">
        <v>1.218889E-9</v>
      </c>
      <c r="H22" s="25">
        <f t="shared" si="1"/>
        <v>8.3189427769781131E-3</v>
      </c>
      <c r="I22" s="26">
        <v>0</v>
      </c>
      <c r="J22" s="26">
        <v>0</v>
      </c>
      <c r="K22" s="25" t="e">
        <f t="shared" si="2"/>
        <v>#DIV/0!</v>
      </c>
      <c r="L22" s="27">
        <f t="shared" si="3"/>
        <v>4.8712019999999997E-7</v>
      </c>
      <c r="M22" s="27">
        <f t="shared" si="4"/>
        <v>1.8636422999999999E-9</v>
      </c>
      <c r="N22" s="25">
        <f t="shared" si="5"/>
        <v>3.8258366210229015E-3</v>
      </c>
      <c r="O22" s="28">
        <v>2.9997399999999998E-5</v>
      </c>
      <c r="P22" s="28">
        <v>2.6203039999999999E-7</v>
      </c>
      <c r="Q22" s="25">
        <f t="shared" si="6"/>
        <v>8.7351037089881123E-3</v>
      </c>
      <c r="R22" s="28">
        <v>5.3096480000000001E-5</v>
      </c>
      <c r="S22" s="28">
        <v>4.3755270000000004E-6</v>
      </c>
      <c r="T22" s="25">
        <f t="shared" si="7"/>
        <v>8.2407101186368667E-2</v>
      </c>
      <c r="U22" s="28">
        <v>0</v>
      </c>
      <c r="V22" s="28">
        <v>0</v>
      </c>
      <c r="W22" s="25" t="e">
        <f t="shared" si="8"/>
        <v>#DIV/0!</v>
      </c>
      <c r="X22" s="29">
        <f t="shared" si="9"/>
        <v>8.3093879999999993E-5</v>
      </c>
      <c r="Y22" s="29">
        <f t="shared" si="10"/>
        <v>4.6375574000000008E-6</v>
      </c>
      <c r="Z22" s="25">
        <f t="shared" si="11"/>
        <v>5.5811058528016759E-2</v>
      </c>
      <c r="AA22" s="12"/>
      <c r="AB22" s="30">
        <f t="shared" si="12"/>
        <v>-6.3123638606424839</v>
      </c>
      <c r="AC22" s="30">
        <f t="shared" si="13"/>
        <v>-8.7296374407178607</v>
      </c>
      <c r="AD22" s="31">
        <f t="shared" si="14"/>
        <v>-4.0804309615360514</v>
      </c>
      <c r="AE22" s="31">
        <f t="shared" si="15"/>
        <v>-5.333710701991671</v>
      </c>
    </row>
    <row r="23" spans="1:31">
      <c r="B23" s="25">
        <v>1.8</v>
      </c>
      <c r="C23" s="26">
        <v>3.3709390000000002E-7</v>
      </c>
      <c r="D23" s="26">
        <v>3.705976E-10</v>
      </c>
      <c r="E23" s="25">
        <f t="shared" si="0"/>
        <v>1.099389813936117E-3</v>
      </c>
      <c r="F23" s="26">
        <v>6.9930569999999995E-8</v>
      </c>
      <c r="G23" s="26">
        <v>5.1503689999999995E-10</v>
      </c>
      <c r="H23" s="25">
        <f t="shared" si="1"/>
        <v>7.3649750030637534E-3</v>
      </c>
      <c r="I23" s="26">
        <v>0</v>
      </c>
      <c r="J23" s="26">
        <v>0</v>
      </c>
      <c r="K23" s="25" t="e">
        <f t="shared" si="2"/>
        <v>#DIV/0!</v>
      </c>
      <c r="L23" s="27">
        <f t="shared" si="3"/>
        <v>4.0702447000000002E-7</v>
      </c>
      <c r="M23" s="27">
        <f t="shared" si="4"/>
        <v>8.8563449999999996E-10</v>
      </c>
      <c r="N23" s="25">
        <f t="shared" si="5"/>
        <v>2.1758753226802309E-3</v>
      </c>
      <c r="O23" s="28">
        <v>2.5569560000000001E-5</v>
      </c>
      <c r="P23" s="28">
        <v>1.7580430000000001E-7</v>
      </c>
      <c r="Q23" s="25">
        <f t="shared" si="6"/>
        <v>6.8755309047163898E-3</v>
      </c>
      <c r="R23" s="28">
        <v>3.5730920000000002E-5</v>
      </c>
      <c r="S23" s="28">
        <v>3.7840079999999999E-6</v>
      </c>
      <c r="T23" s="25">
        <f t="shared" si="7"/>
        <v>0.10590289866591736</v>
      </c>
      <c r="U23" s="28">
        <v>4.0591389999999998E-6</v>
      </c>
      <c r="V23" s="28">
        <v>0</v>
      </c>
      <c r="W23" s="25">
        <f t="shared" si="8"/>
        <v>0</v>
      </c>
      <c r="X23" s="29">
        <f t="shared" si="9"/>
        <v>6.5359619000000002E-5</v>
      </c>
      <c r="Y23" s="29">
        <f t="shared" si="10"/>
        <v>3.9598122999999999E-6</v>
      </c>
      <c r="Z23" s="25">
        <f t="shared" si="11"/>
        <v>6.0584996678147707E-2</v>
      </c>
      <c r="AA23" s="12"/>
      <c r="AB23" s="30">
        <f t="shared" si="12"/>
        <v>-6.3903794805376384</v>
      </c>
      <c r="AC23" s="30">
        <f t="shared" si="13"/>
        <v>-9.0527454738052757</v>
      </c>
      <c r="AD23" s="31">
        <f t="shared" si="14"/>
        <v>-4.1846904880955904</v>
      </c>
      <c r="AE23" s="31">
        <f t="shared" si="15"/>
        <v>-5.4023253996821206</v>
      </c>
    </row>
    <row r="24" spans="1:31">
      <c r="B24" s="25">
        <v>1.9</v>
      </c>
      <c r="C24" s="26">
        <v>2.5256020000000002E-7</v>
      </c>
      <c r="D24" s="26">
        <v>2.7597279999999999E-10</v>
      </c>
      <c r="E24" s="25">
        <f t="shared" si="0"/>
        <v>1.0927010669139474E-3</v>
      </c>
      <c r="F24" s="26">
        <v>4.2450099999999998E-8</v>
      </c>
      <c r="G24" s="26">
        <v>1.4625559999999999E-10</v>
      </c>
      <c r="H24" s="25">
        <f t="shared" si="1"/>
        <v>3.4453534856219419E-3</v>
      </c>
      <c r="I24" s="26">
        <v>0</v>
      </c>
      <c r="J24" s="26">
        <v>0</v>
      </c>
      <c r="K24" s="25" t="e">
        <f t="shared" si="2"/>
        <v>#DIV/0!</v>
      </c>
      <c r="L24" s="27">
        <f t="shared" si="3"/>
        <v>2.9501030000000002E-7</v>
      </c>
      <c r="M24" s="27">
        <f t="shared" si="4"/>
        <v>4.2222840000000001E-10</v>
      </c>
      <c r="N24" s="25">
        <f t="shared" si="5"/>
        <v>1.4312327400094165E-3</v>
      </c>
      <c r="O24" s="28">
        <v>2.780947E-5</v>
      </c>
      <c r="P24" s="28">
        <v>2.1906230000000001E-7</v>
      </c>
      <c r="Q24" s="25">
        <f t="shared" si="6"/>
        <v>7.8772554816758465E-3</v>
      </c>
      <c r="R24" s="28">
        <v>3.0766460000000002E-5</v>
      </c>
      <c r="S24" s="28">
        <v>2.5796269999999999E-6</v>
      </c>
      <c r="T24" s="25">
        <f t="shared" si="7"/>
        <v>8.3845427780771656E-2</v>
      </c>
      <c r="U24" s="28">
        <v>0</v>
      </c>
      <c r="V24" s="28">
        <v>0</v>
      </c>
      <c r="W24" s="25" t="e">
        <f t="shared" si="8"/>
        <v>#DIV/0!</v>
      </c>
      <c r="X24" s="29">
        <f t="shared" si="9"/>
        <v>5.8575929999999998E-5</v>
      </c>
      <c r="Y24" s="29">
        <f t="shared" si="10"/>
        <v>2.7986893000000001E-6</v>
      </c>
      <c r="Z24" s="25">
        <f t="shared" si="11"/>
        <v>4.7778828266149598E-2</v>
      </c>
      <c r="AA24" s="12"/>
      <c r="AB24" s="30">
        <f t="shared" si="12"/>
        <v>-6.5301628207842999</v>
      </c>
      <c r="AC24" s="30">
        <f t="shared" si="13"/>
        <v>-9.3744525584550029</v>
      </c>
      <c r="AD24" s="31">
        <f t="shared" si="14"/>
        <v>-4.232280807457216</v>
      </c>
      <c r="AE24" s="31">
        <f t="shared" si="15"/>
        <v>-5.5530453126039543</v>
      </c>
    </row>
    <row r="25" spans="1:31">
      <c r="B25" s="25">
        <v>2</v>
      </c>
      <c r="C25" s="26">
        <v>2.3332319999999999E-7</v>
      </c>
      <c r="D25" s="26">
        <v>4.4544489999999997E-10</v>
      </c>
      <c r="E25" s="25">
        <f t="shared" si="0"/>
        <v>1.9091324823249467E-3</v>
      </c>
      <c r="F25" s="26">
        <v>2.601897E-8</v>
      </c>
      <c r="G25" s="26">
        <v>5.7974510000000003E-13</v>
      </c>
      <c r="H25" s="25">
        <f t="shared" si="1"/>
        <v>2.2281631440445184E-5</v>
      </c>
      <c r="I25" s="26">
        <v>0</v>
      </c>
      <c r="J25" s="26">
        <v>0</v>
      </c>
      <c r="K25" s="25" t="e">
        <f t="shared" si="2"/>
        <v>#DIV/0!</v>
      </c>
      <c r="L25" s="27">
        <f t="shared" si="3"/>
        <v>2.5934216999999998E-7</v>
      </c>
      <c r="M25" s="27">
        <f t="shared" si="4"/>
        <v>4.4602464509999997E-10</v>
      </c>
      <c r="N25" s="25">
        <f t="shared" si="5"/>
        <v>1.7198307745323485E-3</v>
      </c>
      <c r="O25" s="28">
        <v>1.2549090000000001E-5</v>
      </c>
      <c r="P25" s="28">
        <v>7.7197460000000001E-8</v>
      </c>
      <c r="Q25" s="25">
        <f t="shared" si="6"/>
        <v>6.1516380869051056E-3</v>
      </c>
      <c r="R25" s="28">
        <v>1.825708E-5</v>
      </c>
      <c r="S25" s="28">
        <v>1.64127E-7</v>
      </c>
      <c r="T25" s="25">
        <f t="shared" si="7"/>
        <v>8.9897727347418091E-3</v>
      </c>
      <c r="U25" s="28">
        <v>0</v>
      </c>
      <c r="V25" s="28">
        <v>0</v>
      </c>
      <c r="W25" s="25" t="e">
        <f t="shared" si="8"/>
        <v>#DIV/0!</v>
      </c>
      <c r="X25" s="29">
        <f t="shared" si="9"/>
        <v>3.0806170000000001E-5</v>
      </c>
      <c r="Y25" s="29">
        <f t="shared" si="10"/>
        <v>2.4132446000000003E-7</v>
      </c>
      <c r="Z25" s="25">
        <f t="shared" si="11"/>
        <v>7.8336404687762238E-3</v>
      </c>
      <c r="AA25" s="12"/>
      <c r="AB25" s="30">
        <f t="shared" si="12"/>
        <v>-6.5861268595929978</v>
      </c>
      <c r="AC25" s="30">
        <f t="shared" si="13"/>
        <v>-9.3506411436752419</v>
      </c>
      <c r="AD25" s="31">
        <f>LOG10(X25)</f>
        <v>-4.5113622923114232</v>
      </c>
      <c r="AE25" s="31">
        <f t="shared" si="15"/>
        <v>-6.6173986569363956</v>
      </c>
    </row>
    <row r="28" spans="1:31"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  <c r="AB28" s="22"/>
      <c r="AC28" s="22"/>
      <c r="AD28" s="22"/>
      <c r="AE28" s="22"/>
    </row>
    <row r="29" spans="1:31">
      <c r="A29" s="6" t="s">
        <v>96</v>
      </c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  <c r="AB29" s="22"/>
      <c r="AC29" s="22"/>
      <c r="AD29" s="22"/>
      <c r="AE29" s="22"/>
    </row>
    <row r="30" spans="1:31">
      <c r="A30" s="23"/>
      <c r="B30" s="24" t="s">
        <v>1</v>
      </c>
      <c r="C30" s="23" t="s">
        <v>2</v>
      </c>
      <c r="D30" s="23" t="s">
        <v>3</v>
      </c>
      <c r="E30" s="23" t="s">
        <v>23</v>
      </c>
      <c r="F30" s="23" t="s">
        <v>4</v>
      </c>
      <c r="G30" s="23" t="s">
        <v>5</v>
      </c>
      <c r="H30" s="23" t="s">
        <v>24</v>
      </c>
      <c r="I30" s="23" t="s">
        <v>6</v>
      </c>
      <c r="J30" s="23" t="s">
        <v>7</v>
      </c>
      <c r="K30" s="23" t="s">
        <v>25</v>
      </c>
      <c r="L30" s="23" t="s">
        <v>26</v>
      </c>
      <c r="M30" s="23" t="s">
        <v>27</v>
      </c>
      <c r="N30" s="23" t="s">
        <v>28</v>
      </c>
      <c r="O30" s="23" t="s">
        <v>8</v>
      </c>
      <c r="P30" s="23" t="s">
        <v>9</v>
      </c>
      <c r="Q30" s="23" t="s">
        <v>29</v>
      </c>
      <c r="R30" s="23" t="s">
        <v>10</v>
      </c>
      <c r="S30" s="23" t="s">
        <v>11</v>
      </c>
      <c r="T30" s="23" t="s">
        <v>30</v>
      </c>
      <c r="U30" s="23" t="s">
        <v>12</v>
      </c>
      <c r="V30" s="23" t="s">
        <v>13</v>
      </c>
      <c r="W30" s="23" t="s">
        <v>31</v>
      </c>
      <c r="X30" s="23" t="s">
        <v>32</v>
      </c>
      <c r="Y30" s="23" t="s">
        <v>33</v>
      </c>
      <c r="Z30" s="23" t="s">
        <v>34</v>
      </c>
      <c r="AA30" s="23"/>
      <c r="AB30" s="23" t="s">
        <v>26</v>
      </c>
      <c r="AC30" s="23" t="s">
        <v>27</v>
      </c>
      <c r="AD30" s="23" t="s">
        <v>32</v>
      </c>
      <c r="AE30" s="23" t="s">
        <v>33</v>
      </c>
    </row>
    <row r="31" spans="1:31">
      <c r="B31" s="25">
        <v>0.1</v>
      </c>
      <c r="C31" s="26">
        <v>7.149894E-4</v>
      </c>
      <c r="D31" s="26">
        <v>4.4588020000000002E-5</v>
      </c>
      <c r="E31" s="25">
        <f>D31/C31</f>
        <v>6.236179165733087E-2</v>
      </c>
      <c r="F31" s="26">
        <v>1.9402289999999999E-3</v>
      </c>
      <c r="G31" s="26">
        <v>7.8065429999999998E-4</v>
      </c>
      <c r="H31" s="25">
        <f>G31/F31</f>
        <v>0.40235162962722443</v>
      </c>
      <c r="I31" s="26">
        <v>0.24189069999999999</v>
      </c>
      <c r="J31" s="26">
        <v>0.2461382</v>
      </c>
      <c r="K31" s="25">
        <f>J31/I31</f>
        <v>1.0175595837293456</v>
      </c>
      <c r="L31" s="27">
        <f>C31+F31+I31</f>
        <v>0.24454591839999998</v>
      </c>
      <c r="M31" s="27">
        <f>D31+G31+J31</f>
        <v>0.24696344232</v>
      </c>
      <c r="N31" s="25">
        <f>M31/L31</f>
        <v>1.0098857667951167</v>
      </c>
      <c r="O31" s="28">
        <v>8.2078489999999997E-3</v>
      </c>
      <c r="P31" s="28">
        <v>3.4180819999999998E-3</v>
      </c>
      <c r="Q31" s="25">
        <f>P31/O31</f>
        <v>0.41644065333073255</v>
      </c>
      <c r="R31" s="28">
        <v>2.0250540000000001E-2</v>
      </c>
      <c r="S31" s="28">
        <v>2.8261250000000002E-2</v>
      </c>
      <c r="T31" s="25">
        <f>S31/R31</f>
        <v>1.3955800684821245</v>
      </c>
      <c r="U31" s="28">
        <v>3.2752249999999998</v>
      </c>
      <c r="V31" s="28">
        <v>7.1590670000000003</v>
      </c>
      <c r="W31" s="25">
        <f>V31/U31</f>
        <v>2.1858244853407021</v>
      </c>
      <c r="X31" s="29">
        <f>O31+R31+U31</f>
        <v>3.3036833889999997</v>
      </c>
      <c r="Y31" s="29">
        <f>P31+S31+V31</f>
        <v>7.1907463320000007</v>
      </c>
      <c r="Z31" s="25">
        <f>Y31/X31</f>
        <v>2.1765845831178714</v>
      </c>
      <c r="AA31" s="12"/>
      <c r="AB31" s="30">
        <f>LOG10(L31)</f>
        <v>-0.61163958138553354</v>
      </c>
      <c r="AC31" s="30">
        <f>LOG10(M31)</f>
        <v>-0.60736733003486154</v>
      </c>
      <c r="AD31" s="31">
        <f>LOG10(X31)</f>
        <v>0.51899841970196947</v>
      </c>
      <c r="AE31" s="31">
        <f>LOG10(Y31)</f>
        <v>0.85677396841458919</v>
      </c>
    </row>
    <row r="32" spans="1:31">
      <c r="B32" s="25">
        <v>0.2</v>
      </c>
      <c r="C32" s="26">
        <v>4.3105949999999997E-4</v>
      </c>
      <c r="D32" s="26">
        <v>9.1308780000000008E-6</v>
      </c>
      <c r="E32" s="25">
        <f t="shared" ref="E32:E50" si="16">D32/C32</f>
        <v>2.1182407533066785E-2</v>
      </c>
      <c r="F32" s="26">
        <v>1.213195E-3</v>
      </c>
      <c r="G32" s="26">
        <v>2.4462259999999999E-4</v>
      </c>
      <c r="H32" s="25">
        <f t="shared" ref="H32:H50" si="17">G32/F32</f>
        <v>0.201635021575262</v>
      </c>
      <c r="I32" s="26">
        <v>8.300362E-2</v>
      </c>
      <c r="J32" s="26">
        <v>7.3159950000000001E-2</v>
      </c>
      <c r="K32" s="25">
        <f t="shared" ref="K32:K50" si="18">J32/I32</f>
        <v>0.88140673864585661</v>
      </c>
      <c r="L32" s="27">
        <f t="shared" ref="L32:L50" si="19">C32+F32+I32</f>
        <v>8.4647874499999998E-2</v>
      </c>
      <c r="M32" s="27">
        <f t="shared" ref="M32:M50" si="20">D32+G32+J32</f>
        <v>7.3413703477999998E-2</v>
      </c>
      <c r="N32" s="25">
        <f t="shared" ref="N32:N50" si="21">M32/L32</f>
        <v>0.8672834836272233</v>
      </c>
      <c r="O32" s="28">
        <v>6.0826270000000002E-3</v>
      </c>
      <c r="P32" s="28">
        <v>1.0409919999999999E-3</v>
      </c>
      <c r="Q32" s="25">
        <f t="shared" ref="Q32:Q50" si="22">P32/O32</f>
        <v>0.17114184381189243</v>
      </c>
      <c r="R32" s="28">
        <v>2.0802979999999999E-2</v>
      </c>
      <c r="S32" s="28">
        <v>1.535683E-2</v>
      </c>
      <c r="T32" s="25">
        <f t="shared" ref="T32:T50" si="23">S32/R32</f>
        <v>0.73820337278601433</v>
      </c>
      <c r="U32" s="28">
        <v>4.4009219999999996</v>
      </c>
      <c r="V32" s="28">
        <v>6.5619540000000001</v>
      </c>
      <c r="W32" s="25">
        <f t="shared" ref="W32:W50" si="24">V32/U32</f>
        <v>1.4910407410083617</v>
      </c>
      <c r="X32" s="29">
        <f t="shared" ref="X32:X50" si="25">O32+R32+U32</f>
        <v>4.4278076069999992</v>
      </c>
      <c r="Y32" s="29">
        <f t="shared" ref="Y32:Y50" si="26">P32+S32+V32</f>
        <v>6.5783518220000001</v>
      </c>
      <c r="Z32" s="25">
        <f t="shared" ref="Z32:Z50" si="27">Y32/X32</f>
        <v>1.4856905281069954</v>
      </c>
      <c r="AA32" s="12"/>
      <c r="AB32" s="30">
        <f t="shared" ref="AB32:AB50" si="28">LOG10(L32)</f>
        <v>-1.0723839425108708</v>
      </c>
      <c r="AC32" s="30">
        <f t="shared" ref="AC32:AC50" si="29">LOG10(M32)</f>
        <v>-1.1342228666588394</v>
      </c>
      <c r="AD32" s="31">
        <f t="shared" ref="AD32:AD50" si="30">LOG10(X32)</f>
        <v>0.64618874205458199</v>
      </c>
      <c r="AE32" s="31">
        <f t="shared" ref="AE32:AE50" si="31">LOG10(Y32)</f>
        <v>0.81811709661201781</v>
      </c>
    </row>
    <row r="33" spans="2:31">
      <c r="B33" s="25">
        <v>0.3</v>
      </c>
      <c r="C33" s="26">
        <v>2.399766E-4</v>
      </c>
      <c r="D33" s="26">
        <v>2.0116459999999999E-6</v>
      </c>
      <c r="E33" s="25">
        <f t="shared" si="16"/>
        <v>8.3826756442086439E-3</v>
      </c>
      <c r="F33" s="26">
        <v>5.4589350000000005E-4</v>
      </c>
      <c r="G33" s="26">
        <v>5.209624E-5</v>
      </c>
      <c r="H33" s="25">
        <f t="shared" si="17"/>
        <v>9.543297364779027E-2</v>
      </c>
      <c r="I33" s="26">
        <v>7.8925969999999997E-4</v>
      </c>
      <c r="J33" s="26">
        <v>1.6266140000000001E-4</v>
      </c>
      <c r="K33" s="25">
        <f t="shared" si="18"/>
        <v>0.20609363432593861</v>
      </c>
      <c r="L33" s="27">
        <f t="shared" si="19"/>
        <v>1.5751298E-3</v>
      </c>
      <c r="M33" s="27">
        <f t="shared" si="20"/>
        <v>2.1676928600000001E-4</v>
      </c>
      <c r="N33" s="25">
        <f t="shared" si="21"/>
        <v>0.13761995106688985</v>
      </c>
      <c r="O33" s="28">
        <v>3.5882639999999999E-3</v>
      </c>
      <c r="P33" s="28">
        <v>3.4006269999999999E-4</v>
      </c>
      <c r="Q33" s="25">
        <f t="shared" si="22"/>
        <v>9.4770813964635825E-2</v>
      </c>
      <c r="R33" s="28">
        <v>1.3017320000000001E-2</v>
      </c>
      <c r="S33" s="28">
        <v>6.5841659999999998E-3</v>
      </c>
      <c r="T33" s="25">
        <f t="shared" si="23"/>
        <v>0.50580042589411645</v>
      </c>
      <c r="U33" s="28">
        <v>4.9852449999999999</v>
      </c>
      <c r="V33" s="28">
        <v>5.6463340000000004</v>
      </c>
      <c r="W33" s="25">
        <f t="shared" si="24"/>
        <v>1.1326091295412763</v>
      </c>
      <c r="X33" s="29">
        <f t="shared" si="25"/>
        <v>5.0018505839999996</v>
      </c>
      <c r="Y33" s="29">
        <f t="shared" si="26"/>
        <v>5.6532582287000004</v>
      </c>
      <c r="Z33" s="25">
        <f t="shared" si="27"/>
        <v>1.1302333273976104</v>
      </c>
      <c r="AA33" s="12"/>
      <c r="AB33" s="30">
        <f t="shared" si="28"/>
        <v>-2.8026836519689722</v>
      </c>
      <c r="AC33" s="30">
        <f t="shared" si="29"/>
        <v>-3.6640022528793477</v>
      </c>
      <c r="AD33" s="31">
        <f t="shared" si="30"/>
        <v>0.69913071428102747</v>
      </c>
      <c r="AE33" s="31">
        <f t="shared" si="31"/>
        <v>0.7522988235528334</v>
      </c>
    </row>
    <row r="34" spans="2:31">
      <c r="B34" s="25">
        <v>0.4</v>
      </c>
      <c r="C34" s="26">
        <v>1.238356E-4</v>
      </c>
      <c r="D34" s="26">
        <v>5.0825790000000003E-7</v>
      </c>
      <c r="E34" s="25">
        <f t="shared" si="16"/>
        <v>4.1042955337560446E-3</v>
      </c>
      <c r="F34" s="26">
        <v>2.0713719999999999E-4</v>
      </c>
      <c r="G34" s="26">
        <v>9.0712310000000003E-6</v>
      </c>
      <c r="H34" s="25">
        <f t="shared" si="17"/>
        <v>4.379334566654372E-2</v>
      </c>
      <c r="I34" s="26">
        <v>5.773206E-5</v>
      </c>
      <c r="J34" s="26">
        <v>6.6337840000000003E-6</v>
      </c>
      <c r="K34" s="25">
        <f t="shared" si="18"/>
        <v>0.11490641421768079</v>
      </c>
      <c r="L34" s="27">
        <f t="shared" si="19"/>
        <v>3.8870485999999995E-4</v>
      </c>
      <c r="M34" s="27">
        <f t="shared" si="20"/>
        <v>1.6213272900000001E-5</v>
      </c>
      <c r="N34" s="25">
        <f t="shared" si="21"/>
        <v>4.1711011537133864E-2</v>
      </c>
      <c r="O34" s="28">
        <v>2.1629900000000001E-3</v>
      </c>
      <c r="P34" s="28">
        <v>1.2419859999999999E-4</v>
      </c>
      <c r="Q34" s="25">
        <f t="shared" si="22"/>
        <v>5.7419867868090002E-2</v>
      </c>
      <c r="R34" s="28">
        <v>8.0481040000000004E-3</v>
      </c>
      <c r="S34" s="28">
        <v>2.9703210000000002E-3</v>
      </c>
      <c r="T34" s="25">
        <f t="shared" si="23"/>
        <v>0.36907090166826872</v>
      </c>
      <c r="U34" s="28">
        <v>4.2699809999999996</v>
      </c>
      <c r="V34" s="28">
        <v>4.352068</v>
      </c>
      <c r="W34" s="25">
        <f t="shared" si="24"/>
        <v>1.0192242073208289</v>
      </c>
      <c r="X34" s="29">
        <f t="shared" si="25"/>
        <v>4.2801920939999993</v>
      </c>
      <c r="Y34" s="29">
        <f t="shared" si="26"/>
        <v>4.3551625196000003</v>
      </c>
      <c r="Z34" s="25">
        <f t="shared" si="27"/>
        <v>1.0175156684451372</v>
      </c>
      <c r="AA34" s="12"/>
      <c r="AB34" s="30">
        <f t="shared" si="28"/>
        <v>-3.4103800293250313</v>
      </c>
      <c r="AC34" s="30">
        <f t="shared" si="29"/>
        <v>-4.7901293072406812</v>
      </c>
      <c r="AD34" s="31">
        <f t="shared" si="30"/>
        <v>0.63146326048329426</v>
      </c>
      <c r="AE34" s="31">
        <f t="shared" si="31"/>
        <v>0.63900436601384014</v>
      </c>
    </row>
    <row r="35" spans="2:31">
      <c r="B35" s="25">
        <v>0.5</v>
      </c>
      <c r="C35" s="26">
        <v>6.9272850000000002E-5</v>
      </c>
      <c r="D35" s="26">
        <v>1.285435E-7</v>
      </c>
      <c r="E35" s="25">
        <f t="shared" si="16"/>
        <v>1.8556115418955623E-3</v>
      </c>
      <c r="F35" s="26">
        <v>7.8837180000000003E-5</v>
      </c>
      <c r="G35" s="26">
        <v>1.940251E-6</v>
      </c>
      <c r="H35" s="25">
        <f t="shared" si="17"/>
        <v>2.4610862539730619E-2</v>
      </c>
      <c r="I35" s="26">
        <v>9.1851849999999995E-7</v>
      </c>
      <c r="J35" s="26">
        <v>9.9427630000000003E-8</v>
      </c>
      <c r="K35" s="25">
        <f t="shared" si="18"/>
        <v>0.10824782516628681</v>
      </c>
      <c r="L35" s="27">
        <f t="shared" si="19"/>
        <v>1.490285485E-4</v>
      </c>
      <c r="M35" s="27">
        <f t="shared" si="20"/>
        <v>2.1682221299999999E-6</v>
      </c>
      <c r="N35" s="25">
        <f t="shared" si="21"/>
        <v>1.4549038770246091E-2</v>
      </c>
      <c r="O35" s="28">
        <v>1.4126779999999999E-3</v>
      </c>
      <c r="P35" s="28">
        <v>5.7769690000000003E-5</v>
      </c>
      <c r="Q35" s="25">
        <f t="shared" si="22"/>
        <v>4.0893742239915966E-2</v>
      </c>
      <c r="R35" s="28">
        <v>5.5482659999999996E-3</v>
      </c>
      <c r="S35" s="28">
        <v>1.566647E-3</v>
      </c>
      <c r="T35" s="25">
        <f t="shared" si="23"/>
        <v>0.28236695933468225</v>
      </c>
      <c r="U35" s="28">
        <v>3.0110199999999998</v>
      </c>
      <c r="V35" s="28">
        <v>2.9954580000000002</v>
      </c>
      <c r="W35" s="25">
        <f t="shared" si="24"/>
        <v>0.99483165173263555</v>
      </c>
      <c r="X35" s="29">
        <f t="shared" si="25"/>
        <v>3.0179809439999996</v>
      </c>
      <c r="Y35" s="29">
        <f t="shared" si="26"/>
        <v>2.9970824166900001</v>
      </c>
      <c r="Z35" s="25">
        <f t="shared" si="27"/>
        <v>0.99307532827483636</v>
      </c>
      <c r="AA35" s="12"/>
      <c r="AB35" s="30">
        <f t="shared" si="28"/>
        <v>-3.8267305284441551</v>
      </c>
      <c r="AC35" s="30">
        <f t="shared" si="29"/>
        <v>-5.6638962272574851</v>
      </c>
      <c r="AD35" s="31">
        <f t="shared" si="30"/>
        <v>0.47971649324547727</v>
      </c>
      <c r="AE35" s="31">
        <f t="shared" si="31"/>
        <v>0.47669868576230884</v>
      </c>
    </row>
    <row r="36" spans="2:31">
      <c r="B36" s="25">
        <v>0.6</v>
      </c>
      <c r="C36" s="26">
        <v>3.6747859999999998E-5</v>
      </c>
      <c r="D36" s="26">
        <v>3.0905419999999999E-8</v>
      </c>
      <c r="E36" s="25">
        <f t="shared" si="16"/>
        <v>8.4101278278517449E-4</v>
      </c>
      <c r="F36" s="26">
        <v>3.4843550000000003E-5</v>
      </c>
      <c r="G36" s="26">
        <v>4.4487209999999998E-7</v>
      </c>
      <c r="H36" s="25">
        <f t="shared" si="17"/>
        <v>1.2767703061255237E-2</v>
      </c>
      <c r="I36" s="26">
        <v>0</v>
      </c>
      <c r="J36" s="26">
        <v>0</v>
      </c>
      <c r="K36" s="25" t="e">
        <f t="shared" si="18"/>
        <v>#DIV/0!</v>
      </c>
      <c r="L36" s="27">
        <f t="shared" si="19"/>
        <v>7.1591410000000001E-5</v>
      </c>
      <c r="M36" s="27">
        <f t="shared" si="20"/>
        <v>4.7577751999999999E-7</v>
      </c>
      <c r="N36" s="25">
        <f t="shared" si="21"/>
        <v>6.6457347327004736E-3</v>
      </c>
      <c r="O36" s="28">
        <v>8.8834910000000001E-4</v>
      </c>
      <c r="P36" s="28">
        <v>2.5420640000000001E-5</v>
      </c>
      <c r="Q36" s="25">
        <f t="shared" si="22"/>
        <v>2.8615597179081964E-2</v>
      </c>
      <c r="R36" s="28">
        <v>3.7107279999999999E-3</v>
      </c>
      <c r="S36" s="28">
        <v>8.2894200000000005E-4</v>
      </c>
      <c r="T36" s="25">
        <f t="shared" si="23"/>
        <v>0.22339066619811532</v>
      </c>
      <c r="U36" s="28">
        <v>1.570792</v>
      </c>
      <c r="V36" s="28">
        <v>1.4636499999999999</v>
      </c>
      <c r="W36" s="25">
        <f t="shared" si="24"/>
        <v>0.93179109646598657</v>
      </c>
      <c r="X36" s="29">
        <f t="shared" si="25"/>
        <v>1.5753910770999999</v>
      </c>
      <c r="Y36" s="29">
        <f t="shared" si="26"/>
        <v>1.4645043626399998</v>
      </c>
      <c r="Z36" s="25">
        <f t="shared" si="27"/>
        <v>0.92961321409530784</v>
      </c>
      <c r="AA36" s="12"/>
      <c r="AB36" s="30">
        <f t="shared" si="28"/>
        <v>-4.1451390840245566</v>
      </c>
      <c r="AC36" s="30">
        <f t="shared" si="29"/>
        <v>-6.3225960817829767</v>
      </c>
      <c r="AD36" s="31">
        <f t="shared" si="30"/>
        <v>0.19738838132803738</v>
      </c>
      <c r="AE36" s="31">
        <f t="shared" si="31"/>
        <v>0.16569066974766625</v>
      </c>
    </row>
    <row r="37" spans="2:31">
      <c r="B37" s="25">
        <v>0.7</v>
      </c>
      <c r="C37" s="26">
        <v>2.0479729999999998E-5</v>
      </c>
      <c r="D37" s="26">
        <v>9.1047819999999995E-9</v>
      </c>
      <c r="E37" s="25">
        <f t="shared" si="16"/>
        <v>4.4457529469382653E-4</v>
      </c>
      <c r="F37" s="26">
        <v>1.8847019999999999E-5</v>
      </c>
      <c r="G37" s="26">
        <v>1.2758070000000001E-7</v>
      </c>
      <c r="H37" s="25">
        <f t="shared" si="17"/>
        <v>6.7692770528179E-3</v>
      </c>
      <c r="I37" s="26">
        <v>0</v>
      </c>
      <c r="J37" s="26">
        <v>0</v>
      </c>
      <c r="K37" s="25" t="e">
        <f t="shared" si="18"/>
        <v>#DIV/0!</v>
      </c>
      <c r="L37" s="27">
        <f t="shared" si="19"/>
        <v>3.9326749999999994E-5</v>
      </c>
      <c r="M37" s="27">
        <f t="shared" si="20"/>
        <v>1.3668548200000001E-7</v>
      </c>
      <c r="N37" s="25">
        <f t="shared" si="21"/>
        <v>3.4756363543898246E-3</v>
      </c>
      <c r="O37" s="28">
        <v>6.2803049999999997E-4</v>
      </c>
      <c r="P37" s="28">
        <v>1.356234E-5</v>
      </c>
      <c r="Q37" s="25">
        <f t="shared" si="22"/>
        <v>2.1595033999144947E-2</v>
      </c>
      <c r="R37" s="28">
        <v>2.2872980000000001E-3</v>
      </c>
      <c r="S37" s="28">
        <v>4.11371E-4</v>
      </c>
      <c r="T37" s="25">
        <f t="shared" si="23"/>
        <v>0.17985019879351094</v>
      </c>
      <c r="U37" s="28">
        <v>0.56864159999999997</v>
      </c>
      <c r="V37" s="28">
        <v>0.34807260000000001</v>
      </c>
      <c r="W37" s="25">
        <f t="shared" si="24"/>
        <v>0.61211244481585592</v>
      </c>
      <c r="X37" s="29">
        <f t="shared" si="25"/>
        <v>0.57155692849999995</v>
      </c>
      <c r="Y37" s="29">
        <f t="shared" si="26"/>
        <v>0.34849753334</v>
      </c>
      <c r="Z37" s="25">
        <f t="shared" si="27"/>
        <v>0.60973372198391618</v>
      </c>
      <c r="AA37" s="12"/>
      <c r="AB37" s="30">
        <f t="shared" si="28"/>
        <v>-4.4053119426161027</v>
      </c>
      <c r="AC37" s="30">
        <f t="shared" si="29"/>
        <v>-6.8642776114169815</v>
      </c>
      <c r="AD37" s="31">
        <f t="shared" si="30"/>
        <v>-0.24294050629739714</v>
      </c>
      <c r="AE37" s="31">
        <f t="shared" si="31"/>
        <v>-0.457800291484531</v>
      </c>
    </row>
    <row r="38" spans="2:31">
      <c r="B38" s="25">
        <v>0.8</v>
      </c>
      <c r="C38" s="26">
        <v>1.278649E-5</v>
      </c>
      <c r="D38" s="26">
        <v>2.741348E-9</v>
      </c>
      <c r="E38" s="25">
        <f t="shared" si="16"/>
        <v>2.1439409877143766E-4</v>
      </c>
      <c r="F38" s="26">
        <v>9.1793700000000002E-6</v>
      </c>
      <c r="G38" s="26">
        <v>3.192111E-8</v>
      </c>
      <c r="H38" s="25">
        <f t="shared" si="17"/>
        <v>3.4774837488847272E-3</v>
      </c>
      <c r="I38" s="26">
        <v>0</v>
      </c>
      <c r="J38" s="26">
        <v>0</v>
      </c>
      <c r="K38" s="25" t="e">
        <f t="shared" si="18"/>
        <v>#DIV/0!</v>
      </c>
      <c r="L38" s="27">
        <f t="shared" si="19"/>
        <v>2.196586E-5</v>
      </c>
      <c r="M38" s="27">
        <f t="shared" si="20"/>
        <v>3.4662458000000003E-8</v>
      </c>
      <c r="N38" s="25">
        <f t="shared" si="21"/>
        <v>1.5780150651966279E-3</v>
      </c>
      <c r="O38" s="28">
        <v>4.0180860000000001E-4</v>
      </c>
      <c r="P38" s="28">
        <v>6.4743979999999997E-6</v>
      </c>
      <c r="Q38" s="25">
        <f t="shared" si="22"/>
        <v>1.6113139440021941E-2</v>
      </c>
      <c r="R38" s="28">
        <v>1.529325E-3</v>
      </c>
      <c r="S38" s="28">
        <v>2.1492979999999999E-4</v>
      </c>
      <c r="T38" s="25">
        <f t="shared" si="23"/>
        <v>0.14053899596227093</v>
      </c>
      <c r="U38" s="28">
        <v>3.7007119999999998E-2</v>
      </c>
      <c r="V38" s="28">
        <v>1.592731E-2</v>
      </c>
      <c r="W38" s="25">
        <f t="shared" si="24"/>
        <v>0.43038501780197974</v>
      </c>
      <c r="X38" s="29">
        <f t="shared" si="25"/>
        <v>3.89382536E-2</v>
      </c>
      <c r="Y38" s="29">
        <f t="shared" si="26"/>
        <v>1.6148714198E-2</v>
      </c>
      <c r="Z38" s="25">
        <f t="shared" si="27"/>
        <v>0.41472620636483809</v>
      </c>
      <c r="AA38" s="12"/>
      <c r="AB38" s="30">
        <f t="shared" si="28"/>
        <v>-4.6582517887135753</v>
      </c>
      <c r="AC38" s="30">
        <f t="shared" si="29"/>
        <v>-7.4601406436421174</v>
      </c>
      <c r="AD38" s="31">
        <f t="shared" si="30"/>
        <v>-1.4096235307022587</v>
      </c>
      <c r="AE38" s="31">
        <f t="shared" si="31"/>
        <v>-1.7918620515956718</v>
      </c>
    </row>
    <row r="39" spans="2:31">
      <c r="B39" s="25">
        <v>0.9</v>
      </c>
      <c r="C39" s="26">
        <v>7.129266E-6</v>
      </c>
      <c r="D39" s="26">
        <v>9.6109730000000009E-10</v>
      </c>
      <c r="E39" s="25">
        <f t="shared" si="16"/>
        <v>1.3481013332929367E-4</v>
      </c>
      <c r="F39" s="26">
        <v>5.3398610000000003E-6</v>
      </c>
      <c r="G39" s="26">
        <v>2.1280680000000001E-8</v>
      </c>
      <c r="H39" s="25">
        <f t="shared" si="17"/>
        <v>3.9852498033188504E-3</v>
      </c>
      <c r="I39" s="26">
        <v>0</v>
      </c>
      <c r="J39" s="26">
        <v>0</v>
      </c>
      <c r="K39" s="25" t="e">
        <f t="shared" si="18"/>
        <v>#DIV/0!</v>
      </c>
      <c r="L39" s="27">
        <f t="shared" si="19"/>
        <v>1.2469126999999999E-5</v>
      </c>
      <c r="M39" s="27">
        <f t="shared" si="20"/>
        <v>2.2241777300000002E-8</v>
      </c>
      <c r="N39" s="25">
        <f t="shared" si="21"/>
        <v>1.7837477555565841E-3</v>
      </c>
      <c r="O39" s="28">
        <v>2.8446560000000001E-4</v>
      </c>
      <c r="P39" s="28">
        <v>3.5162310000000001E-6</v>
      </c>
      <c r="Q39" s="25">
        <f t="shared" si="22"/>
        <v>1.2360830272623474E-2</v>
      </c>
      <c r="R39" s="28">
        <v>9.9245239999999992E-4</v>
      </c>
      <c r="S39" s="28">
        <v>1.212627E-4</v>
      </c>
      <c r="T39" s="25">
        <f t="shared" si="23"/>
        <v>0.12218490277216319</v>
      </c>
      <c r="U39" s="28">
        <v>3.5018409999999999E-3</v>
      </c>
      <c r="V39" s="28">
        <v>1.371663E-3</v>
      </c>
      <c r="W39" s="25">
        <f t="shared" si="24"/>
        <v>0.39169768130534766</v>
      </c>
      <c r="X39" s="29">
        <f t="shared" si="25"/>
        <v>4.7787589999999996E-3</v>
      </c>
      <c r="Y39" s="29">
        <f t="shared" si="26"/>
        <v>1.496441931E-3</v>
      </c>
      <c r="Z39" s="25">
        <f t="shared" si="27"/>
        <v>0.31314446512159333</v>
      </c>
      <c r="AA39" s="12"/>
      <c r="AB39" s="30">
        <f t="shared" si="28"/>
        <v>-4.9041639516822197</v>
      </c>
      <c r="AC39" s="30">
        <f t="shared" si="29"/>
        <v>-7.6528305120206257</v>
      </c>
      <c r="AD39" s="31">
        <f t="shared" si="30"/>
        <v>-2.3206848710505183</v>
      </c>
      <c r="AE39" s="31">
        <f t="shared" si="31"/>
        <v>-2.8249401311696452</v>
      </c>
    </row>
    <row r="40" spans="2:31">
      <c r="B40" s="25">
        <v>1</v>
      </c>
      <c r="C40" s="26">
        <v>4.9236529999999997E-6</v>
      </c>
      <c r="D40" s="26">
        <v>3.539894E-10</v>
      </c>
      <c r="E40" s="25">
        <f t="shared" si="16"/>
        <v>7.1895683956607024E-5</v>
      </c>
      <c r="F40" s="26">
        <v>1.325159E-6</v>
      </c>
      <c r="G40" s="26">
        <v>2.7274129999999999E-9</v>
      </c>
      <c r="H40" s="25">
        <f t="shared" si="17"/>
        <v>2.0581779243094601E-3</v>
      </c>
      <c r="I40" s="26">
        <v>0</v>
      </c>
      <c r="J40" s="26">
        <v>0</v>
      </c>
      <c r="K40" s="25" t="e">
        <f t="shared" si="18"/>
        <v>#DIV/0!</v>
      </c>
      <c r="L40" s="27">
        <f t="shared" si="19"/>
        <v>6.2488119999999997E-6</v>
      </c>
      <c r="M40" s="27">
        <f t="shared" si="20"/>
        <v>3.0814024000000001E-9</v>
      </c>
      <c r="N40" s="25">
        <f t="shared" si="21"/>
        <v>4.9311811589146869E-4</v>
      </c>
      <c r="O40" s="28">
        <v>2.150326E-4</v>
      </c>
      <c r="P40" s="28">
        <v>1.829914E-6</v>
      </c>
      <c r="Q40" s="25">
        <f t="shared" si="22"/>
        <v>8.5099375629555697E-3</v>
      </c>
      <c r="R40" s="28">
        <v>6.4710129999999996E-4</v>
      </c>
      <c r="S40" s="28">
        <v>6.1944450000000006E-5</v>
      </c>
      <c r="T40" s="25">
        <f t="shared" si="23"/>
        <v>9.5726047838259651E-2</v>
      </c>
      <c r="U40" s="28">
        <v>3.7865350000000002E-4</v>
      </c>
      <c r="V40" s="28">
        <v>1.1158920000000001E-4</v>
      </c>
      <c r="W40" s="25">
        <f t="shared" si="24"/>
        <v>0.294700035784695</v>
      </c>
      <c r="X40" s="29">
        <f t="shared" si="25"/>
        <v>1.2407873999999998E-3</v>
      </c>
      <c r="Y40" s="29">
        <f t="shared" si="26"/>
        <v>1.7536356400000002E-4</v>
      </c>
      <c r="Z40" s="25">
        <f t="shared" si="27"/>
        <v>0.14133248290561304</v>
      </c>
      <c r="AA40" s="12"/>
      <c r="AB40" s="30">
        <f t="shared" si="28"/>
        <v>-5.2042025411976578</v>
      </c>
      <c r="AC40" s="30">
        <f t="shared" si="29"/>
        <v>-8.5112515835110152</v>
      </c>
      <c r="AD40" s="31">
        <f t="shared" si="30"/>
        <v>-2.9063026253639035</v>
      </c>
      <c r="AE40" s="31">
        <f t="shared" si="31"/>
        <v>-3.7560606367255791</v>
      </c>
    </row>
    <row r="41" spans="2:31">
      <c r="B41" s="25">
        <v>1.1000000000000001</v>
      </c>
      <c r="C41" s="26">
        <v>3.0985679999999998E-6</v>
      </c>
      <c r="D41" s="26">
        <v>1.3490930000000001E-10</v>
      </c>
      <c r="E41" s="25">
        <f t="shared" si="16"/>
        <v>4.3539241352779739E-5</v>
      </c>
      <c r="F41" s="26">
        <v>8.043909E-7</v>
      </c>
      <c r="G41" s="26">
        <v>6.7177399999999998E-10</v>
      </c>
      <c r="H41" s="25">
        <f t="shared" si="17"/>
        <v>8.3513376394486803E-4</v>
      </c>
      <c r="I41" s="26">
        <v>0</v>
      </c>
      <c r="J41" s="26">
        <v>0</v>
      </c>
      <c r="K41" s="25" t="e">
        <f t="shared" si="18"/>
        <v>#DIV/0!</v>
      </c>
      <c r="L41" s="27">
        <f t="shared" si="19"/>
        <v>3.9029589000000001E-6</v>
      </c>
      <c r="M41" s="27">
        <f t="shared" si="20"/>
        <v>8.0668329999999997E-10</v>
      </c>
      <c r="N41" s="25">
        <f t="shared" si="21"/>
        <v>2.0668506142865095E-4</v>
      </c>
      <c r="O41" s="28">
        <v>1.8222400000000001E-4</v>
      </c>
      <c r="P41" s="28">
        <v>9.1887850000000004E-7</v>
      </c>
      <c r="Q41" s="25">
        <f t="shared" si="22"/>
        <v>5.0425767187637196E-3</v>
      </c>
      <c r="R41" s="28">
        <v>4.3326969999999998E-4</v>
      </c>
      <c r="S41" s="28">
        <v>3.6908639999999997E-5</v>
      </c>
      <c r="T41" s="25">
        <f t="shared" si="23"/>
        <v>8.5186293895003498E-2</v>
      </c>
      <c r="U41" s="28">
        <v>8.6655109999999997E-5</v>
      </c>
      <c r="V41" s="28">
        <v>1.7679340000000001E-5</v>
      </c>
      <c r="W41" s="25">
        <f t="shared" si="24"/>
        <v>0.20401958984299948</v>
      </c>
      <c r="X41" s="29">
        <f t="shared" si="25"/>
        <v>7.0214881E-4</v>
      </c>
      <c r="Y41" s="29">
        <f t="shared" si="26"/>
        <v>5.5506858499999999E-5</v>
      </c>
      <c r="Z41" s="25">
        <f t="shared" si="27"/>
        <v>7.9052841377029462E-2</v>
      </c>
      <c r="AA41" s="12"/>
      <c r="AB41" s="30">
        <f t="shared" si="28"/>
        <v>-5.4086060220206189</v>
      </c>
      <c r="AC41" s="30">
        <f t="shared" si="29"/>
        <v>-9.0932969337511231</v>
      </c>
      <c r="AD41" s="31">
        <f t="shared" si="30"/>
        <v>-3.1535708358574257</v>
      </c>
      <c r="AE41" s="31">
        <f t="shared" si="31"/>
        <v>-4.255653351567843</v>
      </c>
    </row>
    <row r="42" spans="2:31">
      <c r="B42" s="25">
        <v>1.2</v>
      </c>
      <c r="C42" s="26">
        <v>1.8907149999999999E-6</v>
      </c>
      <c r="D42" s="26">
        <v>5.7022359999999999E-11</v>
      </c>
      <c r="E42" s="25">
        <f t="shared" si="16"/>
        <v>3.0159151432130172E-5</v>
      </c>
      <c r="F42" s="26">
        <v>6.5095539999999999E-7</v>
      </c>
      <c r="G42" s="26">
        <v>2.0720859999999999E-10</v>
      </c>
      <c r="H42" s="25">
        <f t="shared" si="17"/>
        <v>3.1831458806548036E-4</v>
      </c>
      <c r="I42" s="26">
        <v>0</v>
      </c>
      <c r="J42" s="26">
        <v>0</v>
      </c>
      <c r="K42" s="25" t="e">
        <f t="shared" si="18"/>
        <v>#DIV/0!</v>
      </c>
      <c r="L42" s="27">
        <f t="shared" si="19"/>
        <v>2.5416703999999999E-6</v>
      </c>
      <c r="M42" s="27">
        <f t="shared" si="20"/>
        <v>2.6423096000000001E-10</v>
      </c>
      <c r="N42" s="25">
        <f t="shared" si="21"/>
        <v>1.0395956926594417E-4</v>
      </c>
      <c r="O42" s="28">
        <v>1.1293739999999999E-4</v>
      </c>
      <c r="P42" s="28">
        <v>4.1694280000000002E-7</v>
      </c>
      <c r="Q42" s="25">
        <f t="shared" si="22"/>
        <v>3.6918044863791803E-3</v>
      </c>
      <c r="R42" s="28">
        <v>3.021543E-4</v>
      </c>
      <c r="S42" s="28">
        <v>2.4741379999999999E-5</v>
      </c>
      <c r="T42" s="25">
        <f t="shared" si="23"/>
        <v>8.1883262955384048E-2</v>
      </c>
      <c r="U42" s="28">
        <v>2.7520880000000001E-5</v>
      </c>
      <c r="V42" s="28">
        <v>5.7616440000000004E-6</v>
      </c>
      <c r="W42" s="25">
        <f t="shared" si="24"/>
        <v>0.20935536945039548</v>
      </c>
      <c r="X42" s="29">
        <f t="shared" si="25"/>
        <v>4.4261258000000001E-4</v>
      </c>
      <c r="Y42" s="29">
        <f t="shared" si="26"/>
        <v>3.0919966800000002E-5</v>
      </c>
      <c r="Z42" s="25">
        <f t="shared" si="27"/>
        <v>6.9857858084377084E-2</v>
      </c>
      <c r="AA42" s="12"/>
      <c r="AB42" s="30">
        <f t="shared" si="28"/>
        <v>-5.5948807687867896</v>
      </c>
      <c r="AC42" s="30">
        <f t="shared" si="29"/>
        <v>-9.5780162973596159</v>
      </c>
      <c r="AD42" s="31">
        <f t="shared" si="30"/>
        <v>-3.3539762466515524</v>
      </c>
      <c r="AE42" s="31">
        <f t="shared" si="31"/>
        <v>-4.5097609810727466</v>
      </c>
    </row>
    <row r="43" spans="2:31">
      <c r="B43" s="25">
        <v>1.3</v>
      </c>
      <c r="C43" s="26">
        <v>1.505025E-6</v>
      </c>
      <c r="D43" s="26">
        <v>3.0975319999999999E-11</v>
      </c>
      <c r="E43" s="25">
        <f t="shared" si="16"/>
        <v>2.0581266091925382E-5</v>
      </c>
      <c r="F43" s="26">
        <v>6.6141909999999997E-7</v>
      </c>
      <c r="G43" s="26">
        <v>1.1736800000000001E-10</v>
      </c>
      <c r="H43" s="25">
        <f t="shared" si="17"/>
        <v>1.7744876130731637E-4</v>
      </c>
      <c r="I43" s="26">
        <v>0</v>
      </c>
      <c r="J43" s="26">
        <v>0</v>
      </c>
      <c r="K43" s="25" t="e">
        <f t="shared" si="18"/>
        <v>#DIV/0!</v>
      </c>
      <c r="L43" s="27">
        <f t="shared" si="19"/>
        <v>2.1664441E-6</v>
      </c>
      <c r="M43" s="27">
        <f t="shared" si="20"/>
        <v>1.4834332000000001E-10</v>
      </c>
      <c r="N43" s="25">
        <f t="shared" si="21"/>
        <v>6.8473181468194821E-5</v>
      </c>
      <c r="O43" s="28">
        <v>9.229486E-5</v>
      </c>
      <c r="P43" s="28">
        <v>2.9408440000000002E-7</v>
      </c>
      <c r="Q43" s="25">
        <f t="shared" si="22"/>
        <v>3.1863572901026128E-3</v>
      </c>
      <c r="R43" s="28">
        <v>2.031035E-4</v>
      </c>
      <c r="S43" s="28">
        <v>9.6026289999999995E-6</v>
      </c>
      <c r="T43" s="25">
        <f t="shared" si="23"/>
        <v>4.7279485582473954E-2</v>
      </c>
      <c r="U43" s="28">
        <v>1.077763E-5</v>
      </c>
      <c r="V43" s="28">
        <v>1.2950070000000001E-6</v>
      </c>
      <c r="W43" s="25">
        <f t="shared" si="24"/>
        <v>0.12015693617242382</v>
      </c>
      <c r="X43" s="29">
        <f t="shared" si="25"/>
        <v>3.0617599E-4</v>
      </c>
      <c r="Y43" s="29">
        <f t="shared" si="26"/>
        <v>1.1191720399999999E-5</v>
      </c>
      <c r="Z43" s="25">
        <f t="shared" si="27"/>
        <v>3.6553226789599012E-2</v>
      </c>
      <c r="AA43" s="12"/>
      <c r="AB43" s="30">
        <f t="shared" si="28"/>
        <v>-5.6642525124337801</v>
      </c>
      <c r="AC43" s="30">
        <f t="shared" si="29"/>
        <v>-9.8287320054809921</v>
      </c>
      <c r="AD43" s="31">
        <f t="shared" si="30"/>
        <v>-3.5140288692202302</v>
      </c>
      <c r="AE43" s="31">
        <f t="shared" si="31"/>
        <v>-4.9511031482529999</v>
      </c>
    </row>
    <row r="44" spans="2:31">
      <c r="B44" s="25">
        <v>1.4</v>
      </c>
      <c r="C44" s="26">
        <v>9.4012700000000001E-7</v>
      </c>
      <c r="D44" s="26">
        <v>1.335461E-11</v>
      </c>
      <c r="E44" s="25">
        <f t="shared" si="16"/>
        <v>1.4205112713495091E-5</v>
      </c>
      <c r="F44" s="26">
        <v>4.2393849999999998E-7</v>
      </c>
      <c r="G44" s="26">
        <v>5.0231029999999997E-11</v>
      </c>
      <c r="H44" s="25">
        <f t="shared" si="17"/>
        <v>1.184865965228447E-4</v>
      </c>
      <c r="I44" s="26">
        <v>0</v>
      </c>
      <c r="J44" s="26">
        <v>0</v>
      </c>
      <c r="K44" s="25" t="e">
        <f t="shared" si="18"/>
        <v>#DIV/0!</v>
      </c>
      <c r="L44" s="27">
        <f t="shared" si="19"/>
        <v>1.3640655E-6</v>
      </c>
      <c r="M44" s="27">
        <f t="shared" si="20"/>
        <v>6.358564E-11</v>
      </c>
      <c r="N44" s="25">
        <f t="shared" si="21"/>
        <v>4.661479965588163E-5</v>
      </c>
      <c r="O44" s="28">
        <v>7.0652679999999994E-5</v>
      </c>
      <c r="P44" s="28">
        <v>1.4266070000000001E-7</v>
      </c>
      <c r="Q44" s="25">
        <f t="shared" si="22"/>
        <v>2.0191831364358721E-3</v>
      </c>
      <c r="R44" s="28">
        <v>1.7061229999999999E-4</v>
      </c>
      <c r="S44" s="28">
        <v>5.0548159999999999E-6</v>
      </c>
      <c r="T44" s="25">
        <f t="shared" si="23"/>
        <v>2.9627500479156545E-2</v>
      </c>
      <c r="U44" s="28">
        <v>1.056587E-5</v>
      </c>
      <c r="V44" s="28">
        <v>1.167859E-6</v>
      </c>
      <c r="W44" s="25">
        <f t="shared" si="24"/>
        <v>0.11053126718386655</v>
      </c>
      <c r="X44" s="29">
        <f t="shared" si="25"/>
        <v>2.5183085E-4</v>
      </c>
      <c r="Y44" s="29">
        <f t="shared" si="26"/>
        <v>6.3653356999999993E-6</v>
      </c>
      <c r="Z44" s="25">
        <f t="shared" si="27"/>
        <v>2.5276234821905257E-2</v>
      </c>
      <c r="AA44" s="12"/>
      <c r="AB44" s="30">
        <f t="shared" si="28"/>
        <v>-5.8651647751299913</v>
      </c>
      <c r="AC44" s="30">
        <f t="shared" si="29"/>
        <v>-10.196640953108195</v>
      </c>
      <c r="AD44" s="31">
        <f t="shared" si="30"/>
        <v>-3.5988910686519548</v>
      </c>
      <c r="AE44" s="31">
        <f t="shared" si="31"/>
        <v>-5.1961786872478681</v>
      </c>
    </row>
    <row r="45" spans="2:31">
      <c r="B45" s="25">
        <v>1.5</v>
      </c>
      <c r="C45" s="26">
        <v>7.5504940000000002E-7</v>
      </c>
      <c r="D45" s="26">
        <v>5.0295919999999997E-12</v>
      </c>
      <c r="E45" s="25">
        <f t="shared" si="16"/>
        <v>6.661275407940195E-6</v>
      </c>
      <c r="F45" s="26">
        <v>2.0675009999999999E-7</v>
      </c>
      <c r="G45" s="26">
        <v>3.0842749999999998E-11</v>
      </c>
      <c r="H45" s="25">
        <f t="shared" si="17"/>
        <v>1.4917888794249677E-4</v>
      </c>
      <c r="I45" s="26">
        <v>0</v>
      </c>
      <c r="J45" s="26">
        <v>0</v>
      </c>
      <c r="K45" s="25" t="e">
        <f t="shared" si="18"/>
        <v>#DIV/0!</v>
      </c>
      <c r="L45" s="27">
        <f t="shared" si="19"/>
        <v>9.6179949999999993E-7</v>
      </c>
      <c r="M45" s="27">
        <f t="shared" si="20"/>
        <v>3.5872341999999996E-11</v>
      </c>
      <c r="N45" s="25">
        <f t="shared" si="21"/>
        <v>3.7297110260506473E-5</v>
      </c>
      <c r="O45" s="28">
        <v>5.0415340000000001E-5</v>
      </c>
      <c r="P45" s="28">
        <v>9.4007679999999994E-8</v>
      </c>
      <c r="Q45" s="25">
        <f t="shared" si="22"/>
        <v>1.8646642073622828E-3</v>
      </c>
      <c r="R45" s="28">
        <v>1.0381E-4</v>
      </c>
      <c r="S45" s="28">
        <v>5.6247380000000003E-6</v>
      </c>
      <c r="T45" s="25">
        <f t="shared" si="23"/>
        <v>5.4183007417397171E-2</v>
      </c>
      <c r="U45" s="28">
        <v>1.034403E-5</v>
      </c>
      <c r="V45" s="28">
        <v>1.0508650000000001E-6</v>
      </c>
      <c r="W45" s="25">
        <f t="shared" si="24"/>
        <v>0.10159144936741291</v>
      </c>
      <c r="X45" s="29">
        <f t="shared" si="25"/>
        <v>1.6456937E-4</v>
      </c>
      <c r="Y45" s="29">
        <f t="shared" si="26"/>
        <v>6.769610680000001E-6</v>
      </c>
      <c r="Z45" s="25">
        <f t="shared" si="27"/>
        <v>4.1135301666403661E-2</v>
      </c>
      <c r="AA45" s="12"/>
      <c r="AB45" s="30">
        <f t="shared" si="28"/>
        <v>-6.0169154530339908</v>
      </c>
      <c r="AC45" s="30">
        <f t="shared" si="29"/>
        <v>-10.445240268585433</v>
      </c>
      <c r="AD45" s="31">
        <f t="shared" si="30"/>
        <v>-3.7836509934119813</v>
      </c>
      <c r="AE45" s="31">
        <f t="shared" si="31"/>
        <v>-5.1694363068524449</v>
      </c>
    </row>
    <row r="46" spans="2:31">
      <c r="B46" s="25">
        <v>1.6</v>
      </c>
      <c r="C46" s="26">
        <v>5.1210219999999997E-7</v>
      </c>
      <c r="D46" s="26">
        <v>4.0858180000000001E-12</v>
      </c>
      <c r="E46" s="25">
        <f t="shared" si="16"/>
        <v>7.9785206937209016E-6</v>
      </c>
      <c r="F46" s="26">
        <v>1.5385309999999999E-7</v>
      </c>
      <c r="G46" s="26">
        <v>1.023148E-11</v>
      </c>
      <c r="H46" s="25">
        <f t="shared" si="17"/>
        <v>6.6501617451972044E-5</v>
      </c>
      <c r="I46" s="26">
        <v>0</v>
      </c>
      <c r="J46" s="26">
        <v>0</v>
      </c>
      <c r="K46" s="25" t="e">
        <f t="shared" si="18"/>
        <v>#DIV/0!</v>
      </c>
      <c r="L46" s="27">
        <f t="shared" si="19"/>
        <v>6.6595529999999991E-7</v>
      </c>
      <c r="M46" s="27">
        <f t="shared" si="20"/>
        <v>1.4317298E-11</v>
      </c>
      <c r="N46" s="25">
        <f t="shared" si="21"/>
        <v>2.1498887387787139E-5</v>
      </c>
      <c r="O46" s="28">
        <v>3.7017000000000002E-5</v>
      </c>
      <c r="P46" s="28">
        <v>3.515388E-8</v>
      </c>
      <c r="Q46" s="25">
        <f t="shared" si="22"/>
        <v>9.496685306750952E-4</v>
      </c>
      <c r="R46" s="28">
        <v>5.602607E-5</v>
      </c>
      <c r="S46" s="28">
        <v>2.2787229999999999E-6</v>
      </c>
      <c r="T46" s="25">
        <f t="shared" si="23"/>
        <v>4.0672547619349346E-2</v>
      </c>
      <c r="U46" s="28">
        <v>0</v>
      </c>
      <c r="V46" s="28">
        <v>0</v>
      </c>
      <c r="W46" s="25" t="e">
        <f t="shared" si="24"/>
        <v>#DIV/0!</v>
      </c>
      <c r="X46" s="29">
        <f t="shared" si="25"/>
        <v>9.3043070000000002E-5</v>
      </c>
      <c r="Y46" s="29">
        <f t="shared" si="26"/>
        <v>2.31387688E-6</v>
      </c>
      <c r="Z46" s="25">
        <f t="shared" si="27"/>
        <v>2.486887932653125E-2</v>
      </c>
      <c r="AA46" s="12"/>
      <c r="AB46" s="30">
        <f t="shared" si="28"/>
        <v>-6.1765549204015331</v>
      </c>
      <c r="AC46" s="30">
        <f t="shared" si="29"/>
        <v>-10.84413893554861</v>
      </c>
      <c r="AD46" s="31">
        <f t="shared" si="30"/>
        <v>-4.0313159682918283</v>
      </c>
      <c r="AE46" s="31">
        <f t="shared" si="31"/>
        <v>-5.6356597533182144</v>
      </c>
    </row>
    <row r="47" spans="2:31">
      <c r="B47" s="25">
        <v>1.7</v>
      </c>
      <c r="C47" s="26">
        <v>3.4101649999999998E-7</v>
      </c>
      <c r="D47" s="26">
        <v>1.901272E-12</v>
      </c>
      <c r="E47" s="25">
        <f t="shared" si="16"/>
        <v>5.5753079396451493E-6</v>
      </c>
      <c r="F47" s="26">
        <v>1.471536E-7</v>
      </c>
      <c r="G47" s="26">
        <v>5.3070429999999997E-12</v>
      </c>
      <c r="H47" s="25">
        <f t="shared" si="17"/>
        <v>3.606464945471942E-5</v>
      </c>
      <c r="I47" s="26">
        <v>0</v>
      </c>
      <c r="J47" s="26">
        <v>0</v>
      </c>
      <c r="K47" s="25" t="e">
        <f t="shared" si="18"/>
        <v>#DIV/0!</v>
      </c>
      <c r="L47" s="27">
        <f t="shared" si="19"/>
        <v>4.881701E-7</v>
      </c>
      <c r="M47" s="27">
        <f t="shared" si="20"/>
        <v>7.2083150000000001E-12</v>
      </c>
      <c r="N47" s="25">
        <f t="shared" si="21"/>
        <v>1.4765990379173162E-5</v>
      </c>
      <c r="O47" s="28">
        <v>3.0259310000000001E-5</v>
      </c>
      <c r="P47" s="28">
        <v>2.2676189999999998E-8</v>
      </c>
      <c r="Q47" s="25">
        <f t="shared" si="22"/>
        <v>7.4939547530991277E-4</v>
      </c>
      <c r="R47" s="28">
        <v>5.6884669999999999E-5</v>
      </c>
      <c r="S47" s="28">
        <v>1.3531969999999999E-6</v>
      </c>
      <c r="T47" s="25">
        <f t="shared" si="23"/>
        <v>2.3788430169323298E-2</v>
      </c>
      <c r="U47" s="28">
        <v>0</v>
      </c>
      <c r="V47" s="28">
        <v>0</v>
      </c>
      <c r="W47" s="25" t="e">
        <f t="shared" si="24"/>
        <v>#DIV/0!</v>
      </c>
      <c r="X47" s="29">
        <f t="shared" si="25"/>
        <v>8.7143980000000003E-5</v>
      </c>
      <c r="Y47" s="29">
        <f t="shared" si="26"/>
        <v>1.37587319E-6</v>
      </c>
      <c r="Z47" s="25">
        <f t="shared" si="27"/>
        <v>1.5788505298931721E-2</v>
      </c>
      <c r="AA47" s="12"/>
      <c r="AB47" s="30">
        <f t="shared" si="28"/>
        <v>-6.3114288242688366</v>
      </c>
      <c r="AC47" s="30">
        <f t="shared" si="29"/>
        <v>-11.142166243148216</v>
      </c>
      <c r="AD47" s="31">
        <f t="shared" si="30"/>
        <v>-4.0597626090483496</v>
      </c>
      <c r="AE47" s="31">
        <f t="shared" si="31"/>
        <v>-5.8614215918426016</v>
      </c>
    </row>
    <row r="48" spans="2:31">
      <c r="B48" s="25">
        <v>1.8</v>
      </c>
      <c r="C48" s="26">
        <v>3.3745959999999998E-7</v>
      </c>
      <c r="D48" s="26">
        <v>1.350992E-12</v>
      </c>
      <c r="E48" s="25">
        <f t="shared" si="16"/>
        <v>4.0034184832791836E-6</v>
      </c>
      <c r="F48" s="26">
        <v>7.0198660000000003E-8</v>
      </c>
      <c r="G48" s="26">
        <v>4.764765E-12</v>
      </c>
      <c r="H48" s="25">
        <f t="shared" si="17"/>
        <v>6.7875440927219971E-5</v>
      </c>
      <c r="I48" s="26">
        <v>0</v>
      </c>
      <c r="J48" s="26">
        <v>0</v>
      </c>
      <c r="K48" s="25" t="e">
        <f t="shared" si="18"/>
        <v>#DIV/0!</v>
      </c>
      <c r="L48" s="27">
        <f t="shared" si="19"/>
        <v>4.0765825999999997E-7</v>
      </c>
      <c r="M48" s="27">
        <f t="shared" si="20"/>
        <v>6.1157570000000005E-12</v>
      </c>
      <c r="N48" s="25">
        <f t="shared" si="21"/>
        <v>1.500216627525222E-5</v>
      </c>
      <c r="O48" s="28">
        <v>2.5761510000000001E-5</v>
      </c>
      <c r="P48" s="28">
        <v>1.5818929999999998E-8</v>
      </c>
      <c r="Q48" s="25">
        <f t="shared" si="22"/>
        <v>6.1405290295483451E-4</v>
      </c>
      <c r="R48" s="28">
        <v>3.7523569999999999E-5</v>
      </c>
      <c r="S48" s="28">
        <v>8.7994889999999997E-7</v>
      </c>
      <c r="T48" s="25">
        <f t="shared" si="23"/>
        <v>2.3450564538502066E-2</v>
      </c>
      <c r="U48" s="28">
        <v>4.8650400000000003E-6</v>
      </c>
      <c r="V48" s="28">
        <v>0</v>
      </c>
      <c r="W48" s="25">
        <f t="shared" si="24"/>
        <v>0</v>
      </c>
      <c r="X48" s="29">
        <f t="shared" si="25"/>
        <v>6.8150120000000012E-5</v>
      </c>
      <c r="Y48" s="29">
        <f t="shared" si="26"/>
        <v>8.9576782999999994E-7</v>
      </c>
      <c r="Z48" s="25">
        <f t="shared" si="27"/>
        <v>1.3144038924656329E-2</v>
      </c>
      <c r="AA48" s="12"/>
      <c r="AB48" s="30">
        <f t="shared" si="28"/>
        <v>-6.3897037535458194</v>
      </c>
      <c r="AC48" s="30">
        <f t="shared" si="29"/>
        <v>-11.213549778926113</v>
      </c>
      <c r="AD48" s="31">
        <f t="shared" si="30"/>
        <v>-4.1665333751148257</v>
      </c>
      <c r="AE48" s="31">
        <f t="shared" si="31"/>
        <v>-6.0478045385695589</v>
      </c>
    </row>
    <row r="49" spans="2:31">
      <c r="B49" s="25">
        <v>1.9</v>
      </c>
      <c r="C49" s="26">
        <v>2.5284329999999999E-7</v>
      </c>
      <c r="D49" s="26">
        <v>4.9768890000000004E-13</v>
      </c>
      <c r="E49" s="25">
        <f t="shared" si="16"/>
        <v>1.9683689462999419E-6</v>
      </c>
      <c r="F49" s="26">
        <v>4.2595320000000001E-8</v>
      </c>
      <c r="G49" s="26">
        <v>8.2163219999999996E-13</v>
      </c>
      <c r="H49" s="25">
        <f t="shared" si="17"/>
        <v>1.9289259946867401E-5</v>
      </c>
      <c r="I49" s="26">
        <v>0</v>
      </c>
      <c r="J49" s="26">
        <v>0</v>
      </c>
      <c r="K49" s="25" t="e">
        <f t="shared" si="18"/>
        <v>#DIV/0!</v>
      </c>
      <c r="L49" s="27">
        <f t="shared" si="19"/>
        <v>2.9543861999999997E-7</v>
      </c>
      <c r="M49" s="27">
        <f t="shared" si="20"/>
        <v>1.3193210999999999E-12</v>
      </c>
      <c r="N49" s="25">
        <f t="shared" si="21"/>
        <v>4.4656351969150144E-6</v>
      </c>
      <c r="O49" s="28">
        <v>2.7995149999999999E-5</v>
      </c>
      <c r="P49" s="28">
        <v>1.0208460000000001E-8</v>
      </c>
      <c r="Q49" s="25">
        <f t="shared" si="22"/>
        <v>3.6465101990880569E-4</v>
      </c>
      <c r="R49" s="28">
        <v>3.230031E-5</v>
      </c>
      <c r="S49" s="28">
        <v>7.3586410000000002E-7</v>
      </c>
      <c r="T49" s="25">
        <f t="shared" si="23"/>
        <v>2.2781951628328027E-2</v>
      </c>
      <c r="U49" s="28">
        <v>0</v>
      </c>
      <c r="V49" s="28">
        <v>0</v>
      </c>
      <c r="W49" s="25" t="e">
        <f t="shared" si="24"/>
        <v>#DIV/0!</v>
      </c>
      <c r="X49" s="29">
        <f t="shared" si="25"/>
        <v>6.0295459999999996E-5</v>
      </c>
      <c r="Y49" s="29">
        <f t="shared" si="26"/>
        <v>7.4607256000000003E-7</v>
      </c>
      <c r="Z49" s="25">
        <f t="shared" si="27"/>
        <v>1.237361088214602E-2</v>
      </c>
      <c r="AA49" s="12"/>
      <c r="AB49" s="30">
        <f t="shared" si="28"/>
        <v>-6.5295327339509877</v>
      </c>
      <c r="AC49" s="30">
        <f t="shared" si="29"/>
        <v>-11.87964949180264</v>
      </c>
      <c r="AD49" s="31">
        <f t="shared" si="30"/>
        <v>-4.2197153872160067</v>
      </c>
      <c r="AE49" s="31">
        <f t="shared" si="31"/>
        <v>-6.1272189327482796</v>
      </c>
    </row>
    <row r="50" spans="2:31">
      <c r="B50" s="25">
        <v>2</v>
      </c>
      <c r="C50" s="26">
        <v>2.335844E-7</v>
      </c>
      <c r="D50" s="26">
        <v>6.7166360000000005E-13</v>
      </c>
      <c r="E50" s="25">
        <f t="shared" si="16"/>
        <v>2.8754642861423965E-6</v>
      </c>
      <c r="F50" s="26">
        <v>2.6098929999999999E-8</v>
      </c>
      <c r="G50" s="26">
        <v>5.7974510000000003E-13</v>
      </c>
      <c r="H50" s="25">
        <f t="shared" si="17"/>
        <v>2.2213366601619303E-5</v>
      </c>
      <c r="I50" s="26">
        <v>0</v>
      </c>
      <c r="J50" s="26">
        <v>0</v>
      </c>
      <c r="K50" s="25" t="e">
        <f t="shared" si="18"/>
        <v>#DIV/0!</v>
      </c>
      <c r="L50" s="27">
        <f t="shared" si="19"/>
        <v>2.5968333000000002E-7</v>
      </c>
      <c r="M50" s="27">
        <f t="shared" si="20"/>
        <v>1.2514087000000001E-12</v>
      </c>
      <c r="N50" s="25">
        <f t="shared" si="21"/>
        <v>4.8189797165647868E-6</v>
      </c>
      <c r="O50" s="28">
        <v>1.2612850000000001E-5</v>
      </c>
      <c r="P50" s="28">
        <v>3.6976750000000001E-9</v>
      </c>
      <c r="Q50" s="25">
        <f t="shared" si="22"/>
        <v>2.9316728574430045E-4</v>
      </c>
      <c r="R50" s="28">
        <v>1.8866560000000001E-5</v>
      </c>
      <c r="S50" s="28">
        <v>2.759366E-8</v>
      </c>
      <c r="T50" s="25">
        <f t="shared" si="23"/>
        <v>1.4625697530445401E-3</v>
      </c>
      <c r="U50" s="28">
        <v>0</v>
      </c>
      <c r="V50" s="28">
        <v>0</v>
      </c>
      <c r="W50" s="25" t="e">
        <f t="shared" si="24"/>
        <v>#DIV/0!</v>
      </c>
      <c r="X50" s="29">
        <f t="shared" si="25"/>
        <v>3.1479410000000003E-5</v>
      </c>
      <c r="Y50" s="29">
        <f t="shared" si="26"/>
        <v>3.1291334999999996E-8</v>
      </c>
      <c r="Z50" s="25">
        <f t="shared" si="27"/>
        <v>9.9402545981643227E-4</v>
      </c>
      <c r="AA50" s="12"/>
      <c r="AB50" s="30">
        <f t="shared" si="28"/>
        <v>-6.5855559283890992</v>
      </c>
      <c r="AC50" s="30">
        <f t="shared" si="29"/>
        <v>-11.902600830061024</v>
      </c>
      <c r="AD50" s="31">
        <f t="shared" si="30"/>
        <v>-4.5019734159618148</v>
      </c>
      <c r="AE50" s="31">
        <f t="shared" si="31"/>
        <v>-7.5045759079063679</v>
      </c>
    </row>
    <row r="51" spans="2:3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2"/>
      <c r="AB51" s="22"/>
      <c r="AC51" s="22"/>
      <c r="AD51" s="22"/>
      <c r="AE51" s="22"/>
    </row>
    <row r="100" spans="1:32">
      <c r="A100" s="32"/>
    </row>
    <row r="101" spans="1:32">
      <c r="A101" s="22"/>
      <c r="B101" s="21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</row>
    <row r="102" spans="1:32">
      <c r="B102" s="20"/>
    </row>
    <row r="103" spans="1:32">
      <c r="A103" s="22"/>
      <c r="B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2"/>
      <c r="AB103" s="22"/>
      <c r="AC103" s="22"/>
      <c r="AD103" s="22"/>
      <c r="AE103" s="22"/>
      <c r="AF103" s="22"/>
    </row>
    <row r="104" spans="1:32">
      <c r="A104" s="22"/>
      <c r="B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2"/>
      <c r="AB104" s="22"/>
      <c r="AC104" s="22"/>
      <c r="AD104" s="22"/>
      <c r="AE104" s="22"/>
      <c r="AF104" s="22"/>
    </row>
    <row r="105" spans="1:32">
      <c r="A105" s="22"/>
      <c r="B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2"/>
      <c r="AB105" s="22"/>
      <c r="AC105" s="22"/>
      <c r="AD105" s="22"/>
      <c r="AE105" s="22"/>
      <c r="AF105" s="22"/>
    </row>
    <row r="106" spans="1:32">
      <c r="A106" s="22"/>
      <c r="B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2"/>
      <c r="AB106" s="22"/>
      <c r="AC106" s="22"/>
      <c r="AD106" s="22"/>
      <c r="AE106" s="22"/>
      <c r="AF106" s="22"/>
    </row>
    <row r="107" spans="1:32">
      <c r="A107" s="22"/>
      <c r="B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2"/>
      <c r="AB107" s="22"/>
      <c r="AC107" s="22"/>
      <c r="AD107" s="22"/>
      <c r="AE107" s="22"/>
      <c r="AF107" s="22"/>
    </row>
    <row r="108" spans="1:32">
      <c r="A108" s="22"/>
      <c r="B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2"/>
      <c r="AB108" s="22"/>
      <c r="AC108" s="22"/>
      <c r="AD108" s="22"/>
      <c r="AE108" s="22"/>
      <c r="AF108" s="22"/>
    </row>
    <row r="109" spans="1:32">
      <c r="A109" s="22"/>
      <c r="B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2"/>
      <c r="AB109" s="22"/>
      <c r="AC109" s="22"/>
      <c r="AD109" s="22"/>
      <c r="AE109" s="22"/>
      <c r="AF109" s="22"/>
    </row>
    <row r="110" spans="1:32">
      <c r="A110" s="22"/>
      <c r="B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2"/>
      <c r="AB110" s="22"/>
      <c r="AC110" s="22"/>
      <c r="AD110" s="22"/>
      <c r="AE110" s="22"/>
      <c r="AF110" s="22"/>
    </row>
    <row r="111" spans="1:32">
      <c r="A111" s="22"/>
      <c r="B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2"/>
      <c r="AB111" s="22"/>
      <c r="AC111" s="22"/>
      <c r="AD111" s="22"/>
      <c r="AE111" s="22"/>
      <c r="AF111" s="22"/>
    </row>
    <row r="112" spans="1:32">
      <c r="A112" s="22"/>
      <c r="B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2"/>
      <c r="AB112" s="22"/>
      <c r="AC112" s="22"/>
      <c r="AD112" s="22"/>
      <c r="AE112" s="22"/>
      <c r="AF112" s="22"/>
    </row>
    <row r="113" spans="1:32">
      <c r="A113" s="22"/>
      <c r="B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2"/>
      <c r="AB113" s="22"/>
      <c r="AC113" s="22"/>
      <c r="AD113" s="22"/>
      <c r="AE113" s="22"/>
      <c r="AF113" s="22"/>
    </row>
    <row r="114" spans="1:32">
      <c r="A114" s="22"/>
      <c r="B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2"/>
      <c r="AB114" s="22"/>
      <c r="AC114" s="22"/>
      <c r="AD114" s="22"/>
      <c r="AE114" s="22"/>
      <c r="AF114" s="22"/>
    </row>
    <row r="115" spans="1:32">
      <c r="A115" s="22"/>
      <c r="B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2"/>
      <c r="AB115" s="22"/>
      <c r="AC115" s="22"/>
      <c r="AD115" s="22"/>
      <c r="AE115" s="22"/>
      <c r="AF115" s="22"/>
    </row>
    <row r="116" spans="1:32">
      <c r="A116" s="22"/>
      <c r="B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2"/>
      <c r="AB116" s="22"/>
      <c r="AC116" s="22"/>
      <c r="AD116" s="22"/>
      <c r="AE116" s="22"/>
      <c r="AF116" s="22"/>
    </row>
    <row r="117" spans="1:32">
      <c r="A117" s="22"/>
      <c r="B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2"/>
      <c r="AB117" s="22"/>
      <c r="AC117" s="22"/>
      <c r="AD117" s="22"/>
      <c r="AE117" s="22"/>
      <c r="AF117" s="22"/>
    </row>
    <row r="118" spans="1:32">
      <c r="A118" s="22"/>
      <c r="B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2"/>
      <c r="AB118" s="22"/>
      <c r="AC118" s="22"/>
      <c r="AD118" s="22"/>
      <c r="AE118" s="22"/>
      <c r="AF118" s="22"/>
    </row>
    <row r="119" spans="1:32">
      <c r="A119" s="22"/>
      <c r="B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2"/>
      <c r="AB119" s="22"/>
      <c r="AC119" s="22"/>
      <c r="AD119" s="22"/>
      <c r="AE119" s="22"/>
      <c r="AF119" s="22"/>
    </row>
    <row r="120" spans="1:32">
      <c r="A120" s="22"/>
      <c r="B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2"/>
      <c r="AB120" s="22"/>
      <c r="AC120" s="22"/>
      <c r="AD120" s="22"/>
      <c r="AE120" s="22"/>
      <c r="AF120" s="22"/>
    </row>
    <row r="121" spans="1:32">
      <c r="A121" s="22"/>
      <c r="B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2"/>
      <c r="AB121" s="22"/>
      <c r="AC121" s="22"/>
      <c r="AD121" s="22"/>
      <c r="AE121" s="22"/>
      <c r="AF121" s="22"/>
    </row>
    <row r="122" spans="1:32">
      <c r="A122" s="22"/>
      <c r="B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2"/>
      <c r="AB122" s="22"/>
      <c r="AC122" s="22"/>
      <c r="AD122" s="22"/>
      <c r="AE122" s="22"/>
      <c r="AF122" s="22"/>
    </row>
    <row r="123" spans="1:32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</row>
    <row r="127" spans="1:32">
      <c r="B127" s="20"/>
    </row>
    <row r="128" spans="1:32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  <row r="133" spans="2:2">
      <c r="B133" s="20"/>
    </row>
    <row r="134" spans="2:2">
      <c r="B134" s="20"/>
    </row>
    <row r="135" spans="2:2">
      <c r="B135" s="20"/>
    </row>
    <row r="136" spans="2:2">
      <c r="B136" s="20"/>
    </row>
    <row r="137" spans="2:2">
      <c r="B137" s="20"/>
    </row>
    <row r="138" spans="2:2">
      <c r="B138" s="20"/>
    </row>
    <row r="139" spans="2:2">
      <c r="B139" s="20"/>
    </row>
    <row r="140" spans="2:2">
      <c r="B140" s="20"/>
    </row>
    <row r="141" spans="2:2">
      <c r="B141" s="20"/>
    </row>
    <row r="142" spans="2:2">
      <c r="B142" s="20"/>
    </row>
    <row r="143" spans="2:2">
      <c r="B143" s="20"/>
    </row>
    <row r="144" spans="2:2">
      <c r="B144" s="20"/>
    </row>
    <row r="145" spans="2:2">
      <c r="B145" s="20"/>
    </row>
    <row r="146" spans="2:2">
      <c r="B146" s="20"/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CL331"/>
  <sheetViews>
    <sheetView tabSelected="1" topLeftCell="C190" zoomScaleNormal="100" workbookViewId="0">
      <selection activeCell="C319" sqref="C319"/>
    </sheetView>
  </sheetViews>
  <sheetFormatPr defaultRowHeight="15"/>
  <cols>
    <col min="1" max="1" width="9" style="2"/>
    <col min="2" max="2" width="13.75" style="2" customWidth="1"/>
    <col min="3" max="3" width="13.625" style="2" customWidth="1"/>
    <col min="4" max="4" width="18.625" style="2" customWidth="1"/>
    <col min="5" max="5" width="19.25" style="2" customWidth="1"/>
    <col min="6" max="6" width="16.875" style="2" customWidth="1"/>
    <col min="7" max="7" width="17.25" style="2" customWidth="1"/>
    <col min="8" max="8" width="11.875" style="2" customWidth="1"/>
    <col min="9" max="9" width="10.75" style="2" customWidth="1"/>
    <col min="10" max="10" width="10.375" style="2" customWidth="1"/>
    <col min="11" max="11" width="11.75" style="2" customWidth="1"/>
    <col min="12" max="12" width="11.125" style="2" customWidth="1"/>
    <col min="13" max="13" width="9.875" style="2" customWidth="1"/>
    <col min="14" max="14" width="10.5" style="2" customWidth="1"/>
    <col min="15" max="15" width="10.625" style="2" customWidth="1"/>
    <col min="16" max="16" width="11.125" style="2" customWidth="1"/>
    <col min="17" max="17" width="11" style="2" customWidth="1"/>
    <col min="18" max="18" width="10.625" style="2" customWidth="1"/>
    <col min="19" max="19" width="10.125" style="2" customWidth="1"/>
    <col min="20" max="20" width="11.25" style="2" customWidth="1"/>
    <col min="21" max="21" width="12.25" style="2" customWidth="1"/>
    <col min="22" max="22" width="11.625" style="2" customWidth="1"/>
    <col min="23" max="23" width="10.5" style="2" customWidth="1"/>
    <col min="24" max="98" width="9" style="2"/>
    <col min="99" max="99" width="13.5" style="2" customWidth="1"/>
    <col min="100" max="16384" width="9" style="2"/>
  </cols>
  <sheetData>
    <row r="1" spans="2:4">
      <c r="B1" s="6" t="s">
        <v>37</v>
      </c>
      <c r="C1" s="6" t="s">
        <v>38</v>
      </c>
    </row>
    <row r="2" spans="2:4" s="33" customFormat="1" ht="15.75" thickBot="1">
      <c r="B2" s="33" t="s">
        <v>98</v>
      </c>
      <c r="C2" s="33" t="s">
        <v>108</v>
      </c>
      <c r="D2" s="33" t="s">
        <v>109</v>
      </c>
    </row>
    <row r="3" spans="2:4">
      <c r="B3" s="41">
        <v>3</v>
      </c>
      <c r="C3" s="42">
        <v>2</v>
      </c>
      <c r="D3" s="43">
        <v>2</v>
      </c>
    </row>
    <row r="4" spans="2:4">
      <c r="B4" s="44">
        <v>6</v>
      </c>
      <c r="C4" s="3">
        <v>2</v>
      </c>
      <c r="D4" s="45">
        <v>2</v>
      </c>
    </row>
    <row r="5" spans="2:4">
      <c r="B5" s="44">
        <v>12</v>
      </c>
      <c r="C5" s="3">
        <v>2</v>
      </c>
      <c r="D5" s="45">
        <v>2</v>
      </c>
    </row>
    <row r="6" spans="2:4">
      <c r="B6" s="44">
        <v>20</v>
      </c>
      <c r="C6" s="3">
        <v>2</v>
      </c>
      <c r="D6" s="45">
        <v>2</v>
      </c>
    </row>
    <row r="7" spans="2:4">
      <c r="B7" s="44">
        <v>28</v>
      </c>
      <c r="C7" s="3">
        <v>2</v>
      </c>
      <c r="D7" s="45">
        <v>2</v>
      </c>
    </row>
    <row r="8" spans="2:4">
      <c r="B8" s="44">
        <v>36</v>
      </c>
      <c r="C8" s="3">
        <v>2</v>
      </c>
      <c r="D8" s="45">
        <v>2</v>
      </c>
    </row>
    <row r="9" spans="2:4">
      <c r="B9" s="44">
        <v>45</v>
      </c>
      <c r="C9" s="3">
        <v>2</v>
      </c>
      <c r="D9" s="45">
        <v>2</v>
      </c>
    </row>
    <row r="10" spans="2:4">
      <c r="B10" s="44">
        <v>62.5</v>
      </c>
      <c r="C10" s="3">
        <v>2</v>
      </c>
      <c r="D10" s="45">
        <v>2</v>
      </c>
    </row>
    <row r="11" spans="2:4">
      <c r="B11" s="44">
        <v>87.5</v>
      </c>
      <c r="C11" s="3">
        <v>2</v>
      </c>
      <c r="D11" s="45">
        <v>1.1000000000000001</v>
      </c>
    </row>
    <row r="12" spans="2:4">
      <c r="B12" s="44">
        <v>112.5</v>
      </c>
      <c r="C12" s="3">
        <v>2</v>
      </c>
      <c r="D12" s="45">
        <v>0.6</v>
      </c>
    </row>
    <row r="13" spans="2:4">
      <c r="B13" s="44">
        <v>137.5</v>
      </c>
      <c r="C13" s="3">
        <v>1.7</v>
      </c>
      <c r="D13" s="45">
        <v>0.6</v>
      </c>
    </row>
    <row r="14" spans="2:4">
      <c r="B14" s="44">
        <v>175</v>
      </c>
      <c r="C14" s="3">
        <v>1.5</v>
      </c>
      <c r="D14" s="45">
        <v>0.6</v>
      </c>
    </row>
    <row r="15" spans="2:4">
      <c r="B15" s="44">
        <v>225</v>
      </c>
      <c r="C15" s="3">
        <v>1.4</v>
      </c>
      <c r="D15" s="45">
        <v>0.6</v>
      </c>
    </row>
    <row r="16" spans="2:4">
      <c r="B16" s="44">
        <v>375</v>
      </c>
      <c r="C16" s="3">
        <v>1.8</v>
      </c>
      <c r="D16" s="45">
        <v>0.8</v>
      </c>
    </row>
    <row r="17" spans="2:4">
      <c r="B17" s="44">
        <v>750</v>
      </c>
      <c r="C17" s="3">
        <v>2</v>
      </c>
      <c r="D17" s="45">
        <v>1.4</v>
      </c>
    </row>
    <row r="18" spans="2:4" ht="15.75" thickBot="1">
      <c r="B18" s="46">
        <v>1500</v>
      </c>
      <c r="C18" s="47">
        <v>2</v>
      </c>
      <c r="D18" s="48">
        <v>1.9</v>
      </c>
    </row>
    <row r="20" spans="2:4" s="33" customFormat="1"/>
    <row r="21" spans="2:4" ht="15.75" thickBot="1">
      <c r="B21" s="6" t="s">
        <v>110</v>
      </c>
    </row>
    <row r="22" spans="2:4" ht="42.75" customHeight="1">
      <c r="B22" s="41" t="s">
        <v>98</v>
      </c>
      <c r="C22" s="50" t="s">
        <v>15</v>
      </c>
      <c r="D22" s="51" t="s">
        <v>16</v>
      </c>
    </row>
    <row r="23" spans="2:4" ht="14.25" customHeight="1">
      <c r="B23" s="44">
        <v>3</v>
      </c>
      <c r="C23" s="49">
        <v>13</v>
      </c>
      <c r="D23" s="52">
        <v>290</v>
      </c>
    </row>
    <row r="24" spans="2:4" ht="15" customHeight="1">
      <c r="B24" s="44">
        <v>6</v>
      </c>
      <c r="C24" s="49">
        <v>52</v>
      </c>
      <c r="D24" s="52">
        <v>970</v>
      </c>
    </row>
    <row r="25" spans="2:4" ht="15.75">
      <c r="B25" s="44">
        <v>12</v>
      </c>
      <c r="C25" s="49">
        <v>78</v>
      </c>
      <c r="D25" s="53">
        <v>1600</v>
      </c>
    </row>
    <row r="26" spans="2:4" ht="15.75">
      <c r="B26" s="44">
        <v>20</v>
      </c>
      <c r="C26" s="49">
        <v>40</v>
      </c>
      <c r="D26" s="52">
        <v>870</v>
      </c>
    </row>
    <row r="27" spans="2:4" ht="15.75">
      <c r="B27" s="44">
        <v>28</v>
      </c>
      <c r="C27" s="49">
        <v>24</v>
      </c>
      <c r="D27" s="52">
        <v>420</v>
      </c>
    </row>
    <row r="28" spans="2:4" ht="15.75">
      <c r="B28" s="44">
        <v>36</v>
      </c>
      <c r="C28" s="49">
        <v>12</v>
      </c>
      <c r="D28" s="52">
        <v>240</v>
      </c>
    </row>
    <row r="29" spans="2:4" ht="15.75">
      <c r="B29" s="44">
        <v>45</v>
      </c>
      <c r="C29" s="49">
        <v>6</v>
      </c>
      <c r="D29" s="52">
        <v>110</v>
      </c>
    </row>
    <row r="30" spans="2:4" ht="15.75">
      <c r="B30" s="44">
        <v>62.5</v>
      </c>
      <c r="C30" s="49">
        <v>7</v>
      </c>
      <c r="D30" s="52">
        <v>140</v>
      </c>
    </row>
    <row r="31" spans="2:4" ht="15.75">
      <c r="B31" s="44">
        <v>87.5</v>
      </c>
      <c r="C31" s="49">
        <v>5</v>
      </c>
      <c r="D31" s="52">
        <v>85</v>
      </c>
    </row>
    <row r="32" spans="2:4" ht="15.75">
      <c r="B32" s="44">
        <v>112.5</v>
      </c>
      <c r="C32" s="49">
        <v>4</v>
      </c>
      <c r="D32" s="52">
        <v>48</v>
      </c>
    </row>
    <row r="33" spans="2:35" ht="15.75">
      <c r="B33" s="44">
        <v>137.5</v>
      </c>
      <c r="C33" s="49">
        <v>3</v>
      </c>
      <c r="D33" s="52">
        <v>38</v>
      </c>
    </row>
    <row r="34" spans="2:35" ht="15.75">
      <c r="B34" s="44">
        <v>175</v>
      </c>
      <c r="C34" s="49">
        <v>2</v>
      </c>
      <c r="D34" s="52">
        <v>35</v>
      </c>
    </row>
    <row r="35" spans="2:35" ht="15.75">
      <c r="B35" s="44">
        <v>225</v>
      </c>
      <c r="C35" s="49">
        <v>1</v>
      </c>
      <c r="D35" s="52">
        <v>29</v>
      </c>
    </row>
    <row r="36" spans="2:35" ht="15.75">
      <c r="B36" s="44">
        <v>375</v>
      </c>
      <c r="C36" s="49">
        <v>3</v>
      </c>
      <c r="D36" s="52">
        <v>34</v>
      </c>
    </row>
    <row r="37" spans="2:35" ht="15.75">
      <c r="B37" s="44">
        <v>750</v>
      </c>
      <c r="C37" s="49">
        <v>1</v>
      </c>
      <c r="D37" s="52">
        <v>12</v>
      </c>
    </row>
    <row r="38" spans="2:35" ht="16.5" thickBot="1">
      <c r="B38" s="46">
        <v>1500</v>
      </c>
      <c r="C38" s="5">
        <v>0</v>
      </c>
      <c r="D38" s="54">
        <v>2</v>
      </c>
    </row>
    <row r="41" spans="2:35">
      <c r="B41" s="6" t="s">
        <v>17</v>
      </c>
      <c r="C41" s="34"/>
      <c r="D41" s="34"/>
      <c r="E41" s="6"/>
      <c r="S41" s="32"/>
    </row>
    <row r="42" spans="2:35" s="33" customFormat="1" ht="15.75" thickBot="1">
      <c r="B42" s="33" t="s">
        <v>99</v>
      </c>
      <c r="C42" s="33" t="s">
        <v>111</v>
      </c>
      <c r="D42" s="33" t="s">
        <v>112</v>
      </c>
      <c r="E42" s="33" t="s">
        <v>113</v>
      </c>
      <c r="F42" s="33" t="s">
        <v>114</v>
      </c>
    </row>
    <row r="43" spans="2:35">
      <c r="B43" s="41">
        <v>0.1</v>
      </c>
      <c r="C43" s="55">
        <f t="shared" ref="C43:C62" si="0">E43*100</f>
        <v>1.898023</v>
      </c>
      <c r="D43" s="55">
        <f t="shared" ref="D43:D62" si="1">F43*100</f>
        <v>1.3160150000000002</v>
      </c>
      <c r="E43" s="56">
        <v>1.8980230000000001E-2</v>
      </c>
      <c r="F43" s="57">
        <v>1.3160150000000001E-2</v>
      </c>
      <c r="S43" s="35"/>
      <c r="T43" s="35"/>
      <c r="AC43" s="20"/>
      <c r="AD43" s="20"/>
      <c r="AE43" s="20"/>
      <c r="AG43" s="20"/>
      <c r="AH43" s="20"/>
      <c r="AI43" s="20"/>
    </row>
    <row r="44" spans="2:35">
      <c r="B44" s="44">
        <v>0.2</v>
      </c>
      <c r="C44" s="58">
        <f t="shared" si="0"/>
        <v>2.2259029999999997</v>
      </c>
      <c r="D44" s="58">
        <f t="shared" si="1"/>
        <v>1.5433479999999999</v>
      </c>
      <c r="E44" s="59">
        <v>2.2259029999999999E-2</v>
      </c>
      <c r="F44" s="60">
        <v>1.5433479999999999E-2</v>
      </c>
      <c r="S44" s="35"/>
      <c r="T44" s="35"/>
      <c r="AC44" s="20"/>
      <c r="AD44" s="20"/>
      <c r="AE44" s="20"/>
      <c r="AG44" s="20"/>
      <c r="AH44" s="20"/>
      <c r="AI44" s="20"/>
    </row>
    <row r="45" spans="2:35">
      <c r="B45" s="44">
        <v>0.3</v>
      </c>
      <c r="C45" s="58">
        <f t="shared" si="0"/>
        <v>2.5480719999999999</v>
      </c>
      <c r="D45" s="58">
        <f t="shared" si="1"/>
        <v>1.7666919999999999</v>
      </c>
      <c r="E45" s="59">
        <v>2.5480719999999998E-2</v>
      </c>
      <c r="F45" s="60">
        <v>1.7666919999999999E-2</v>
      </c>
      <c r="S45" s="35"/>
      <c r="T45" s="35"/>
      <c r="AC45" s="20"/>
      <c r="AD45" s="20"/>
      <c r="AE45" s="20"/>
      <c r="AG45" s="20"/>
      <c r="AH45" s="20"/>
      <c r="AI45" s="20"/>
    </row>
    <row r="46" spans="2:35">
      <c r="B46" s="44">
        <v>0.4</v>
      </c>
      <c r="C46" s="58">
        <f t="shared" si="0"/>
        <v>2.8046630000000001</v>
      </c>
      <c r="D46" s="58">
        <f t="shared" si="1"/>
        <v>1.9444980000000001</v>
      </c>
      <c r="E46" s="59">
        <v>2.8046629999999999E-2</v>
      </c>
      <c r="F46" s="60">
        <v>1.9444980000000001E-2</v>
      </c>
      <c r="S46" s="35"/>
      <c r="T46" s="35"/>
      <c r="AC46" s="20"/>
      <c r="AD46" s="20"/>
      <c r="AE46" s="20"/>
      <c r="AG46" s="20"/>
      <c r="AH46" s="20"/>
      <c r="AI46" s="20"/>
    </row>
    <row r="47" spans="2:35">
      <c r="B47" s="44">
        <v>0.5</v>
      </c>
      <c r="C47" s="58">
        <f t="shared" si="0"/>
        <v>3.0215639999999997</v>
      </c>
      <c r="D47" s="58">
        <f t="shared" si="1"/>
        <v>2.0946500000000001</v>
      </c>
      <c r="E47" s="59">
        <v>3.0215639999999998E-2</v>
      </c>
      <c r="F47" s="60">
        <v>2.09465E-2</v>
      </c>
      <c r="S47" s="35"/>
      <c r="T47" s="35"/>
      <c r="AC47" s="20"/>
      <c r="AD47" s="20"/>
      <c r="AE47" s="20"/>
      <c r="AG47" s="20"/>
      <c r="AH47" s="20"/>
      <c r="AI47" s="20"/>
    </row>
    <row r="48" spans="2:35">
      <c r="B48" s="44">
        <v>0.6</v>
      </c>
      <c r="C48" s="58">
        <f t="shared" si="0"/>
        <v>3.2117119999999999</v>
      </c>
      <c r="D48" s="58">
        <f t="shared" si="1"/>
        <v>2.2259029999999997</v>
      </c>
      <c r="E48" s="59">
        <v>3.2117119999999999E-2</v>
      </c>
      <c r="F48" s="60">
        <v>2.2259029999999999E-2</v>
      </c>
      <c r="S48" s="35"/>
      <c r="T48" s="35"/>
      <c r="AC48" s="20"/>
      <c r="AD48" s="20"/>
      <c r="AE48" s="20"/>
      <c r="AG48" s="20"/>
      <c r="AH48" s="20"/>
      <c r="AI48" s="20"/>
    </row>
    <row r="49" spans="2:35">
      <c r="B49" s="44">
        <v>0.7</v>
      </c>
      <c r="C49" s="58">
        <f t="shared" si="0"/>
        <v>3.3823020000000001</v>
      </c>
      <c r="D49" s="58">
        <f t="shared" si="1"/>
        <v>2.3432770000000001</v>
      </c>
      <c r="E49" s="59">
        <v>3.3823020000000002E-2</v>
      </c>
      <c r="F49" s="60">
        <v>2.3432769999999999E-2</v>
      </c>
      <c r="S49" s="35"/>
      <c r="T49" s="35"/>
      <c r="AC49" s="20"/>
      <c r="AD49" s="20"/>
      <c r="AE49" s="20"/>
      <c r="AG49" s="20"/>
      <c r="AH49" s="20"/>
      <c r="AI49" s="20"/>
    </row>
    <row r="50" spans="2:35">
      <c r="B50" s="44">
        <v>0.8</v>
      </c>
      <c r="C50" s="58">
        <f t="shared" si="0"/>
        <v>3.538284</v>
      </c>
      <c r="D50" s="58">
        <f t="shared" si="1"/>
        <v>2.449948</v>
      </c>
      <c r="E50" s="59">
        <v>3.5382839999999999E-2</v>
      </c>
      <c r="F50" s="60">
        <v>2.4499480000000001E-2</v>
      </c>
      <c r="S50" s="35"/>
      <c r="T50" s="35"/>
      <c r="AC50" s="20"/>
      <c r="AD50" s="20"/>
      <c r="AE50" s="20"/>
      <c r="AG50" s="20"/>
      <c r="AH50" s="20"/>
      <c r="AI50" s="20"/>
    </row>
    <row r="51" spans="2:35">
      <c r="B51" s="44">
        <v>0.9</v>
      </c>
      <c r="C51" s="58">
        <f t="shared" si="0"/>
        <v>3.6829899999999998</v>
      </c>
      <c r="D51" s="58">
        <f t="shared" si="1"/>
        <v>2.5480719999999999</v>
      </c>
      <c r="E51" s="59">
        <v>3.6829899999999999E-2</v>
      </c>
      <c r="F51" s="60">
        <v>2.5480719999999998E-2</v>
      </c>
      <c r="S51" s="35"/>
      <c r="T51" s="35"/>
      <c r="AC51" s="20"/>
      <c r="AD51" s="20"/>
      <c r="AE51" s="20"/>
      <c r="AG51" s="20"/>
      <c r="AH51" s="20"/>
      <c r="AI51" s="20"/>
    </row>
    <row r="52" spans="2:35">
      <c r="B52" s="44">
        <v>1</v>
      </c>
      <c r="C52" s="58">
        <f t="shared" si="0"/>
        <v>3.8190360000000001</v>
      </c>
      <c r="D52" s="58">
        <f t="shared" si="1"/>
        <v>2.6391840000000002</v>
      </c>
      <c r="E52" s="59">
        <v>3.819036E-2</v>
      </c>
      <c r="F52" s="60">
        <v>2.639184E-2</v>
      </c>
      <c r="S52" s="35"/>
      <c r="T52" s="35"/>
      <c r="AC52" s="20"/>
      <c r="AD52" s="20"/>
      <c r="AE52" s="20"/>
      <c r="AG52" s="20"/>
      <c r="AH52" s="20"/>
      <c r="AI52" s="20"/>
    </row>
    <row r="53" spans="2:35">
      <c r="B53" s="44">
        <v>1.1000000000000001</v>
      </c>
      <c r="C53" s="58">
        <f t="shared" si="0"/>
        <v>3.948359</v>
      </c>
      <c r="D53" s="58">
        <f t="shared" si="1"/>
        <v>2.724424</v>
      </c>
      <c r="E53" s="59">
        <v>3.9483589999999999E-2</v>
      </c>
      <c r="F53" s="60">
        <v>2.7244239999999999E-2</v>
      </c>
      <c r="S53" s="35"/>
      <c r="T53" s="35"/>
      <c r="AC53" s="20"/>
      <c r="AD53" s="20"/>
      <c r="AE53" s="20"/>
      <c r="AG53" s="20"/>
      <c r="AH53" s="20"/>
      <c r="AI53" s="20"/>
    </row>
    <row r="54" spans="2:35">
      <c r="B54" s="44">
        <v>1.2</v>
      </c>
      <c r="C54" s="58">
        <f t="shared" si="0"/>
        <v>4.0727799999999998</v>
      </c>
      <c r="D54" s="58">
        <f t="shared" si="1"/>
        <v>2.8046630000000001</v>
      </c>
      <c r="E54" s="59">
        <v>4.0727800000000002E-2</v>
      </c>
      <c r="F54" s="60">
        <v>2.8046629999999999E-2</v>
      </c>
      <c r="S54" s="35"/>
      <c r="T54" s="35"/>
      <c r="AC54" s="20"/>
      <c r="AD54" s="20"/>
      <c r="AE54" s="20"/>
      <c r="AG54" s="20"/>
      <c r="AH54" s="20"/>
      <c r="AI54" s="20"/>
    </row>
    <row r="55" spans="2:35">
      <c r="B55" s="44">
        <v>1.3</v>
      </c>
      <c r="C55" s="58">
        <f t="shared" si="0"/>
        <v>4.1936239999999998</v>
      </c>
      <c r="D55" s="58">
        <f t="shared" si="1"/>
        <v>2.8806579999999999</v>
      </c>
      <c r="E55" s="59">
        <v>4.193624E-2</v>
      </c>
      <c r="F55" s="60">
        <v>2.8806579999999998E-2</v>
      </c>
      <c r="S55" s="35"/>
      <c r="T55" s="35"/>
      <c r="AC55" s="20"/>
      <c r="AD55" s="20"/>
      <c r="AE55" s="20"/>
      <c r="AG55" s="20"/>
      <c r="AH55" s="20"/>
      <c r="AI55" s="20"/>
    </row>
    <row r="56" spans="2:35">
      <c r="B56" s="44">
        <v>1.4</v>
      </c>
      <c r="C56" s="58">
        <f t="shared" si="0"/>
        <v>4.3121539999999996</v>
      </c>
      <c r="D56" s="58">
        <f t="shared" si="1"/>
        <v>2.9528059999999998</v>
      </c>
      <c r="E56" s="59">
        <v>4.312154E-2</v>
      </c>
      <c r="F56" s="60">
        <v>2.9528059999999998E-2</v>
      </c>
      <c r="S56" s="35"/>
      <c r="T56" s="35"/>
      <c r="AC56" s="20"/>
      <c r="AD56" s="20"/>
      <c r="AE56" s="20"/>
      <c r="AG56" s="20"/>
      <c r="AH56" s="20"/>
      <c r="AI56" s="20"/>
    </row>
    <row r="57" spans="2:35">
      <c r="B57" s="44">
        <v>1.5</v>
      </c>
      <c r="C57" s="58">
        <f t="shared" si="0"/>
        <v>4.429494</v>
      </c>
      <c r="D57" s="58">
        <f t="shared" si="1"/>
        <v>3.0216320000000003</v>
      </c>
      <c r="E57" s="59">
        <v>4.4294939999999998E-2</v>
      </c>
      <c r="F57" s="60">
        <v>3.0216320000000001E-2</v>
      </c>
      <c r="S57" s="35"/>
      <c r="T57" s="35"/>
      <c r="AC57" s="20"/>
      <c r="AD57" s="20"/>
      <c r="AE57" s="20"/>
      <c r="AG57" s="20"/>
      <c r="AH57" s="20"/>
      <c r="AI57" s="20"/>
    </row>
    <row r="58" spans="2:35">
      <c r="B58" s="44">
        <v>1.6</v>
      </c>
      <c r="C58" s="58">
        <f t="shared" si="0"/>
        <v>4.5468359999999999</v>
      </c>
      <c r="D58" s="58">
        <f t="shared" si="1"/>
        <v>3.0875690000000002</v>
      </c>
      <c r="E58" s="59">
        <v>4.5468359999999999E-2</v>
      </c>
      <c r="F58" s="60">
        <v>3.0875690000000001E-2</v>
      </c>
      <c r="S58" s="35"/>
      <c r="T58" s="35"/>
      <c r="AC58" s="20"/>
      <c r="AD58" s="20"/>
      <c r="AE58" s="20"/>
      <c r="AG58" s="20"/>
      <c r="AH58" s="20"/>
      <c r="AI58" s="20"/>
    </row>
    <row r="59" spans="2:35">
      <c r="B59" s="44">
        <v>1.7</v>
      </c>
      <c r="C59" s="58">
        <f t="shared" si="0"/>
        <v>4.6649729999999998</v>
      </c>
      <c r="D59" s="58">
        <f t="shared" si="1"/>
        <v>3.1507990000000001</v>
      </c>
      <c r="E59" s="59">
        <v>4.664973E-2</v>
      </c>
      <c r="F59" s="60">
        <v>3.150799E-2</v>
      </c>
      <c r="S59" s="35"/>
      <c r="T59" s="35"/>
      <c r="AC59" s="20"/>
      <c r="AD59" s="20"/>
      <c r="AE59" s="20"/>
      <c r="AG59" s="20"/>
      <c r="AH59" s="20"/>
      <c r="AI59" s="20"/>
    </row>
    <row r="60" spans="2:35">
      <c r="B60" s="44">
        <v>1.8</v>
      </c>
      <c r="C60" s="58">
        <f t="shared" si="0"/>
        <v>4.7847929999999996</v>
      </c>
      <c r="D60" s="58">
        <f t="shared" si="1"/>
        <v>3.2117119999999999</v>
      </c>
      <c r="E60" s="59">
        <v>4.7847929999999997E-2</v>
      </c>
      <c r="F60" s="60">
        <v>3.2117119999999999E-2</v>
      </c>
      <c r="S60" s="35"/>
      <c r="T60" s="35"/>
      <c r="AC60" s="20"/>
      <c r="AD60" s="20"/>
      <c r="AE60" s="20"/>
      <c r="AG60" s="20"/>
      <c r="AH60" s="20"/>
      <c r="AI60" s="20"/>
    </row>
    <row r="61" spans="2:35">
      <c r="B61" s="44">
        <v>1.9</v>
      </c>
      <c r="C61" s="58">
        <f t="shared" si="0"/>
        <v>4.9071660000000001</v>
      </c>
      <c r="D61" s="58">
        <f t="shared" si="1"/>
        <v>3.270473</v>
      </c>
      <c r="E61" s="59">
        <v>4.9071660000000003E-2</v>
      </c>
      <c r="F61" s="60">
        <v>3.2704730000000001E-2</v>
      </c>
      <c r="S61" s="35"/>
      <c r="T61" s="35"/>
      <c r="AC61" s="20"/>
      <c r="AD61" s="20"/>
      <c r="AE61" s="20"/>
      <c r="AG61" s="20"/>
      <c r="AH61" s="20"/>
      <c r="AI61" s="20"/>
    </row>
    <row r="62" spans="2:35" ht="15.75" thickBot="1">
      <c r="B62" s="46">
        <v>2</v>
      </c>
      <c r="C62" s="61">
        <f t="shared" si="0"/>
        <v>5.0326870000000001</v>
      </c>
      <c r="D62" s="61">
        <f t="shared" si="1"/>
        <v>3.3272780000000002</v>
      </c>
      <c r="E62" s="62">
        <v>5.0326870000000003E-2</v>
      </c>
      <c r="F62" s="63">
        <v>3.3272780000000002E-2</v>
      </c>
      <c r="S62" s="35"/>
      <c r="T62" s="35"/>
      <c r="AC62" s="20"/>
      <c r="AD62" s="20"/>
      <c r="AE62" s="20"/>
      <c r="AG62" s="20"/>
      <c r="AH62" s="20"/>
      <c r="AI62" s="20"/>
    </row>
    <row r="66" spans="1:23">
      <c r="A66" s="6" t="s">
        <v>14</v>
      </c>
      <c r="B66" s="6" t="s">
        <v>20</v>
      </c>
    </row>
    <row r="67" spans="1:23">
      <c r="B67"/>
      <c r="C67" s="33" t="s">
        <v>115</v>
      </c>
      <c r="D67" s="36">
        <v>0.1</v>
      </c>
      <c r="E67" s="36">
        <v>0.2</v>
      </c>
      <c r="F67" s="36">
        <v>0.3</v>
      </c>
      <c r="G67" s="36">
        <v>0.4</v>
      </c>
      <c r="H67" s="36">
        <v>0.5</v>
      </c>
      <c r="I67" s="36">
        <v>0.6</v>
      </c>
      <c r="J67" s="36">
        <v>0.7</v>
      </c>
      <c r="K67" s="36">
        <v>0.8</v>
      </c>
      <c r="L67" s="36">
        <v>0.9</v>
      </c>
      <c r="M67" s="36">
        <v>1</v>
      </c>
      <c r="N67" s="36">
        <v>1.1000000000000001</v>
      </c>
      <c r="O67" s="36">
        <v>1.2</v>
      </c>
      <c r="P67" s="36">
        <v>1.3</v>
      </c>
      <c r="Q67" s="36">
        <v>1.4</v>
      </c>
      <c r="R67" s="36">
        <v>1.5</v>
      </c>
      <c r="S67" s="36">
        <v>1.6</v>
      </c>
      <c r="T67" s="36">
        <v>1.7</v>
      </c>
      <c r="U67" s="36">
        <v>1.8</v>
      </c>
      <c r="V67" s="36">
        <v>1.9</v>
      </c>
      <c r="W67" s="36">
        <v>2</v>
      </c>
    </row>
    <row r="68" spans="1:23">
      <c r="C68" s="38">
        <v>3</v>
      </c>
      <c r="D68" s="2">
        <v>2.698</v>
      </c>
      <c r="E68" s="2">
        <v>1.0509999999999999</v>
      </c>
      <c r="F68" s="2">
        <v>0.97500000000000009</v>
      </c>
      <c r="G68" s="2">
        <v>0.97500000000000009</v>
      </c>
      <c r="H68" s="2">
        <v>0.97500000000000009</v>
      </c>
      <c r="I68" s="2">
        <v>0.97500000000000009</v>
      </c>
      <c r="J68" s="2">
        <v>0.97500000000000009</v>
      </c>
      <c r="K68" s="2">
        <v>0.97500000000000009</v>
      </c>
      <c r="L68" s="2">
        <v>0.97500000000000009</v>
      </c>
      <c r="M68" s="2">
        <v>0.97500000000000009</v>
      </c>
      <c r="N68" s="2">
        <v>0.97500000000000009</v>
      </c>
      <c r="O68" s="2">
        <v>0.97500000000000009</v>
      </c>
      <c r="P68" s="2">
        <v>0.97500000000000009</v>
      </c>
      <c r="Q68" s="2">
        <v>0.97500000000000009</v>
      </c>
      <c r="R68" s="2">
        <v>0.97500000000000009</v>
      </c>
      <c r="S68" s="2">
        <v>0.97500000000000009</v>
      </c>
      <c r="T68" s="2">
        <v>0.97500000000000009</v>
      </c>
      <c r="U68" s="2">
        <v>0.97500000000000009</v>
      </c>
      <c r="V68" s="2">
        <v>0.97500000000000009</v>
      </c>
      <c r="W68" s="2">
        <v>0.97500000000000009</v>
      </c>
    </row>
    <row r="69" spans="1:23">
      <c r="C69" s="38">
        <v>6</v>
      </c>
      <c r="D69" s="2">
        <v>5.9399999999999995</v>
      </c>
      <c r="E69" s="2">
        <v>4.4979999999999993</v>
      </c>
      <c r="F69" s="2">
        <v>2.4710000000000001</v>
      </c>
      <c r="G69" s="2">
        <v>1.9500000000000002</v>
      </c>
      <c r="H69" s="2">
        <v>1.9500000000000002</v>
      </c>
      <c r="I69" s="2">
        <v>1.9500000000000002</v>
      </c>
      <c r="J69" s="2">
        <v>1.9500000000000002</v>
      </c>
      <c r="K69" s="2">
        <v>1.9500000000000002</v>
      </c>
      <c r="L69" s="2">
        <v>1.9500000000000002</v>
      </c>
      <c r="M69" s="2">
        <v>1.9500000000000002</v>
      </c>
      <c r="N69" s="2">
        <v>1.9500000000000002</v>
      </c>
      <c r="O69" s="2">
        <v>1.9500000000000002</v>
      </c>
      <c r="P69" s="2">
        <v>1.9500000000000002</v>
      </c>
      <c r="Q69" s="2">
        <v>1.9500000000000002</v>
      </c>
      <c r="R69" s="2">
        <v>1.9500000000000002</v>
      </c>
      <c r="S69" s="2">
        <v>1.9500000000000002</v>
      </c>
      <c r="T69" s="2">
        <v>1.9500000000000002</v>
      </c>
      <c r="U69" s="2">
        <v>1.9500000000000002</v>
      </c>
      <c r="V69" s="2">
        <v>1.9500000000000002</v>
      </c>
      <c r="W69" s="2">
        <v>1.9500000000000002</v>
      </c>
    </row>
    <row r="70" spans="1:23">
      <c r="C70" s="38">
        <v>12</v>
      </c>
      <c r="D70" s="2">
        <v>11.99</v>
      </c>
      <c r="E70" s="2">
        <v>11.19</v>
      </c>
      <c r="F70" s="2">
        <v>9.09</v>
      </c>
      <c r="G70" s="2">
        <v>6.76</v>
      </c>
      <c r="H70" s="2">
        <v>4.8099999999999996</v>
      </c>
      <c r="I70" s="2">
        <v>3.93</v>
      </c>
      <c r="J70" s="2">
        <v>3.9</v>
      </c>
      <c r="K70" s="2">
        <v>3.9</v>
      </c>
      <c r="L70" s="2">
        <v>3.9</v>
      </c>
      <c r="M70" s="2">
        <v>3.9</v>
      </c>
      <c r="N70" s="2">
        <v>3.9</v>
      </c>
      <c r="O70" s="2">
        <v>3.9</v>
      </c>
      <c r="P70" s="2">
        <v>3.9</v>
      </c>
      <c r="Q70" s="2">
        <v>3.9</v>
      </c>
      <c r="R70" s="2">
        <v>3.9</v>
      </c>
      <c r="S70" s="2">
        <v>3.9</v>
      </c>
      <c r="T70" s="2">
        <v>3.9</v>
      </c>
      <c r="U70" s="2">
        <v>3.9</v>
      </c>
      <c r="V70" s="2">
        <v>3.9</v>
      </c>
      <c r="W70" s="2">
        <v>3.9</v>
      </c>
    </row>
    <row r="71" spans="1:23">
      <c r="C71" s="38">
        <v>20</v>
      </c>
      <c r="D71" s="2">
        <v>20</v>
      </c>
      <c r="E71" s="2">
        <v>19.5</v>
      </c>
      <c r="F71" s="2">
        <v>18.149999999999999</v>
      </c>
      <c r="G71" s="2">
        <v>16.02</v>
      </c>
      <c r="H71" s="2">
        <v>13.700000000000001</v>
      </c>
      <c r="I71" s="2">
        <v>11.24</v>
      </c>
      <c r="J71" s="2">
        <v>8.93</v>
      </c>
      <c r="K71" s="2">
        <v>7.26</v>
      </c>
      <c r="L71" s="2">
        <v>6.5600000000000005</v>
      </c>
      <c r="M71" s="2">
        <v>6.5</v>
      </c>
      <c r="N71" s="2">
        <v>6.5</v>
      </c>
      <c r="O71" s="2">
        <v>6.5</v>
      </c>
      <c r="P71" s="2">
        <v>6.5</v>
      </c>
      <c r="Q71" s="2">
        <v>6.5</v>
      </c>
      <c r="R71" s="2">
        <v>6.5</v>
      </c>
      <c r="S71" s="2">
        <v>6.5</v>
      </c>
      <c r="T71" s="2">
        <v>6.5</v>
      </c>
      <c r="U71" s="2">
        <v>6.5</v>
      </c>
      <c r="V71" s="2">
        <v>6.5</v>
      </c>
      <c r="W71" s="2">
        <v>6.5</v>
      </c>
    </row>
    <row r="72" spans="1:23">
      <c r="C72" s="38">
        <v>28</v>
      </c>
      <c r="D72" s="2">
        <v>28.000000000000004</v>
      </c>
      <c r="E72" s="2">
        <v>27.62</v>
      </c>
      <c r="F72" s="2">
        <v>26.68</v>
      </c>
      <c r="G72" s="2">
        <v>25.019999999999996</v>
      </c>
      <c r="H72" s="2">
        <v>22.7</v>
      </c>
      <c r="I72" s="2">
        <v>20.169999999999998</v>
      </c>
      <c r="J72" s="2">
        <v>17.599999999999998</v>
      </c>
      <c r="K72" s="2">
        <v>15.02</v>
      </c>
      <c r="L72" s="2">
        <v>12.7</v>
      </c>
      <c r="M72" s="2">
        <v>10.870000000000001</v>
      </c>
      <c r="N72" s="2">
        <v>9.64</v>
      </c>
      <c r="O72" s="2">
        <v>9.16</v>
      </c>
      <c r="P72" s="2">
        <v>9.1</v>
      </c>
      <c r="Q72" s="2">
        <v>9.1</v>
      </c>
      <c r="R72" s="2">
        <v>9.1</v>
      </c>
      <c r="S72" s="2">
        <v>9.1</v>
      </c>
      <c r="T72" s="2">
        <v>9.1</v>
      </c>
      <c r="U72" s="2">
        <v>9.1</v>
      </c>
      <c r="V72" s="2">
        <v>9.1</v>
      </c>
      <c r="W72" s="2">
        <v>9.1</v>
      </c>
    </row>
    <row r="73" spans="1:23">
      <c r="C73" s="38">
        <v>36</v>
      </c>
      <c r="D73" s="2">
        <v>36</v>
      </c>
      <c r="E73" s="2">
        <v>35.65</v>
      </c>
      <c r="F73" s="2">
        <v>34.86</v>
      </c>
      <c r="G73" s="2">
        <v>33.28</v>
      </c>
      <c r="H73" s="2">
        <v>30.869999999999997</v>
      </c>
      <c r="I73" s="2">
        <v>28.28</v>
      </c>
      <c r="J73" s="2">
        <v>25.53</v>
      </c>
      <c r="K73" s="2">
        <v>22.759999999999998</v>
      </c>
      <c r="L73" s="2">
        <v>20.100000000000001</v>
      </c>
      <c r="M73" s="2">
        <v>17.84</v>
      </c>
      <c r="N73" s="2">
        <v>15.85</v>
      </c>
      <c r="O73" s="2">
        <v>14.14</v>
      </c>
      <c r="P73" s="2">
        <v>12.85</v>
      </c>
      <c r="Q73" s="2">
        <v>12.06</v>
      </c>
      <c r="R73" s="2">
        <v>11.75</v>
      </c>
      <c r="S73" s="2">
        <v>11.700000000000001</v>
      </c>
      <c r="T73" s="2">
        <v>11.700000000000001</v>
      </c>
      <c r="U73" s="2">
        <v>11.700000000000001</v>
      </c>
      <c r="V73" s="2">
        <v>11.700000000000001</v>
      </c>
      <c r="W73" s="2">
        <v>11.700000000000001</v>
      </c>
    </row>
    <row r="74" spans="1:23">
      <c r="C74" s="38">
        <v>45</v>
      </c>
      <c r="D74" s="2">
        <v>45</v>
      </c>
      <c r="E74" s="2">
        <v>44.66</v>
      </c>
      <c r="F74" s="2">
        <v>43.68</v>
      </c>
      <c r="G74" s="2">
        <v>41.55</v>
      </c>
      <c r="H74" s="2">
        <v>38.42</v>
      </c>
      <c r="I74" s="2">
        <v>34.86</v>
      </c>
      <c r="J74" s="2">
        <v>31.490000000000002</v>
      </c>
      <c r="K74" s="2">
        <v>28.449999999999996</v>
      </c>
      <c r="L74" s="2">
        <v>25.790000000000003</v>
      </c>
      <c r="M74" s="2">
        <v>23.27</v>
      </c>
      <c r="N74" s="2">
        <v>21.14</v>
      </c>
      <c r="O74" s="2">
        <v>19.52</v>
      </c>
      <c r="P74" s="2">
        <v>18.07</v>
      </c>
      <c r="Q74" s="2">
        <v>16.830000000000002</v>
      </c>
      <c r="R74" s="2">
        <v>15.879999999999999</v>
      </c>
      <c r="S74" s="2">
        <v>15.2</v>
      </c>
      <c r="T74" s="2">
        <v>14.799999999999999</v>
      </c>
      <c r="U74" s="2">
        <v>14.64</v>
      </c>
      <c r="V74" s="2">
        <v>14.63</v>
      </c>
      <c r="W74" s="2">
        <v>14.63</v>
      </c>
    </row>
    <row r="75" spans="1:23">
      <c r="C75" s="38">
        <v>62.5</v>
      </c>
      <c r="D75" s="2">
        <v>62.5</v>
      </c>
      <c r="E75" s="2">
        <v>61.88</v>
      </c>
      <c r="F75" s="2">
        <v>60.77</v>
      </c>
      <c r="G75" s="2">
        <v>59.809999999999995</v>
      </c>
      <c r="H75" s="2">
        <v>58.5</v>
      </c>
      <c r="I75" s="2">
        <v>56.79</v>
      </c>
      <c r="J75" s="2">
        <v>54.58</v>
      </c>
      <c r="K75" s="2">
        <v>51.7</v>
      </c>
      <c r="L75" s="2">
        <v>48.24</v>
      </c>
      <c r="M75" s="2">
        <v>44.37</v>
      </c>
      <c r="N75" s="2">
        <v>40.04</v>
      </c>
      <c r="O75" s="2">
        <v>35.92</v>
      </c>
      <c r="P75" s="2">
        <v>32.200000000000003</v>
      </c>
      <c r="Q75" s="2">
        <v>28.77</v>
      </c>
      <c r="R75" s="2">
        <v>26.240000000000002</v>
      </c>
      <c r="S75" s="2">
        <v>24.27</v>
      </c>
      <c r="T75" s="2">
        <v>22.919999999999998</v>
      </c>
      <c r="U75" s="2">
        <v>22.13</v>
      </c>
      <c r="V75" s="2">
        <v>21.44</v>
      </c>
      <c r="W75" s="2">
        <v>20.84</v>
      </c>
    </row>
    <row r="76" spans="1:23">
      <c r="C76" s="38">
        <v>87.5</v>
      </c>
      <c r="D76" s="2">
        <v>87.5</v>
      </c>
      <c r="E76" s="2">
        <v>87.160000000000011</v>
      </c>
      <c r="F76" s="2">
        <v>86.86</v>
      </c>
      <c r="G76" s="2">
        <v>86.509999999999991</v>
      </c>
      <c r="H76" s="2">
        <v>86.06</v>
      </c>
      <c r="I76" s="2">
        <v>85.509999999999991</v>
      </c>
      <c r="J76" s="2">
        <v>84.830000000000013</v>
      </c>
      <c r="K76" s="2">
        <v>84.179999999999993</v>
      </c>
      <c r="L76" s="2">
        <v>83.26</v>
      </c>
      <c r="M76" s="2">
        <v>82.72</v>
      </c>
      <c r="N76" s="2">
        <v>80.459999999999994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</row>
    <row r="77" spans="1:23">
      <c r="C77" s="38">
        <v>112.5</v>
      </c>
      <c r="D77" s="2">
        <v>112.5</v>
      </c>
      <c r="E77" s="2">
        <v>112.19999999999999</v>
      </c>
      <c r="F77" s="2">
        <v>111.8</v>
      </c>
      <c r="G77" s="2">
        <v>111.5</v>
      </c>
      <c r="H77" s="2">
        <v>111.10000000000001</v>
      </c>
      <c r="I77" s="2">
        <v>110.7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</row>
    <row r="78" spans="1:23">
      <c r="C78" s="38">
        <v>137.5</v>
      </c>
      <c r="D78" s="2">
        <v>137.5</v>
      </c>
      <c r="E78" s="2">
        <v>137.19999999999999</v>
      </c>
      <c r="F78" s="2">
        <v>136.80000000000001</v>
      </c>
      <c r="G78" s="2">
        <v>136.4</v>
      </c>
      <c r="H78" s="2">
        <v>136</v>
      </c>
      <c r="I78" s="2">
        <v>135.80000000000001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</row>
    <row r="79" spans="1:23">
      <c r="C79" s="38">
        <v>175</v>
      </c>
      <c r="D79" s="2">
        <v>175</v>
      </c>
      <c r="E79" s="2">
        <v>174.7</v>
      </c>
      <c r="F79" s="2">
        <v>174.3</v>
      </c>
      <c r="G79" s="2">
        <v>173.8</v>
      </c>
      <c r="H79" s="2">
        <v>173.3</v>
      </c>
      <c r="I79" s="2">
        <v>173.1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</row>
    <row r="80" spans="1:23">
      <c r="C80" s="38">
        <v>225</v>
      </c>
      <c r="D80" s="2">
        <v>225</v>
      </c>
      <c r="E80" s="2">
        <v>224.70000000000002</v>
      </c>
      <c r="F80" s="2">
        <v>224.3</v>
      </c>
      <c r="G80" s="2">
        <v>223.8</v>
      </c>
      <c r="H80" s="2">
        <v>223.20000000000002</v>
      </c>
      <c r="I80" s="2">
        <v>222.6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</row>
    <row r="81" spans="2:24">
      <c r="C81" s="38">
        <v>375</v>
      </c>
      <c r="D81" s="2">
        <v>375</v>
      </c>
      <c r="E81" s="2">
        <v>374.8</v>
      </c>
      <c r="F81" s="2">
        <v>374.40000000000003</v>
      </c>
      <c r="G81" s="2">
        <v>374</v>
      </c>
      <c r="H81" s="2">
        <v>373.5</v>
      </c>
      <c r="I81" s="2">
        <v>372.90000000000003</v>
      </c>
      <c r="J81" s="2">
        <v>372.09999999999997</v>
      </c>
      <c r="K81" s="2">
        <v>371.09999999999997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</row>
    <row r="82" spans="2:24">
      <c r="C82" s="38">
        <v>750</v>
      </c>
      <c r="D82" s="2">
        <v>750</v>
      </c>
      <c r="E82" s="2">
        <v>749.9</v>
      </c>
      <c r="F82" s="2">
        <v>749.6</v>
      </c>
      <c r="G82" s="2">
        <v>749.3</v>
      </c>
      <c r="H82" s="2">
        <v>748.9</v>
      </c>
      <c r="I82" s="2">
        <v>748.5</v>
      </c>
      <c r="J82" s="2">
        <v>748.1</v>
      </c>
      <c r="K82" s="2">
        <v>747.7</v>
      </c>
      <c r="L82" s="2">
        <v>747.3</v>
      </c>
      <c r="M82" s="2">
        <v>746.80000000000007</v>
      </c>
      <c r="N82" s="2">
        <v>746.3</v>
      </c>
      <c r="O82" s="2">
        <v>745.7</v>
      </c>
      <c r="P82" s="2">
        <v>745</v>
      </c>
      <c r="Q82" s="2">
        <v>744.4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</row>
    <row r="83" spans="2:24">
      <c r="C83" s="38">
        <v>1500</v>
      </c>
      <c r="D83" s="2">
        <v>1500</v>
      </c>
      <c r="E83" s="2">
        <v>1500</v>
      </c>
      <c r="F83" s="2">
        <v>1500</v>
      </c>
      <c r="G83" s="2">
        <v>1500</v>
      </c>
      <c r="H83" s="2">
        <v>1500</v>
      </c>
      <c r="I83" s="2">
        <v>1500</v>
      </c>
      <c r="J83" s="2">
        <v>1500</v>
      </c>
      <c r="K83" s="2">
        <v>1500</v>
      </c>
      <c r="L83" s="2">
        <v>1500</v>
      </c>
      <c r="M83" s="2">
        <v>1500</v>
      </c>
      <c r="N83" s="2">
        <v>1500</v>
      </c>
      <c r="O83" s="2">
        <v>1500</v>
      </c>
      <c r="P83" s="2">
        <v>1500</v>
      </c>
      <c r="Q83" s="2">
        <v>1500</v>
      </c>
      <c r="R83" s="2">
        <v>1500</v>
      </c>
      <c r="S83" s="2">
        <v>1500</v>
      </c>
      <c r="T83" s="2">
        <v>1500</v>
      </c>
      <c r="U83" s="2">
        <v>1500</v>
      </c>
      <c r="V83" s="2">
        <v>1500</v>
      </c>
      <c r="W83" s="2">
        <v>0</v>
      </c>
    </row>
    <row r="84" spans="2:24" ht="15.75">
      <c r="C84" s="1"/>
    </row>
    <row r="85" spans="2:24">
      <c r="B85" s="37" t="s">
        <v>18</v>
      </c>
      <c r="C85" s="64" t="s">
        <v>115</v>
      </c>
      <c r="D85" s="23">
        <v>0</v>
      </c>
      <c r="E85" s="23">
        <v>0.1</v>
      </c>
      <c r="F85" s="23">
        <v>0.2</v>
      </c>
      <c r="G85" s="23">
        <v>0.3</v>
      </c>
      <c r="H85" s="23">
        <v>0.4</v>
      </c>
      <c r="I85" s="23">
        <v>0.5</v>
      </c>
      <c r="J85" s="23">
        <v>0.6</v>
      </c>
      <c r="K85" s="23">
        <v>0.7</v>
      </c>
      <c r="L85" s="23">
        <v>0.8</v>
      </c>
      <c r="M85" s="23">
        <v>0.9</v>
      </c>
      <c r="N85" s="23">
        <v>1</v>
      </c>
      <c r="O85" s="23">
        <v>1.1000000000000001</v>
      </c>
      <c r="P85" s="23">
        <v>1.2</v>
      </c>
      <c r="Q85" s="23">
        <v>1.3</v>
      </c>
      <c r="R85" s="23">
        <v>1.4</v>
      </c>
      <c r="S85" s="23">
        <v>1.5</v>
      </c>
      <c r="T85" s="23">
        <v>1.6</v>
      </c>
      <c r="U85" s="23">
        <v>1.7</v>
      </c>
      <c r="V85" s="23">
        <v>1.8</v>
      </c>
      <c r="W85" s="23">
        <v>1.9</v>
      </c>
      <c r="X85" s="23">
        <v>2</v>
      </c>
    </row>
    <row r="86" spans="2:24">
      <c r="C86" s="38">
        <v>3</v>
      </c>
      <c r="D86" s="2">
        <v>1</v>
      </c>
      <c r="E86" s="2">
        <f t="shared" ref="E86:X86" si="2">D68/3</f>
        <v>0.89933333333333332</v>
      </c>
      <c r="F86" s="2">
        <f t="shared" si="2"/>
        <v>0.35033333333333333</v>
      </c>
      <c r="G86" s="2">
        <f t="shared" si="2"/>
        <v>0.32500000000000001</v>
      </c>
      <c r="H86" s="2">
        <f t="shared" si="2"/>
        <v>0.32500000000000001</v>
      </c>
      <c r="I86" s="2">
        <f t="shared" si="2"/>
        <v>0.32500000000000001</v>
      </c>
      <c r="J86" s="2">
        <f t="shared" si="2"/>
        <v>0.32500000000000001</v>
      </c>
      <c r="K86" s="2">
        <f t="shared" si="2"/>
        <v>0.32500000000000001</v>
      </c>
      <c r="L86" s="2">
        <f t="shared" si="2"/>
        <v>0.32500000000000001</v>
      </c>
      <c r="M86" s="2">
        <f t="shared" si="2"/>
        <v>0.32500000000000001</v>
      </c>
      <c r="N86" s="2">
        <f t="shared" si="2"/>
        <v>0.32500000000000001</v>
      </c>
      <c r="O86" s="2">
        <f t="shared" si="2"/>
        <v>0.32500000000000001</v>
      </c>
      <c r="P86" s="2">
        <f t="shared" si="2"/>
        <v>0.32500000000000001</v>
      </c>
      <c r="Q86" s="2">
        <f t="shared" si="2"/>
        <v>0.32500000000000001</v>
      </c>
      <c r="R86" s="2">
        <f t="shared" si="2"/>
        <v>0.32500000000000001</v>
      </c>
      <c r="S86" s="2">
        <f t="shared" si="2"/>
        <v>0.32500000000000001</v>
      </c>
      <c r="T86" s="2">
        <f t="shared" si="2"/>
        <v>0.32500000000000001</v>
      </c>
      <c r="U86" s="2">
        <f t="shared" si="2"/>
        <v>0.32500000000000001</v>
      </c>
      <c r="V86" s="2">
        <f t="shared" si="2"/>
        <v>0.32500000000000001</v>
      </c>
      <c r="W86" s="2">
        <f t="shared" si="2"/>
        <v>0.32500000000000001</v>
      </c>
      <c r="X86" s="2">
        <f t="shared" si="2"/>
        <v>0.32500000000000001</v>
      </c>
    </row>
    <row r="87" spans="2:24">
      <c r="C87" s="38">
        <v>6</v>
      </c>
      <c r="D87" s="2">
        <v>1</v>
      </c>
      <c r="E87" s="2">
        <f t="shared" ref="E87:X87" si="3">D69/6</f>
        <v>0.98999999999999988</v>
      </c>
      <c r="F87" s="2">
        <f t="shared" si="3"/>
        <v>0.74966666666666659</v>
      </c>
      <c r="G87" s="2">
        <f t="shared" si="3"/>
        <v>0.41183333333333333</v>
      </c>
      <c r="H87" s="2">
        <f t="shared" si="3"/>
        <v>0.32500000000000001</v>
      </c>
      <c r="I87" s="2">
        <f t="shared" si="3"/>
        <v>0.32500000000000001</v>
      </c>
      <c r="J87" s="2">
        <f t="shared" si="3"/>
        <v>0.32500000000000001</v>
      </c>
      <c r="K87" s="2">
        <f t="shared" si="3"/>
        <v>0.32500000000000001</v>
      </c>
      <c r="L87" s="2">
        <f t="shared" si="3"/>
        <v>0.32500000000000001</v>
      </c>
      <c r="M87" s="2">
        <f t="shared" si="3"/>
        <v>0.32500000000000001</v>
      </c>
      <c r="N87" s="2">
        <f t="shared" si="3"/>
        <v>0.32500000000000001</v>
      </c>
      <c r="O87" s="2">
        <f t="shared" si="3"/>
        <v>0.32500000000000001</v>
      </c>
      <c r="P87" s="2">
        <f t="shared" si="3"/>
        <v>0.32500000000000001</v>
      </c>
      <c r="Q87" s="2">
        <f t="shared" si="3"/>
        <v>0.32500000000000001</v>
      </c>
      <c r="R87" s="2">
        <f t="shared" si="3"/>
        <v>0.32500000000000001</v>
      </c>
      <c r="S87" s="2">
        <f t="shared" si="3"/>
        <v>0.32500000000000001</v>
      </c>
      <c r="T87" s="2">
        <f t="shared" si="3"/>
        <v>0.32500000000000001</v>
      </c>
      <c r="U87" s="2">
        <f t="shared" si="3"/>
        <v>0.32500000000000001</v>
      </c>
      <c r="V87" s="2">
        <f t="shared" si="3"/>
        <v>0.32500000000000001</v>
      </c>
      <c r="W87" s="2">
        <f t="shared" si="3"/>
        <v>0.32500000000000001</v>
      </c>
      <c r="X87" s="2">
        <f t="shared" si="3"/>
        <v>0.32500000000000001</v>
      </c>
    </row>
    <row r="88" spans="2:24">
      <c r="C88" s="38">
        <v>12</v>
      </c>
      <c r="D88" s="2">
        <v>1</v>
      </c>
      <c r="E88" s="2">
        <f t="shared" ref="E88:X88" si="4">D70/12</f>
        <v>0.99916666666666665</v>
      </c>
      <c r="F88" s="2">
        <f t="shared" si="4"/>
        <v>0.9325</v>
      </c>
      <c r="G88" s="2">
        <f t="shared" si="4"/>
        <v>0.75749999999999995</v>
      </c>
      <c r="H88" s="2">
        <f t="shared" si="4"/>
        <v>0.56333333333333335</v>
      </c>
      <c r="I88" s="2">
        <f t="shared" si="4"/>
        <v>0.40083333333333332</v>
      </c>
      <c r="J88" s="2">
        <f t="shared" si="4"/>
        <v>0.32750000000000001</v>
      </c>
      <c r="K88" s="2">
        <f t="shared" si="4"/>
        <v>0.32500000000000001</v>
      </c>
      <c r="L88" s="2">
        <f t="shared" si="4"/>
        <v>0.32500000000000001</v>
      </c>
      <c r="M88" s="2">
        <f t="shared" si="4"/>
        <v>0.32500000000000001</v>
      </c>
      <c r="N88" s="2">
        <f t="shared" si="4"/>
        <v>0.32500000000000001</v>
      </c>
      <c r="O88" s="2">
        <f t="shared" si="4"/>
        <v>0.32500000000000001</v>
      </c>
      <c r="P88" s="2">
        <f t="shared" si="4"/>
        <v>0.32500000000000001</v>
      </c>
      <c r="Q88" s="2">
        <f t="shared" si="4"/>
        <v>0.32500000000000001</v>
      </c>
      <c r="R88" s="2">
        <f t="shared" si="4"/>
        <v>0.32500000000000001</v>
      </c>
      <c r="S88" s="2">
        <f t="shared" si="4"/>
        <v>0.32500000000000001</v>
      </c>
      <c r="T88" s="2">
        <f t="shared" si="4"/>
        <v>0.32500000000000001</v>
      </c>
      <c r="U88" s="2">
        <f t="shared" si="4"/>
        <v>0.32500000000000001</v>
      </c>
      <c r="V88" s="2">
        <f t="shared" si="4"/>
        <v>0.32500000000000001</v>
      </c>
      <c r="W88" s="2">
        <f t="shared" si="4"/>
        <v>0.32500000000000001</v>
      </c>
      <c r="X88" s="2">
        <f t="shared" si="4"/>
        <v>0.32500000000000001</v>
      </c>
    </row>
    <row r="89" spans="2:24">
      <c r="C89" s="38">
        <v>20</v>
      </c>
      <c r="D89" s="2">
        <v>1</v>
      </c>
      <c r="E89" s="2">
        <f t="shared" ref="E89:X89" si="5">D71/20</f>
        <v>1</v>
      </c>
      <c r="F89" s="2">
        <f t="shared" si="5"/>
        <v>0.97499999999999998</v>
      </c>
      <c r="G89" s="2">
        <f t="shared" si="5"/>
        <v>0.90749999999999997</v>
      </c>
      <c r="H89" s="2">
        <f t="shared" si="5"/>
        <v>0.80099999999999993</v>
      </c>
      <c r="I89" s="2">
        <f t="shared" si="5"/>
        <v>0.68500000000000005</v>
      </c>
      <c r="J89" s="2">
        <f t="shared" si="5"/>
        <v>0.56200000000000006</v>
      </c>
      <c r="K89" s="2">
        <f t="shared" si="5"/>
        <v>0.44650000000000001</v>
      </c>
      <c r="L89" s="2">
        <f t="shared" si="5"/>
        <v>0.36299999999999999</v>
      </c>
      <c r="M89" s="2">
        <f t="shared" si="5"/>
        <v>0.32800000000000001</v>
      </c>
      <c r="N89" s="2">
        <f t="shared" si="5"/>
        <v>0.32500000000000001</v>
      </c>
      <c r="O89" s="2">
        <f t="shared" si="5"/>
        <v>0.32500000000000001</v>
      </c>
      <c r="P89" s="2">
        <f t="shared" si="5"/>
        <v>0.32500000000000001</v>
      </c>
      <c r="Q89" s="2">
        <f t="shared" si="5"/>
        <v>0.32500000000000001</v>
      </c>
      <c r="R89" s="2">
        <f t="shared" si="5"/>
        <v>0.32500000000000001</v>
      </c>
      <c r="S89" s="2">
        <f t="shared" si="5"/>
        <v>0.32500000000000001</v>
      </c>
      <c r="T89" s="2">
        <f t="shared" si="5"/>
        <v>0.32500000000000001</v>
      </c>
      <c r="U89" s="2">
        <f t="shared" si="5"/>
        <v>0.32500000000000001</v>
      </c>
      <c r="V89" s="2">
        <f t="shared" si="5"/>
        <v>0.32500000000000001</v>
      </c>
      <c r="W89" s="2">
        <f t="shared" si="5"/>
        <v>0.32500000000000001</v>
      </c>
      <c r="X89" s="2">
        <f t="shared" si="5"/>
        <v>0.32500000000000001</v>
      </c>
    </row>
    <row r="90" spans="2:24">
      <c r="C90" s="38">
        <v>28</v>
      </c>
      <c r="D90" s="2">
        <v>1</v>
      </c>
      <c r="E90" s="2">
        <f t="shared" ref="E90:X90" si="6">D72/28</f>
        <v>1.0000000000000002</v>
      </c>
      <c r="F90" s="2">
        <f t="shared" si="6"/>
        <v>0.98642857142857143</v>
      </c>
      <c r="G90" s="2">
        <f t="shared" si="6"/>
        <v>0.95285714285714285</v>
      </c>
      <c r="H90" s="2">
        <f t="shared" si="6"/>
        <v>0.89357142857142846</v>
      </c>
      <c r="I90" s="2">
        <f t="shared" si="6"/>
        <v>0.81071428571428572</v>
      </c>
      <c r="J90" s="2">
        <f t="shared" si="6"/>
        <v>0.72035714285714281</v>
      </c>
      <c r="K90" s="2">
        <f t="shared" si="6"/>
        <v>0.62857142857142845</v>
      </c>
      <c r="L90" s="2">
        <f t="shared" si="6"/>
        <v>0.53642857142857137</v>
      </c>
      <c r="M90" s="2">
        <f t="shared" si="6"/>
        <v>0.45357142857142857</v>
      </c>
      <c r="N90" s="2">
        <f t="shared" si="6"/>
        <v>0.38821428571428573</v>
      </c>
      <c r="O90" s="2">
        <f t="shared" si="6"/>
        <v>0.34428571428571431</v>
      </c>
      <c r="P90" s="2">
        <f t="shared" si="6"/>
        <v>0.32714285714285712</v>
      </c>
      <c r="Q90" s="2">
        <f t="shared" si="6"/>
        <v>0.32500000000000001</v>
      </c>
      <c r="R90" s="2">
        <f t="shared" si="6"/>
        <v>0.32500000000000001</v>
      </c>
      <c r="S90" s="2">
        <f t="shared" si="6"/>
        <v>0.32500000000000001</v>
      </c>
      <c r="T90" s="2">
        <f t="shared" si="6"/>
        <v>0.32500000000000001</v>
      </c>
      <c r="U90" s="2">
        <f t="shared" si="6"/>
        <v>0.32500000000000001</v>
      </c>
      <c r="V90" s="2">
        <f t="shared" si="6"/>
        <v>0.32500000000000001</v>
      </c>
      <c r="W90" s="2">
        <f t="shared" si="6"/>
        <v>0.32500000000000001</v>
      </c>
      <c r="X90" s="2">
        <f t="shared" si="6"/>
        <v>0.32500000000000001</v>
      </c>
    </row>
    <row r="91" spans="2:24">
      <c r="C91" s="38">
        <v>36</v>
      </c>
      <c r="D91" s="2">
        <v>1</v>
      </c>
      <c r="E91" s="2">
        <f t="shared" ref="E91:X91" si="7">D73/36</f>
        <v>1</v>
      </c>
      <c r="F91" s="2">
        <f t="shared" si="7"/>
        <v>0.9902777777777777</v>
      </c>
      <c r="G91" s="2">
        <f t="shared" si="7"/>
        <v>0.96833333333333327</v>
      </c>
      <c r="H91" s="2">
        <f t="shared" si="7"/>
        <v>0.92444444444444451</v>
      </c>
      <c r="I91" s="2">
        <f t="shared" si="7"/>
        <v>0.85749999999999993</v>
      </c>
      <c r="J91" s="2">
        <f t="shared" si="7"/>
        <v>0.78555555555555556</v>
      </c>
      <c r="K91" s="2">
        <f t="shared" si="7"/>
        <v>0.70916666666666672</v>
      </c>
      <c r="L91" s="2">
        <f t="shared" si="7"/>
        <v>0.63222222222222213</v>
      </c>
      <c r="M91" s="2">
        <f t="shared" si="7"/>
        <v>0.55833333333333335</v>
      </c>
      <c r="N91" s="2">
        <f t="shared" si="7"/>
        <v>0.49555555555555553</v>
      </c>
      <c r="O91" s="2">
        <f t="shared" si="7"/>
        <v>0.44027777777777777</v>
      </c>
      <c r="P91" s="2">
        <f t="shared" si="7"/>
        <v>0.39277777777777778</v>
      </c>
      <c r="Q91" s="2">
        <f t="shared" si="7"/>
        <v>0.35694444444444445</v>
      </c>
      <c r="R91" s="2">
        <f t="shared" si="7"/>
        <v>0.33500000000000002</v>
      </c>
      <c r="S91" s="2">
        <f t="shared" si="7"/>
        <v>0.3263888888888889</v>
      </c>
      <c r="T91" s="2">
        <f t="shared" si="7"/>
        <v>0.32500000000000001</v>
      </c>
      <c r="U91" s="2">
        <f t="shared" si="7"/>
        <v>0.32500000000000001</v>
      </c>
      <c r="V91" s="2">
        <f t="shared" si="7"/>
        <v>0.32500000000000001</v>
      </c>
      <c r="W91" s="2">
        <f t="shared" si="7"/>
        <v>0.32500000000000001</v>
      </c>
      <c r="X91" s="2">
        <f t="shared" si="7"/>
        <v>0.32500000000000001</v>
      </c>
    </row>
    <row r="92" spans="2:24">
      <c r="C92" s="38">
        <v>45</v>
      </c>
      <c r="D92" s="2">
        <v>1</v>
      </c>
      <c r="E92" s="2">
        <f t="shared" ref="E92:X92" si="8">D74/45</f>
        <v>1</v>
      </c>
      <c r="F92" s="2">
        <f t="shared" si="8"/>
        <v>0.99244444444444435</v>
      </c>
      <c r="G92" s="2">
        <f t="shared" si="8"/>
        <v>0.97066666666666668</v>
      </c>
      <c r="H92" s="2">
        <f t="shared" si="8"/>
        <v>0.92333333333333323</v>
      </c>
      <c r="I92" s="2">
        <f t="shared" si="8"/>
        <v>0.85377777777777786</v>
      </c>
      <c r="J92" s="2">
        <f t="shared" si="8"/>
        <v>0.77466666666666661</v>
      </c>
      <c r="K92" s="2">
        <f t="shared" si="8"/>
        <v>0.69977777777777783</v>
      </c>
      <c r="L92" s="2">
        <f t="shared" si="8"/>
        <v>0.63222222222222213</v>
      </c>
      <c r="M92" s="2">
        <f t="shared" si="8"/>
        <v>0.57311111111111113</v>
      </c>
      <c r="N92" s="2">
        <f t="shared" si="8"/>
        <v>0.51711111111111108</v>
      </c>
      <c r="O92" s="2">
        <f t="shared" si="8"/>
        <v>0.46977777777777779</v>
      </c>
      <c r="P92" s="2">
        <f t="shared" si="8"/>
        <v>0.43377777777777776</v>
      </c>
      <c r="Q92" s="2">
        <f t="shared" si="8"/>
        <v>0.40155555555555555</v>
      </c>
      <c r="R92" s="2">
        <f t="shared" si="8"/>
        <v>0.37400000000000005</v>
      </c>
      <c r="S92" s="2">
        <f t="shared" si="8"/>
        <v>0.35288888888888886</v>
      </c>
      <c r="T92" s="2">
        <f t="shared" si="8"/>
        <v>0.33777777777777779</v>
      </c>
      <c r="U92" s="2">
        <f t="shared" si="8"/>
        <v>0.32888888888888884</v>
      </c>
      <c r="V92" s="2">
        <f t="shared" si="8"/>
        <v>0.32533333333333336</v>
      </c>
      <c r="W92" s="2">
        <f t="shared" si="8"/>
        <v>0.32511111111111113</v>
      </c>
      <c r="X92" s="2">
        <f t="shared" si="8"/>
        <v>0.32511111111111113</v>
      </c>
    </row>
    <row r="93" spans="2:24">
      <c r="C93" s="38">
        <v>62.5</v>
      </c>
      <c r="D93" s="2">
        <v>1</v>
      </c>
      <c r="E93" s="2">
        <f t="shared" ref="E93:X93" si="9">D75/62.5</f>
        <v>1</v>
      </c>
      <c r="F93" s="2">
        <f t="shared" si="9"/>
        <v>0.99008000000000007</v>
      </c>
      <c r="G93" s="2">
        <f t="shared" si="9"/>
        <v>0.97232000000000007</v>
      </c>
      <c r="H93" s="2">
        <f t="shared" si="9"/>
        <v>0.95695999999999992</v>
      </c>
      <c r="I93" s="2">
        <f t="shared" si="9"/>
        <v>0.93600000000000005</v>
      </c>
      <c r="J93" s="2">
        <f t="shared" si="9"/>
        <v>0.90864</v>
      </c>
      <c r="K93" s="2">
        <f t="shared" si="9"/>
        <v>0.87327999999999995</v>
      </c>
      <c r="L93" s="2">
        <f t="shared" si="9"/>
        <v>0.82720000000000005</v>
      </c>
      <c r="M93" s="2">
        <f t="shared" si="9"/>
        <v>0.77184000000000008</v>
      </c>
      <c r="N93" s="2">
        <f t="shared" si="9"/>
        <v>0.70992</v>
      </c>
      <c r="O93" s="2">
        <f t="shared" si="9"/>
        <v>0.64063999999999999</v>
      </c>
      <c r="P93" s="2">
        <f t="shared" si="9"/>
        <v>0.57472000000000001</v>
      </c>
      <c r="Q93" s="2">
        <f t="shared" si="9"/>
        <v>0.51519999999999999</v>
      </c>
      <c r="R93" s="2">
        <f t="shared" si="9"/>
        <v>0.46032000000000001</v>
      </c>
      <c r="S93" s="2">
        <f t="shared" si="9"/>
        <v>0.41984000000000005</v>
      </c>
      <c r="T93" s="2">
        <f t="shared" si="9"/>
        <v>0.38832</v>
      </c>
      <c r="U93" s="2">
        <f t="shared" si="9"/>
        <v>0.36671999999999999</v>
      </c>
      <c r="V93" s="2">
        <f t="shared" si="9"/>
        <v>0.35408000000000001</v>
      </c>
      <c r="W93" s="2">
        <f t="shared" si="9"/>
        <v>0.34304000000000001</v>
      </c>
      <c r="X93" s="2">
        <f t="shared" si="9"/>
        <v>0.33344000000000001</v>
      </c>
    </row>
    <row r="94" spans="2:24">
      <c r="C94" s="38">
        <v>87.5</v>
      </c>
      <c r="D94" s="2">
        <v>1</v>
      </c>
      <c r="E94" s="2">
        <f t="shared" ref="E94:O94" si="10">D76/87.5</f>
        <v>1</v>
      </c>
      <c r="F94" s="2">
        <f t="shared" si="10"/>
        <v>0.99611428571428584</v>
      </c>
      <c r="G94" s="2">
        <f t="shared" si="10"/>
        <v>0.99268571428571428</v>
      </c>
      <c r="H94" s="2">
        <f t="shared" si="10"/>
        <v>0.98868571428571417</v>
      </c>
      <c r="I94" s="2">
        <f t="shared" si="10"/>
        <v>0.98354285714285716</v>
      </c>
      <c r="J94" s="2">
        <f t="shared" si="10"/>
        <v>0.97725714285714271</v>
      </c>
      <c r="K94" s="2">
        <f t="shared" si="10"/>
        <v>0.9694857142857144</v>
      </c>
      <c r="L94" s="2">
        <f t="shared" si="10"/>
        <v>0.96205714285714272</v>
      </c>
      <c r="M94" s="2">
        <f t="shared" si="10"/>
        <v>0.95154285714285725</v>
      </c>
      <c r="N94" s="2">
        <f t="shared" si="10"/>
        <v>0.94537142857142853</v>
      </c>
      <c r="O94" s="2">
        <f t="shared" si="10"/>
        <v>0.91954285714285711</v>
      </c>
    </row>
    <row r="95" spans="2:24">
      <c r="C95" s="38">
        <v>112.5</v>
      </c>
      <c r="D95" s="2">
        <v>1</v>
      </c>
      <c r="E95" s="2">
        <f t="shared" ref="E95:J95" si="11">D77/112.5</f>
        <v>1</v>
      </c>
      <c r="F95" s="2">
        <f t="shared" si="11"/>
        <v>0.99733333333333318</v>
      </c>
      <c r="G95" s="2">
        <f t="shared" si="11"/>
        <v>0.99377777777777776</v>
      </c>
      <c r="H95" s="2">
        <f t="shared" si="11"/>
        <v>0.99111111111111116</v>
      </c>
      <c r="I95" s="2">
        <f t="shared" si="11"/>
        <v>0.98755555555555563</v>
      </c>
      <c r="J95" s="2">
        <f t="shared" si="11"/>
        <v>0.98399999999999999</v>
      </c>
    </row>
    <row r="96" spans="2:24">
      <c r="C96" s="38">
        <v>137.5</v>
      </c>
      <c r="D96" s="2">
        <v>1</v>
      </c>
      <c r="E96" s="2">
        <f t="shared" ref="E96:J96" si="12">D78/137.5</f>
        <v>1</v>
      </c>
      <c r="F96" s="2">
        <f t="shared" si="12"/>
        <v>0.99781818181818172</v>
      </c>
      <c r="G96" s="2">
        <f t="shared" si="12"/>
        <v>0.99490909090909097</v>
      </c>
      <c r="H96" s="2">
        <f t="shared" si="12"/>
        <v>0.99199999999999999</v>
      </c>
      <c r="I96" s="2">
        <f t="shared" si="12"/>
        <v>0.98909090909090913</v>
      </c>
      <c r="J96" s="2">
        <f t="shared" si="12"/>
        <v>0.98763636363636376</v>
      </c>
    </row>
    <row r="97" spans="1:23">
      <c r="C97" s="38">
        <v>175</v>
      </c>
      <c r="D97" s="2">
        <v>1</v>
      </c>
      <c r="E97" s="2">
        <f t="shared" ref="E97:J97" si="13">D79/175</f>
        <v>1</v>
      </c>
      <c r="F97" s="2">
        <f t="shared" si="13"/>
        <v>0.99828571428571422</v>
      </c>
      <c r="G97" s="2">
        <f t="shared" si="13"/>
        <v>0.99600000000000011</v>
      </c>
      <c r="H97" s="2">
        <f t="shared" si="13"/>
        <v>0.99314285714285722</v>
      </c>
      <c r="I97" s="2">
        <f t="shared" si="13"/>
        <v>0.99028571428571432</v>
      </c>
      <c r="J97" s="2">
        <f t="shared" si="13"/>
        <v>0.9891428571428571</v>
      </c>
    </row>
    <row r="98" spans="1:23">
      <c r="C98" s="38">
        <v>225</v>
      </c>
      <c r="D98" s="2">
        <v>1</v>
      </c>
      <c r="E98" s="2">
        <f t="shared" ref="E98:J98" si="14">D80/225</f>
        <v>1</v>
      </c>
      <c r="F98" s="2">
        <f t="shared" si="14"/>
        <v>0.9986666666666667</v>
      </c>
      <c r="G98" s="2">
        <f t="shared" si="14"/>
        <v>0.99688888888888894</v>
      </c>
      <c r="H98" s="2">
        <f t="shared" si="14"/>
        <v>0.9946666666666667</v>
      </c>
      <c r="I98" s="2">
        <f t="shared" si="14"/>
        <v>0.9920000000000001</v>
      </c>
      <c r="J98" s="2">
        <f t="shared" si="14"/>
        <v>0.98933333333333329</v>
      </c>
    </row>
    <row r="99" spans="1:23">
      <c r="C99" s="38">
        <v>375</v>
      </c>
      <c r="D99" s="2">
        <v>1</v>
      </c>
      <c r="E99" s="2">
        <f t="shared" ref="E99:L99" si="15">D81/375</f>
        <v>1</v>
      </c>
      <c r="F99" s="2">
        <f t="shared" si="15"/>
        <v>0.99946666666666673</v>
      </c>
      <c r="G99" s="2">
        <f t="shared" si="15"/>
        <v>0.99840000000000007</v>
      </c>
      <c r="H99" s="2">
        <f t="shared" si="15"/>
        <v>0.99733333333333329</v>
      </c>
      <c r="I99" s="2">
        <f t="shared" si="15"/>
        <v>0.996</v>
      </c>
      <c r="J99" s="2">
        <f t="shared" si="15"/>
        <v>0.99440000000000006</v>
      </c>
      <c r="K99" s="2">
        <f t="shared" si="15"/>
        <v>0.99226666666666663</v>
      </c>
      <c r="L99" s="2">
        <f t="shared" si="15"/>
        <v>0.98959999999999992</v>
      </c>
    </row>
    <row r="100" spans="1:23">
      <c r="C100" s="38">
        <v>750</v>
      </c>
      <c r="D100" s="2">
        <v>1</v>
      </c>
      <c r="E100" s="2">
        <f t="shared" ref="E100:R100" si="16">D82/750</f>
        <v>1</v>
      </c>
      <c r="F100" s="2">
        <f t="shared" si="16"/>
        <v>0.99986666666666668</v>
      </c>
      <c r="G100" s="2">
        <f t="shared" si="16"/>
        <v>0.99946666666666673</v>
      </c>
      <c r="H100" s="2">
        <f t="shared" si="16"/>
        <v>0.99906666666666666</v>
      </c>
      <c r="I100" s="2">
        <f t="shared" si="16"/>
        <v>0.99853333333333327</v>
      </c>
      <c r="J100" s="2">
        <f t="shared" si="16"/>
        <v>0.998</v>
      </c>
      <c r="K100" s="2">
        <f t="shared" si="16"/>
        <v>0.99746666666666672</v>
      </c>
      <c r="L100" s="2">
        <f t="shared" si="16"/>
        <v>0.99693333333333345</v>
      </c>
      <c r="M100" s="2">
        <f t="shared" si="16"/>
        <v>0.99639999999999995</v>
      </c>
      <c r="N100" s="2">
        <f t="shared" si="16"/>
        <v>0.99573333333333347</v>
      </c>
      <c r="O100" s="2">
        <f t="shared" si="16"/>
        <v>0.99506666666666665</v>
      </c>
      <c r="P100" s="2">
        <f t="shared" si="16"/>
        <v>0.99426666666666674</v>
      </c>
      <c r="Q100" s="2">
        <f t="shared" si="16"/>
        <v>0.99333333333333329</v>
      </c>
      <c r="R100" s="2">
        <f t="shared" si="16"/>
        <v>0.99253333333333327</v>
      </c>
    </row>
    <row r="101" spans="1:23">
      <c r="C101" s="38">
        <v>1500</v>
      </c>
      <c r="D101" s="2">
        <v>1</v>
      </c>
      <c r="E101" s="2">
        <f t="shared" ref="E101:W101" si="17">D83/1500</f>
        <v>1</v>
      </c>
      <c r="F101" s="2">
        <f t="shared" si="17"/>
        <v>1</v>
      </c>
      <c r="G101" s="2">
        <f t="shared" si="17"/>
        <v>1</v>
      </c>
      <c r="H101" s="2">
        <f t="shared" si="17"/>
        <v>1</v>
      </c>
      <c r="I101" s="2">
        <f t="shared" si="17"/>
        <v>1</v>
      </c>
      <c r="J101" s="2">
        <f t="shared" si="17"/>
        <v>1</v>
      </c>
      <c r="K101" s="2">
        <f t="shared" si="17"/>
        <v>1</v>
      </c>
      <c r="L101" s="2">
        <f t="shared" si="17"/>
        <v>1</v>
      </c>
      <c r="M101" s="2">
        <f t="shared" si="17"/>
        <v>1</v>
      </c>
      <c r="N101" s="2">
        <f t="shared" si="17"/>
        <v>1</v>
      </c>
      <c r="O101" s="2">
        <f t="shared" si="17"/>
        <v>1</v>
      </c>
      <c r="P101" s="2">
        <f t="shared" si="17"/>
        <v>1</v>
      </c>
      <c r="Q101" s="2">
        <f t="shared" si="17"/>
        <v>1</v>
      </c>
      <c r="R101" s="2">
        <f t="shared" si="17"/>
        <v>1</v>
      </c>
      <c r="S101" s="2">
        <f t="shared" si="17"/>
        <v>1</v>
      </c>
      <c r="T101" s="2">
        <f t="shared" si="17"/>
        <v>1</v>
      </c>
      <c r="U101" s="2">
        <f t="shared" si="17"/>
        <v>1</v>
      </c>
      <c r="V101" s="2">
        <f t="shared" si="17"/>
        <v>1</v>
      </c>
      <c r="W101" s="2">
        <f t="shared" si="17"/>
        <v>1</v>
      </c>
    </row>
    <row r="102" spans="1:23" ht="15.75">
      <c r="C102" s="1"/>
    </row>
    <row r="104" spans="1:23">
      <c r="A104" s="6" t="s">
        <v>14</v>
      </c>
      <c r="B104" s="6" t="s">
        <v>39</v>
      </c>
    </row>
    <row r="105" spans="1:23">
      <c r="B105"/>
      <c r="C105" s="33" t="s">
        <v>115</v>
      </c>
      <c r="D105" s="36">
        <v>0.1</v>
      </c>
      <c r="E105" s="36">
        <v>0.2</v>
      </c>
      <c r="F105" s="36">
        <v>0.3</v>
      </c>
      <c r="G105" s="36">
        <v>0.4</v>
      </c>
      <c r="H105" s="36">
        <v>0.5</v>
      </c>
      <c r="I105" s="36">
        <v>0.6</v>
      </c>
      <c r="J105" s="36">
        <v>0.7</v>
      </c>
      <c r="K105" s="36">
        <v>0.8</v>
      </c>
      <c r="L105" s="36">
        <v>0.9</v>
      </c>
      <c r="M105" s="36">
        <v>1</v>
      </c>
      <c r="N105" s="36">
        <v>1.1000000000000001</v>
      </c>
      <c r="O105" s="36">
        <v>1.2</v>
      </c>
      <c r="P105" s="36">
        <v>1.3</v>
      </c>
      <c r="Q105" s="36">
        <v>1.4</v>
      </c>
      <c r="R105" s="36">
        <v>1.5</v>
      </c>
      <c r="S105" s="36">
        <v>1.6</v>
      </c>
      <c r="T105" s="36">
        <v>1.7</v>
      </c>
      <c r="U105" s="36">
        <v>1.8</v>
      </c>
      <c r="V105" s="36">
        <v>1.9</v>
      </c>
      <c r="W105" s="36">
        <v>2</v>
      </c>
    </row>
    <row r="106" spans="1:23">
      <c r="C106" s="38">
        <v>3</v>
      </c>
      <c r="D106" s="2">
        <v>2.9039999999999999</v>
      </c>
      <c r="E106" s="2">
        <v>1.897</v>
      </c>
      <c r="F106" s="2">
        <v>0.99299999999999999</v>
      </c>
      <c r="G106" s="2">
        <v>0.97500000000000009</v>
      </c>
      <c r="H106" s="2">
        <v>0.97500000000000009</v>
      </c>
      <c r="I106" s="2">
        <v>0.97500000000000009</v>
      </c>
      <c r="J106" s="2">
        <v>0.97500000000000009</v>
      </c>
      <c r="K106" s="2">
        <v>0.97500000000000009</v>
      </c>
      <c r="L106" s="2">
        <v>0.97500000000000009</v>
      </c>
      <c r="M106" s="2">
        <v>0.97500000000000009</v>
      </c>
      <c r="N106" s="2">
        <v>0.97500000000000009</v>
      </c>
      <c r="O106" s="2">
        <v>0.97500000000000009</v>
      </c>
      <c r="P106" s="2">
        <v>0.97500000000000009</v>
      </c>
      <c r="Q106" s="2">
        <v>0.97500000000000009</v>
      </c>
      <c r="R106" s="2">
        <v>0.97500000000000009</v>
      </c>
      <c r="S106" s="2">
        <v>0.97500000000000009</v>
      </c>
      <c r="T106" s="2">
        <v>0.97500000000000009</v>
      </c>
      <c r="U106" s="2">
        <v>0.97500000000000009</v>
      </c>
      <c r="V106" s="2">
        <v>0.97500000000000009</v>
      </c>
      <c r="W106" s="2">
        <v>0.97500000000000009</v>
      </c>
    </row>
    <row r="107" spans="1:23">
      <c r="C107" s="38">
        <v>6</v>
      </c>
      <c r="D107" s="2">
        <v>5.9799999999999995</v>
      </c>
      <c r="E107" s="2">
        <v>5.407</v>
      </c>
      <c r="F107" s="2">
        <v>4.202</v>
      </c>
      <c r="G107" s="2">
        <v>2.8710000000000004</v>
      </c>
      <c r="H107" s="2">
        <v>2.0230000000000001</v>
      </c>
      <c r="I107" s="2">
        <v>1.9510000000000001</v>
      </c>
      <c r="J107" s="2">
        <v>1.9510000000000001</v>
      </c>
      <c r="K107" s="2">
        <v>1.9510000000000001</v>
      </c>
      <c r="L107" s="2">
        <v>1.9510000000000001</v>
      </c>
      <c r="M107" s="2">
        <v>1.9510000000000001</v>
      </c>
      <c r="N107" s="2">
        <v>1.9510000000000001</v>
      </c>
      <c r="O107" s="2">
        <v>1.9510000000000001</v>
      </c>
      <c r="P107" s="2">
        <v>1.9510000000000001</v>
      </c>
      <c r="Q107" s="2">
        <v>1.9510000000000001</v>
      </c>
      <c r="R107" s="2">
        <v>1.9510000000000001</v>
      </c>
      <c r="S107" s="2">
        <v>1.9510000000000001</v>
      </c>
      <c r="T107" s="2">
        <v>1.9510000000000001</v>
      </c>
      <c r="U107" s="2">
        <v>1.9510000000000001</v>
      </c>
      <c r="V107" s="2">
        <v>1.9510000000000001</v>
      </c>
      <c r="W107" s="2">
        <v>1.9510000000000001</v>
      </c>
    </row>
    <row r="108" spans="1:23">
      <c r="C108" s="38">
        <v>12</v>
      </c>
      <c r="D108" s="2">
        <v>12</v>
      </c>
      <c r="E108" s="2">
        <v>11.700000000000001</v>
      </c>
      <c r="F108" s="2">
        <v>10.93</v>
      </c>
      <c r="G108" s="2">
        <v>9.76</v>
      </c>
      <c r="H108" s="2">
        <v>8.36</v>
      </c>
      <c r="I108" s="2">
        <v>6.93</v>
      </c>
      <c r="J108" s="2">
        <v>5.63</v>
      </c>
      <c r="K108" s="2">
        <v>4.5600000000000005</v>
      </c>
      <c r="L108" s="2">
        <v>3.9800000000000004</v>
      </c>
      <c r="M108" s="2">
        <v>3.9</v>
      </c>
      <c r="N108" s="2">
        <v>3.9</v>
      </c>
      <c r="O108" s="2">
        <v>3.9</v>
      </c>
      <c r="P108" s="2">
        <v>3.9</v>
      </c>
      <c r="Q108" s="2">
        <v>3.9</v>
      </c>
      <c r="R108" s="2">
        <v>3.9</v>
      </c>
      <c r="S108" s="2">
        <v>3.9</v>
      </c>
      <c r="T108" s="2">
        <v>3.9</v>
      </c>
      <c r="U108" s="2">
        <v>3.9</v>
      </c>
      <c r="V108" s="2">
        <v>3.9</v>
      </c>
      <c r="W108" s="2">
        <v>3.9</v>
      </c>
    </row>
    <row r="109" spans="1:23">
      <c r="C109" s="38">
        <v>20</v>
      </c>
      <c r="D109" s="2">
        <v>20</v>
      </c>
      <c r="E109" s="2">
        <v>19.8</v>
      </c>
      <c r="F109" s="2">
        <v>19.38</v>
      </c>
      <c r="G109" s="2">
        <v>18.670000000000002</v>
      </c>
      <c r="H109" s="2">
        <v>17.64</v>
      </c>
      <c r="I109" s="2">
        <v>16.329999999999998</v>
      </c>
      <c r="J109" s="2">
        <v>14.860000000000001</v>
      </c>
      <c r="K109" s="2">
        <v>13.389999999999999</v>
      </c>
      <c r="L109" s="2">
        <v>11.86</v>
      </c>
      <c r="M109" s="2">
        <v>10.4</v>
      </c>
      <c r="N109" s="2">
        <v>9.1</v>
      </c>
      <c r="O109" s="2">
        <v>7.9600000000000009</v>
      </c>
      <c r="P109" s="2">
        <v>7.1</v>
      </c>
      <c r="Q109" s="2">
        <v>6.63</v>
      </c>
      <c r="R109" s="2">
        <v>6.5100000000000007</v>
      </c>
      <c r="S109" s="2">
        <v>6.5</v>
      </c>
      <c r="T109" s="2">
        <v>6.5</v>
      </c>
      <c r="U109" s="2">
        <v>6.5</v>
      </c>
      <c r="V109" s="2">
        <v>6.5</v>
      </c>
      <c r="W109" s="2">
        <v>6.5</v>
      </c>
    </row>
    <row r="110" spans="1:23">
      <c r="C110" s="38">
        <v>28</v>
      </c>
      <c r="D110" s="2">
        <v>28.000000000000004</v>
      </c>
      <c r="E110" s="2">
        <v>27.82</v>
      </c>
      <c r="F110" s="2">
        <v>27.529999999999998</v>
      </c>
      <c r="G110" s="2">
        <v>27.04</v>
      </c>
      <c r="H110" s="2">
        <v>26.32</v>
      </c>
      <c r="I110" s="2">
        <v>25.39</v>
      </c>
      <c r="J110" s="2">
        <v>24.22</v>
      </c>
      <c r="K110" s="2">
        <v>22.81</v>
      </c>
      <c r="L110" s="2">
        <v>21.29</v>
      </c>
      <c r="M110" s="2">
        <v>19.7</v>
      </c>
      <c r="N110" s="2">
        <v>18.13</v>
      </c>
      <c r="O110" s="2">
        <v>16.580000000000002</v>
      </c>
      <c r="P110" s="2">
        <v>15.040000000000001</v>
      </c>
      <c r="Q110" s="2">
        <v>13.61</v>
      </c>
      <c r="R110" s="2">
        <v>12.34</v>
      </c>
      <c r="S110" s="2">
        <v>11.23</v>
      </c>
      <c r="T110" s="2">
        <v>10.34</v>
      </c>
      <c r="U110" s="2">
        <v>9.65</v>
      </c>
      <c r="V110" s="2">
        <v>9.27</v>
      </c>
      <c r="W110" s="2">
        <v>9.1300000000000008</v>
      </c>
    </row>
    <row r="111" spans="1:23">
      <c r="C111" s="38">
        <v>36</v>
      </c>
      <c r="D111" s="2">
        <v>36</v>
      </c>
      <c r="E111" s="2">
        <v>35.82</v>
      </c>
      <c r="F111" s="2">
        <v>35.6</v>
      </c>
      <c r="G111" s="2">
        <v>35.25</v>
      </c>
      <c r="H111" s="2">
        <v>34.72</v>
      </c>
      <c r="I111" s="2">
        <v>34.04</v>
      </c>
      <c r="J111" s="2">
        <v>33.14</v>
      </c>
      <c r="K111" s="2">
        <v>31.96</v>
      </c>
      <c r="L111" s="2">
        <v>30.59</v>
      </c>
      <c r="M111" s="2">
        <v>29.14</v>
      </c>
      <c r="N111" s="2">
        <v>27.58</v>
      </c>
      <c r="O111" s="2">
        <v>26.02</v>
      </c>
      <c r="P111" s="2">
        <v>24.42</v>
      </c>
      <c r="Q111" s="2">
        <v>22.770000000000003</v>
      </c>
      <c r="R111" s="2">
        <v>21.18</v>
      </c>
      <c r="S111" s="2">
        <v>19.61</v>
      </c>
      <c r="T111" s="2">
        <v>18.13</v>
      </c>
      <c r="U111" s="2">
        <v>16.75</v>
      </c>
      <c r="V111" s="2">
        <v>15.459999999999999</v>
      </c>
      <c r="W111" s="2">
        <v>14.38</v>
      </c>
    </row>
    <row r="112" spans="1:23">
      <c r="C112" s="38">
        <v>45</v>
      </c>
      <c r="D112" s="2">
        <v>45</v>
      </c>
      <c r="E112" s="2">
        <v>44.81</v>
      </c>
      <c r="F112" s="2">
        <v>44.62</v>
      </c>
      <c r="G112" s="2">
        <v>44.34</v>
      </c>
      <c r="H112" s="2">
        <v>43.94</v>
      </c>
      <c r="I112" s="2">
        <v>43.38</v>
      </c>
      <c r="J112" s="2">
        <v>42.58</v>
      </c>
      <c r="K112" s="2">
        <v>41.510000000000005</v>
      </c>
      <c r="L112" s="2">
        <v>40.22</v>
      </c>
      <c r="M112" s="2">
        <v>38.76</v>
      </c>
      <c r="N112" s="2">
        <v>37.130000000000003</v>
      </c>
      <c r="O112" s="2">
        <v>35.57</v>
      </c>
      <c r="P112" s="2">
        <v>33.879999999999995</v>
      </c>
      <c r="Q112" s="2">
        <v>32.229999999999997</v>
      </c>
      <c r="R112" s="2">
        <v>30.54</v>
      </c>
      <c r="S112" s="2">
        <v>28.84</v>
      </c>
      <c r="T112" s="2">
        <v>27.250000000000004</v>
      </c>
      <c r="U112" s="2">
        <v>25.759999999999998</v>
      </c>
      <c r="V112" s="2">
        <v>24.25</v>
      </c>
      <c r="W112" s="2">
        <v>22.8</v>
      </c>
    </row>
    <row r="113" spans="2:24">
      <c r="C113" s="38">
        <v>62.5</v>
      </c>
      <c r="D113" s="2">
        <v>62.5</v>
      </c>
      <c r="E113" s="2">
        <v>62.31</v>
      </c>
      <c r="F113" s="2">
        <v>62.129999999999995</v>
      </c>
      <c r="G113" s="2">
        <v>61.919999999999995</v>
      </c>
      <c r="H113" s="2">
        <v>61.519999999999996</v>
      </c>
      <c r="I113" s="2">
        <v>60.57</v>
      </c>
      <c r="J113" s="2">
        <v>59.040000000000006</v>
      </c>
      <c r="K113" s="2">
        <v>56.940000000000005</v>
      </c>
      <c r="L113" s="2">
        <v>54.730000000000004</v>
      </c>
      <c r="M113" s="2">
        <v>52.44</v>
      </c>
      <c r="N113" s="2">
        <v>50.18</v>
      </c>
      <c r="O113" s="2">
        <v>47.949999999999996</v>
      </c>
      <c r="P113" s="2">
        <v>45.69</v>
      </c>
      <c r="Q113" s="2">
        <v>43.6</v>
      </c>
      <c r="R113" s="2">
        <v>41.46</v>
      </c>
      <c r="S113" s="2">
        <v>39.479999999999997</v>
      </c>
      <c r="T113" s="2">
        <v>37.659999999999997</v>
      </c>
      <c r="U113" s="2">
        <v>35.809999999999995</v>
      </c>
      <c r="V113" s="2">
        <v>34.260000000000005</v>
      </c>
      <c r="W113" s="2">
        <v>32.800000000000004</v>
      </c>
    </row>
    <row r="114" spans="2:24">
      <c r="C114" s="38">
        <v>87.5</v>
      </c>
      <c r="D114" s="2">
        <v>87.5</v>
      </c>
      <c r="E114" s="2">
        <v>87.32</v>
      </c>
      <c r="F114" s="2">
        <v>87.12</v>
      </c>
      <c r="G114" s="2">
        <v>86.929999999999993</v>
      </c>
      <c r="H114" s="2">
        <v>86.74</v>
      </c>
      <c r="I114" s="2">
        <v>86.52</v>
      </c>
      <c r="J114" s="2">
        <v>86.28</v>
      </c>
      <c r="K114" s="2">
        <v>85.98</v>
      </c>
      <c r="L114" s="2">
        <v>85.63</v>
      </c>
      <c r="M114" s="2">
        <v>85.26</v>
      </c>
      <c r="N114" s="2">
        <v>84.830000000000013</v>
      </c>
      <c r="O114" s="2">
        <v>84.36</v>
      </c>
      <c r="P114" s="2">
        <v>83.83</v>
      </c>
      <c r="Q114" s="2">
        <v>83.27</v>
      </c>
      <c r="R114" s="2">
        <v>82.65</v>
      </c>
      <c r="S114" s="2">
        <v>82.13000000000001</v>
      </c>
      <c r="T114" s="2">
        <v>81.36</v>
      </c>
      <c r="U114" s="2">
        <v>80.86</v>
      </c>
      <c r="V114" s="2">
        <v>79.97999999999999</v>
      </c>
      <c r="W114" s="2">
        <v>79.27</v>
      </c>
    </row>
    <row r="115" spans="2:24">
      <c r="C115" s="38">
        <v>112.5</v>
      </c>
      <c r="D115" s="2">
        <v>112.5</v>
      </c>
      <c r="E115" s="2">
        <v>112.3</v>
      </c>
      <c r="F115" s="2">
        <v>112.10000000000001</v>
      </c>
      <c r="G115" s="2">
        <v>111.9</v>
      </c>
      <c r="H115" s="2">
        <v>111.69999999999999</v>
      </c>
      <c r="I115" s="2">
        <v>111.60000000000001</v>
      </c>
      <c r="J115" s="2">
        <v>111.4</v>
      </c>
      <c r="K115" s="2">
        <v>111.10000000000001</v>
      </c>
      <c r="L115" s="2">
        <v>110.9</v>
      </c>
      <c r="M115" s="2">
        <v>110.60000000000001</v>
      </c>
      <c r="N115" s="2">
        <v>110.2</v>
      </c>
      <c r="O115" s="2">
        <v>109.8</v>
      </c>
      <c r="P115" s="2">
        <v>109.39999999999999</v>
      </c>
      <c r="Q115" s="2">
        <v>109</v>
      </c>
      <c r="R115" s="2">
        <v>108.5</v>
      </c>
      <c r="S115" s="2">
        <v>107.89999999999999</v>
      </c>
      <c r="T115" s="2">
        <v>107.30000000000001</v>
      </c>
      <c r="U115" s="2">
        <v>106.89999999999999</v>
      </c>
      <c r="V115" s="2">
        <v>106.39999999999999</v>
      </c>
      <c r="W115" s="2">
        <v>105.2</v>
      </c>
    </row>
    <row r="116" spans="2:24">
      <c r="C116" s="38">
        <v>137.5</v>
      </c>
      <c r="D116" s="2">
        <v>137.5</v>
      </c>
      <c r="E116" s="2">
        <v>137.4</v>
      </c>
      <c r="F116" s="2">
        <v>137.1</v>
      </c>
      <c r="G116" s="2">
        <v>136.9</v>
      </c>
      <c r="H116" s="2">
        <v>136.69999999999999</v>
      </c>
      <c r="I116" s="2">
        <v>136.6</v>
      </c>
      <c r="J116" s="2">
        <v>136.4</v>
      </c>
      <c r="K116" s="2">
        <v>136.19999999999999</v>
      </c>
      <c r="L116" s="2">
        <v>135.9</v>
      </c>
      <c r="M116" s="2">
        <v>135.69999999999999</v>
      </c>
      <c r="N116" s="2">
        <v>135.4</v>
      </c>
      <c r="O116" s="2">
        <v>135.1</v>
      </c>
      <c r="P116" s="2">
        <v>134.69999999999999</v>
      </c>
      <c r="Q116" s="2">
        <v>134.4</v>
      </c>
      <c r="R116" s="2">
        <v>134</v>
      </c>
      <c r="S116" s="2">
        <v>133.70000000000002</v>
      </c>
      <c r="T116" s="2">
        <v>133.20000000000002</v>
      </c>
      <c r="U116" s="2">
        <v>0</v>
      </c>
      <c r="V116" s="2">
        <v>0</v>
      </c>
      <c r="W116" s="2">
        <v>0</v>
      </c>
    </row>
    <row r="117" spans="2:24">
      <c r="C117" s="38">
        <v>175</v>
      </c>
      <c r="D117" s="2">
        <v>175</v>
      </c>
      <c r="E117" s="2">
        <v>174.9</v>
      </c>
      <c r="F117" s="2">
        <v>174.7</v>
      </c>
      <c r="G117" s="2">
        <v>174.5</v>
      </c>
      <c r="H117" s="2">
        <v>174.3</v>
      </c>
      <c r="I117" s="2">
        <v>174.1</v>
      </c>
      <c r="J117" s="2">
        <v>173.9</v>
      </c>
      <c r="K117" s="2">
        <v>173.7</v>
      </c>
      <c r="L117" s="2">
        <v>173.5</v>
      </c>
      <c r="M117" s="2">
        <v>173.2</v>
      </c>
      <c r="N117" s="2">
        <v>172.9</v>
      </c>
      <c r="O117" s="2">
        <v>172.6</v>
      </c>
      <c r="P117" s="2">
        <v>172.4</v>
      </c>
      <c r="Q117" s="2">
        <v>172.2</v>
      </c>
      <c r="R117" s="2">
        <v>171.5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</row>
    <row r="118" spans="2:24">
      <c r="C118" s="38">
        <v>225</v>
      </c>
      <c r="D118" s="2">
        <v>225</v>
      </c>
      <c r="E118" s="2">
        <v>224.89999999999998</v>
      </c>
      <c r="F118" s="2">
        <v>224.70000000000002</v>
      </c>
      <c r="G118" s="2">
        <v>224.5</v>
      </c>
      <c r="H118" s="2">
        <v>224.3</v>
      </c>
      <c r="I118" s="2">
        <v>224.1</v>
      </c>
      <c r="J118" s="2">
        <v>223.89999999999998</v>
      </c>
      <c r="K118" s="2">
        <v>223.70000000000002</v>
      </c>
      <c r="L118" s="2">
        <v>223.5</v>
      </c>
      <c r="M118" s="2">
        <v>223.20000000000002</v>
      </c>
      <c r="N118" s="2">
        <v>223</v>
      </c>
      <c r="O118" s="2">
        <v>222.6</v>
      </c>
      <c r="P118" s="2">
        <v>222.3</v>
      </c>
      <c r="Q118" s="2">
        <v>222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</row>
    <row r="119" spans="2:24">
      <c r="C119" s="38">
        <v>375</v>
      </c>
      <c r="D119" s="2">
        <v>375</v>
      </c>
      <c r="E119" s="2">
        <v>374.90000000000003</v>
      </c>
      <c r="F119" s="2">
        <v>374.8</v>
      </c>
      <c r="G119" s="2">
        <v>374.59999999999997</v>
      </c>
      <c r="H119" s="2">
        <v>374.40000000000003</v>
      </c>
      <c r="I119" s="2">
        <v>374.2</v>
      </c>
      <c r="J119" s="2">
        <v>374</v>
      </c>
      <c r="K119" s="2">
        <v>373.8</v>
      </c>
      <c r="L119" s="2">
        <v>373.59999999999997</v>
      </c>
      <c r="M119" s="2">
        <v>373.40000000000003</v>
      </c>
      <c r="N119" s="2">
        <v>373.2</v>
      </c>
      <c r="O119" s="2">
        <v>373</v>
      </c>
      <c r="P119" s="2">
        <v>372.8</v>
      </c>
      <c r="Q119" s="2">
        <v>372.5</v>
      </c>
      <c r="R119" s="2">
        <v>372.2</v>
      </c>
      <c r="S119" s="2">
        <v>371.8</v>
      </c>
      <c r="T119" s="2">
        <v>371.2</v>
      </c>
      <c r="U119" s="2">
        <v>370.59999999999997</v>
      </c>
      <c r="V119" s="2">
        <v>0</v>
      </c>
      <c r="W119" s="2">
        <v>0</v>
      </c>
    </row>
    <row r="120" spans="2:24">
      <c r="C120" s="38">
        <v>750</v>
      </c>
      <c r="D120" s="2">
        <v>750</v>
      </c>
      <c r="E120" s="2">
        <v>749.9</v>
      </c>
      <c r="F120" s="2">
        <v>749.9</v>
      </c>
      <c r="G120" s="2">
        <v>749.7</v>
      </c>
      <c r="H120" s="2">
        <v>749.6</v>
      </c>
      <c r="I120" s="2">
        <v>749.4</v>
      </c>
      <c r="J120" s="2">
        <v>749.3</v>
      </c>
      <c r="K120" s="2">
        <v>749.1</v>
      </c>
      <c r="L120" s="2">
        <v>748.9</v>
      </c>
      <c r="M120" s="2">
        <v>748.80000000000007</v>
      </c>
      <c r="N120" s="2">
        <v>748.6</v>
      </c>
      <c r="O120" s="2">
        <v>748.4</v>
      </c>
      <c r="P120" s="2">
        <v>748.19999999999993</v>
      </c>
      <c r="Q120" s="2">
        <v>748.1</v>
      </c>
      <c r="R120" s="2">
        <v>747.9</v>
      </c>
      <c r="S120" s="2">
        <v>747.7</v>
      </c>
      <c r="T120" s="2">
        <v>747.5</v>
      </c>
      <c r="U120" s="2">
        <v>747.3</v>
      </c>
      <c r="V120" s="2">
        <v>747.1</v>
      </c>
      <c r="W120" s="2">
        <v>746.9</v>
      </c>
    </row>
    <row r="121" spans="2:24">
      <c r="C121" s="38">
        <v>1500</v>
      </c>
      <c r="D121" s="2">
        <v>1500</v>
      </c>
      <c r="E121" s="2">
        <v>1500</v>
      </c>
      <c r="F121" s="2">
        <v>1500</v>
      </c>
      <c r="G121" s="2">
        <v>1500</v>
      </c>
      <c r="H121" s="2">
        <v>1500</v>
      </c>
      <c r="I121" s="2">
        <v>1500</v>
      </c>
      <c r="J121" s="2">
        <v>1500</v>
      </c>
      <c r="K121" s="2">
        <v>1500</v>
      </c>
      <c r="L121" s="2">
        <v>1500</v>
      </c>
      <c r="M121" s="2">
        <v>1500</v>
      </c>
      <c r="N121" s="2">
        <v>1500</v>
      </c>
      <c r="O121" s="2">
        <v>1500</v>
      </c>
      <c r="P121" s="2">
        <v>1500</v>
      </c>
      <c r="Q121" s="2">
        <v>1500</v>
      </c>
      <c r="R121" s="2">
        <v>1500</v>
      </c>
      <c r="S121" s="2">
        <v>1500</v>
      </c>
      <c r="T121" s="2">
        <v>1500</v>
      </c>
      <c r="U121" s="2">
        <v>1500</v>
      </c>
      <c r="V121" s="2">
        <v>1500</v>
      </c>
      <c r="W121" s="2">
        <v>1500</v>
      </c>
    </row>
    <row r="122" spans="2:24" ht="15.75">
      <c r="C122" s="1"/>
    </row>
    <row r="123" spans="2:24">
      <c r="B123" s="37" t="s">
        <v>18</v>
      </c>
      <c r="C123" s="64" t="s">
        <v>115</v>
      </c>
      <c r="D123" s="23">
        <v>0</v>
      </c>
      <c r="E123" s="23">
        <v>0.1</v>
      </c>
      <c r="F123" s="23">
        <v>0.2</v>
      </c>
      <c r="G123" s="23">
        <v>0.3</v>
      </c>
      <c r="H123" s="23">
        <v>0.4</v>
      </c>
      <c r="I123" s="23">
        <v>0.5</v>
      </c>
      <c r="J123" s="23">
        <v>0.6</v>
      </c>
      <c r="K123" s="23">
        <v>0.7</v>
      </c>
      <c r="L123" s="23">
        <v>0.8</v>
      </c>
      <c r="M123" s="23">
        <v>0.9</v>
      </c>
      <c r="N123" s="23">
        <v>1</v>
      </c>
      <c r="O123" s="23">
        <v>1.1000000000000001</v>
      </c>
      <c r="P123" s="23">
        <v>1.2</v>
      </c>
      <c r="Q123" s="23">
        <v>1.3</v>
      </c>
      <c r="R123" s="23">
        <v>1.4</v>
      </c>
      <c r="S123" s="23">
        <v>1.5</v>
      </c>
      <c r="T123" s="23">
        <v>1.6</v>
      </c>
      <c r="U123" s="23">
        <v>1.7</v>
      </c>
      <c r="V123" s="23">
        <v>1.8</v>
      </c>
      <c r="W123" s="23">
        <v>1.9</v>
      </c>
      <c r="X123" s="23">
        <v>2</v>
      </c>
    </row>
    <row r="124" spans="2:24">
      <c r="C124" s="38">
        <v>3</v>
      </c>
      <c r="D124" s="2">
        <v>1</v>
      </c>
      <c r="E124" s="2">
        <f t="shared" ref="E124:X124" si="18">D106/3</f>
        <v>0.96799999999999997</v>
      </c>
      <c r="F124" s="2">
        <f t="shared" si="18"/>
        <v>0.6323333333333333</v>
      </c>
      <c r="G124" s="2">
        <f t="shared" si="18"/>
        <v>0.33100000000000002</v>
      </c>
      <c r="H124" s="2">
        <f t="shared" si="18"/>
        <v>0.32500000000000001</v>
      </c>
      <c r="I124" s="2">
        <f t="shared" si="18"/>
        <v>0.32500000000000001</v>
      </c>
      <c r="J124" s="2">
        <f t="shared" si="18"/>
        <v>0.32500000000000001</v>
      </c>
      <c r="K124" s="2">
        <f t="shared" si="18"/>
        <v>0.32500000000000001</v>
      </c>
      <c r="L124" s="2">
        <f t="shared" si="18"/>
        <v>0.32500000000000001</v>
      </c>
      <c r="M124" s="2">
        <f t="shared" si="18"/>
        <v>0.32500000000000001</v>
      </c>
      <c r="N124" s="2">
        <f t="shared" si="18"/>
        <v>0.32500000000000001</v>
      </c>
      <c r="O124" s="2">
        <f t="shared" si="18"/>
        <v>0.32500000000000001</v>
      </c>
      <c r="P124" s="2">
        <f t="shared" si="18"/>
        <v>0.32500000000000001</v>
      </c>
      <c r="Q124" s="2">
        <f t="shared" si="18"/>
        <v>0.32500000000000001</v>
      </c>
      <c r="R124" s="2">
        <f t="shared" si="18"/>
        <v>0.32500000000000001</v>
      </c>
      <c r="S124" s="2">
        <f t="shared" si="18"/>
        <v>0.32500000000000001</v>
      </c>
      <c r="T124" s="2">
        <f t="shared" si="18"/>
        <v>0.32500000000000001</v>
      </c>
      <c r="U124" s="2">
        <f t="shared" si="18"/>
        <v>0.32500000000000001</v>
      </c>
      <c r="V124" s="2">
        <f t="shared" si="18"/>
        <v>0.32500000000000001</v>
      </c>
      <c r="W124" s="2">
        <f t="shared" si="18"/>
        <v>0.32500000000000001</v>
      </c>
      <c r="X124" s="2">
        <f t="shared" si="18"/>
        <v>0.32500000000000001</v>
      </c>
    </row>
    <row r="125" spans="2:24">
      <c r="C125" s="38">
        <v>6</v>
      </c>
      <c r="D125" s="2">
        <v>1</v>
      </c>
      <c r="E125" s="2">
        <f t="shared" ref="E125:X125" si="19">D107/6</f>
        <v>0.99666666666666659</v>
      </c>
      <c r="F125" s="2">
        <f t="shared" si="19"/>
        <v>0.90116666666666667</v>
      </c>
      <c r="G125" s="2">
        <f t="shared" si="19"/>
        <v>0.70033333333333336</v>
      </c>
      <c r="H125" s="2">
        <f t="shared" si="19"/>
        <v>0.47850000000000009</v>
      </c>
      <c r="I125" s="2">
        <f t="shared" si="19"/>
        <v>0.33716666666666667</v>
      </c>
      <c r="J125" s="2">
        <f t="shared" si="19"/>
        <v>0.32516666666666666</v>
      </c>
      <c r="K125" s="2">
        <f t="shared" si="19"/>
        <v>0.32516666666666666</v>
      </c>
      <c r="L125" s="2">
        <f t="shared" si="19"/>
        <v>0.32516666666666666</v>
      </c>
      <c r="M125" s="2">
        <f t="shared" si="19"/>
        <v>0.32516666666666666</v>
      </c>
      <c r="N125" s="2">
        <f t="shared" si="19"/>
        <v>0.32516666666666666</v>
      </c>
      <c r="O125" s="2">
        <f t="shared" si="19"/>
        <v>0.32516666666666666</v>
      </c>
      <c r="P125" s="2">
        <f t="shared" si="19"/>
        <v>0.32516666666666666</v>
      </c>
      <c r="Q125" s="2">
        <f t="shared" si="19"/>
        <v>0.32516666666666666</v>
      </c>
      <c r="R125" s="2">
        <f t="shared" si="19"/>
        <v>0.32516666666666666</v>
      </c>
      <c r="S125" s="2">
        <f t="shared" si="19"/>
        <v>0.32516666666666666</v>
      </c>
      <c r="T125" s="2">
        <f t="shared" si="19"/>
        <v>0.32516666666666666</v>
      </c>
      <c r="U125" s="2">
        <f t="shared" si="19"/>
        <v>0.32516666666666666</v>
      </c>
      <c r="V125" s="2">
        <f t="shared" si="19"/>
        <v>0.32516666666666666</v>
      </c>
      <c r="W125" s="2">
        <f t="shared" si="19"/>
        <v>0.32516666666666666</v>
      </c>
      <c r="X125" s="2">
        <f t="shared" si="19"/>
        <v>0.32516666666666666</v>
      </c>
    </row>
    <row r="126" spans="2:24">
      <c r="C126" s="38">
        <v>12</v>
      </c>
      <c r="D126" s="2">
        <v>1</v>
      </c>
      <c r="E126" s="2">
        <f t="shared" ref="E126:X126" si="20">D108/12</f>
        <v>1</v>
      </c>
      <c r="F126" s="2">
        <f t="shared" si="20"/>
        <v>0.97500000000000009</v>
      </c>
      <c r="G126" s="2">
        <f t="shared" si="20"/>
        <v>0.91083333333333327</v>
      </c>
      <c r="H126" s="2">
        <f t="shared" si="20"/>
        <v>0.81333333333333335</v>
      </c>
      <c r="I126" s="2">
        <f t="shared" si="20"/>
        <v>0.69666666666666666</v>
      </c>
      <c r="J126" s="2">
        <f t="shared" si="20"/>
        <v>0.57750000000000001</v>
      </c>
      <c r="K126" s="2">
        <f t="shared" si="20"/>
        <v>0.46916666666666668</v>
      </c>
      <c r="L126" s="2">
        <f t="shared" si="20"/>
        <v>0.38000000000000006</v>
      </c>
      <c r="M126" s="2">
        <f t="shared" si="20"/>
        <v>0.33166666666666672</v>
      </c>
      <c r="N126" s="2">
        <f t="shared" si="20"/>
        <v>0.32500000000000001</v>
      </c>
      <c r="O126" s="2">
        <f t="shared" si="20"/>
        <v>0.32500000000000001</v>
      </c>
      <c r="P126" s="2">
        <f t="shared" si="20"/>
        <v>0.32500000000000001</v>
      </c>
      <c r="Q126" s="2">
        <f t="shared" si="20"/>
        <v>0.32500000000000001</v>
      </c>
      <c r="R126" s="2">
        <f t="shared" si="20"/>
        <v>0.32500000000000001</v>
      </c>
      <c r="S126" s="2">
        <f t="shared" si="20"/>
        <v>0.32500000000000001</v>
      </c>
      <c r="T126" s="2">
        <f t="shared" si="20"/>
        <v>0.32500000000000001</v>
      </c>
      <c r="U126" s="2">
        <f t="shared" si="20"/>
        <v>0.32500000000000001</v>
      </c>
      <c r="V126" s="2">
        <f t="shared" si="20"/>
        <v>0.32500000000000001</v>
      </c>
      <c r="W126" s="2">
        <f t="shared" si="20"/>
        <v>0.32500000000000001</v>
      </c>
      <c r="X126" s="2">
        <f t="shared" si="20"/>
        <v>0.32500000000000001</v>
      </c>
    </row>
    <row r="127" spans="2:24">
      <c r="C127" s="38">
        <v>20</v>
      </c>
      <c r="D127" s="2">
        <v>1</v>
      </c>
      <c r="E127" s="2">
        <f t="shared" ref="E127:X127" si="21">D109/20</f>
        <v>1</v>
      </c>
      <c r="F127" s="2">
        <f t="shared" si="21"/>
        <v>0.99</v>
      </c>
      <c r="G127" s="2">
        <f t="shared" si="21"/>
        <v>0.96899999999999997</v>
      </c>
      <c r="H127" s="2">
        <f t="shared" si="21"/>
        <v>0.93350000000000011</v>
      </c>
      <c r="I127" s="2">
        <f t="shared" si="21"/>
        <v>0.88200000000000001</v>
      </c>
      <c r="J127" s="2">
        <f t="shared" si="21"/>
        <v>0.81649999999999989</v>
      </c>
      <c r="K127" s="2">
        <f t="shared" si="21"/>
        <v>0.7430000000000001</v>
      </c>
      <c r="L127" s="2">
        <f t="shared" si="21"/>
        <v>0.66949999999999998</v>
      </c>
      <c r="M127" s="2">
        <f t="shared" si="21"/>
        <v>0.59299999999999997</v>
      </c>
      <c r="N127" s="2">
        <f t="shared" si="21"/>
        <v>0.52</v>
      </c>
      <c r="O127" s="2">
        <f t="shared" si="21"/>
        <v>0.45499999999999996</v>
      </c>
      <c r="P127" s="2">
        <f t="shared" si="21"/>
        <v>0.39800000000000002</v>
      </c>
      <c r="Q127" s="2">
        <f t="shared" si="21"/>
        <v>0.35499999999999998</v>
      </c>
      <c r="R127" s="2">
        <f t="shared" si="21"/>
        <v>0.33150000000000002</v>
      </c>
      <c r="S127" s="2">
        <f t="shared" si="21"/>
        <v>0.32550000000000001</v>
      </c>
      <c r="T127" s="2">
        <f t="shared" si="21"/>
        <v>0.32500000000000001</v>
      </c>
      <c r="U127" s="2">
        <f t="shared" si="21"/>
        <v>0.32500000000000001</v>
      </c>
      <c r="V127" s="2">
        <f t="shared" si="21"/>
        <v>0.32500000000000001</v>
      </c>
      <c r="W127" s="2">
        <f t="shared" si="21"/>
        <v>0.32500000000000001</v>
      </c>
      <c r="X127" s="2">
        <f t="shared" si="21"/>
        <v>0.32500000000000001</v>
      </c>
    </row>
    <row r="128" spans="2:24">
      <c r="C128" s="38">
        <v>28</v>
      </c>
      <c r="D128" s="2">
        <v>1</v>
      </c>
      <c r="E128" s="2">
        <f t="shared" ref="E128:X128" si="22">D110/28</f>
        <v>1.0000000000000002</v>
      </c>
      <c r="F128" s="2">
        <f t="shared" si="22"/>
        <v>0.99357142857142855</v>
      </c>
      <c r="G128" s="2">
        <f t="shared" si="22"/>
        <v>0.9832142857142856</v>
      </c>
      <c r="H128" s="2">
        <f t="shared" si="22"/>
        <v>0.96571428571428564</v>
      </c>
      <c r="I128" s="2">
        <f t="shared" si="22"/>
        <v>0.94000000000000006</v>
      </c>
      <c r="J128" s="2">
        <f t="shared" si="22"/>
        <v>0.90678571428571431</v>
      </c>
      <c r="K128" s="2">
        <f t="shared" si="22"/>
        <v>0.86499999999999999</v>
      </c>
      <c r="L128" s="2">
        <f t="shared" si="22"/>
        <v>0.81464285714285711</v>
      </c>
      <c r="M128" s="2">
        <f t="shared" si="22"/>
        <v>0.76035714285714284</v>
      </c>
      <c r="N128" s="2">
        <f t="shared" si="22"/>
        <v>0.70357142857142851</v>
      </c>
      <c r="O128" s="2">
        <f t="shared" si="22"/>
        <v>0.64749999999999996</v>
      </c>
      <c r="P128" s="2">
        <f t="shared" si="22"/>
        <v>0.59214285714285719</v>
      </c>
      <c r="Q128" s="2">
        <f t="shared" si="22"/>
        <v>0.53714285714285714</v>
      </c>
      <c r="R128" s="2">
        <f t="shared" si="22"/>
        <v>0.48607142857142854</v>
      </c>
      <c r="S128" s="2">
        <f t="shared" si="22"/>
        <v>0.44071428571428573</v>
      </c>
      <c r="T128" s="2">
        <f t="shared" si="22"/>
        <v>0.40107142857142858</v>
      </c>
      <c r="U128" s="2">
        <f t="shared" si="22"/>
        <v>0.36928571428571427</v>
      </c>
      <c r="V128" s="2">
        <f t="shared" si="22"/>
        <v>0.34464285714285714</v>
      </c>
      <c r="W128" s="2">
        <f t="shared" si="22"/>
        <v>0.33107142857142857</v>
      </c>
      <c r="X128" s="2">
        <f t="shared" si="22"/>
        <v>0.32607142857142862</v>
      </c>
    </row>
    <row r="129" spans="1:90">
      <c r="C129" s="38">
        <v>36</v>
      </c>
      <c r="D129" s="2">
        <v>1</v>
      </c>
      <c r="E129" s="2">
        <f t="shared" ref="E129:X129" si="23">D111/36</f>
        <v>1</v>
      </c>
      <c r="F129" s="2">
        <f t="shared" si="23"/>
        <v>0.995</v>
      </c>
      <c r="G129" s="2">
        <f t="shared" si="23"/>
        <v>0.98888888888888893</v>
      </c>
      <c r="H129" s="2">
        <f t="shared" si="23"/>
        <v>0.97916666666666663</v>
      </c>
      <c r="I129" s="2">
        <f t="shared" si="23"/>
        <v>0.96444444444444444</v>
      </c>
      <c r="J129" s="2">
        <f t="shared" si="23"/>
        <v>0.94555555555555548</v>
      </c>
      <c r="K129" s="2">
        <f t="shared" si="23"/>
        <v>0.92055555555555557</v>
      </c>
      <c r="L129" s="2">
        <f t="shared" si="23"/>
        <v>0.88777777777777778</v>
      </c>
      <c r="M129" s="2">
        <f t="shared" si="23"/>
        <v>0.84972222222222227</v>
      </c>
      <c r="N129" s="2">
        <f t="shared" si="23"/>
        <v>0.80944444444444441</v>
      </c>
      <c r="O129" s="2">
        <f t="shared" si="23"/>
        <v>0.76611111111111108</v>
      </c>
      <c r="P129" s="2">
        <f t="shared" si="23"/>
        <v>0.72277777777777774</v>
      </c>
      <c r="Q129" s="2">
        <f t="shared" si="23"/>
        <v>0.67833333333333334</v>
      </c>
      <c r="R129" s="2">
        <f t="shared" si="23"/>
        <v>0.63250000000000006</v>
      </c>
      <c r="S129" s="2">
        <f t="shared" si="23"/>
        <v>0.58833333333333337</v>
      </c>
      <c r="T129" s="2">
        <f t="shared" si="23"/>
        <v>0.54472222222222222</v>
      </c>
      <c r="U129" s="2">
        <f t="shared" si="23"/>
        <v>0.50361111111111112</v>
      </c>
      <c r="V129" s="2">
        <f t="shared" si="23"/>
        <v>0.46527777777777779</v>
      </c>
      <c r="W129" s="2">
        <f t="shared" si="23"/>
        <v>0.42944444444444441</v>
      </c>
      <c r="X129" s="2">
        <f t="shared" si="23"/>
        <v>0.39944444444444449</v>
      </c>
    </row>
    <row r="130" spans="1:90">
      <c r="C130" s="38">
        <v>45</v>
      </c>
      <c r="D130" s="2">
        <v>1</v>
      </c>
      <c r="E130" s="2">
        <f t="shared" ref="E130:X130" si="24">D112/45</f>
        <v>1</v>
      </c>
      <c r="F130" s="2">
        <f t="shared" si="24"/>
        <v>0.99577777777777787</v>
      </c>
      <c r="G130" s="2">
        <f t="shared" si="24"/>
        <v>0.99155555555555552</v>
      </c>
      <c r="H130" s="2">
        <f t="shared" si="24"/>
        <v>0.98533333333333339</v>
      </c>
      <c r="I130" s="2">
        <f t="shared" si="24"/>
        <v>0.97644444444444445</v>
      </c>
      <c r="J130" s="2">
        <f t="shared" si="24"/>
        <v>0.96400000000000008</v>
      </c>
      <c r="K130" s="2">
        <f t="shared" si="24"/>
        <v>0.94622222222222219</v>
      </c>
      <c r="L130" s="2">
        <f t="shared" si="24"/>
        <v>0.92244444444444451</v>
      </c>
      <c r="M130" s="2">
        <f t="shared" si="24"/>
        <v>0.89377777777777778</v>
      </c>
      <c r="N130" s="2">
        <f t="shared" si="24"/>
        <v>0.86133333333333328</v>
      </c>
      <c r="O130" s="2">
        <f t="shared" si="24"/>
        <v>0.82511111111111113</v>
      </c>
      <c r="P130" s="2">
        <f t="shared" si="24"/>
        <v>0.79044444444444451</v>
      </c>
      <c r="Q130" s="2">
        <f t="shared" si="24"/>
        <v>0.75288888888888883</v>
      </c>
      <c r="R130" s="2">
        <f t="shared" si="24"/>
        <v>0.7162222222222222</v>
      </c>
      <c r="S130" s="2">
        <f t="shared" si="24"/>
        <v>0.67866666666666664</v>
      </c>
      <c r="T130" s="2">
        <f t="shared" si="24"/>
        <v>0.64088888888888884</v>
      </c>
      <c r="U130" s="2">
        <f t="shared" si="24"/>
        <v>0.60555555555555562</v>
      </c>
      <c r="V130" s="2">
        <f t="shared" si="24"/>
        <v>0.57244444444444442</v>
      </c>
      <c r="W130" s="2">
        <f t="shared" si="24"/>
        <v>0.53888888888888886</v>
      </c>
      <c r="X130" s="2">
        <f t="shared" si="24"/>
        <v>0.50666666666666671</v>
      </c>
    </row>
    <row r="131" spans="1:90">
      <c r="C131" s="38">
        <v>62.5</v>
      </c>
      <c r="D131" s="2">
        <v>1</v>
      </c>
      <c r="E131" s="2">
        <f t="shared" ref="E131:X131" si="25">D113/62.5</f>
        <v>1</v>
      </c>
      <c r="F131" s="2">
        <f t="shared" si="25"/>
        <v>0.99696000000000007</v>
      </c>
      <c r="G131" s="2">
        <f t="shared" si="25"/>
        <v>0.99407999999999996</v>
      </c>
      <c r="H131" s="2">
        <f t="shared" si="25"/>
        <v>0.99071999999999993</v>
      </c>
      <c r="I131" s="2">
        <f t="shared" si="25"/>
        <v>0.98431999999999997</v>
      </c>
      <c r="J131" s="2">
        <f t="shared" si="25"/>
        <v>0.96911999999999998</v>
      </c>
      <c r="K131" s="2">
        <f t="shared" si="25"/>
        <v>0.94464000000000015</v>
      </c>
      <c r="L131" s="2">
        <f t="shared" si="25"/>
        <v>0.91104000000000007</v>
      </c>
      <c r="M131" s="2">
        <f t="shared" si="25"/>
        <v>0.87568000000000001</v>
      </c>
      <c r="N131" s="2">
        <f t="shared" si="25"/>
        <v>0.83904000000000001</v>
      </c>
      <c r="O131" s="2">
        <f t="shared" si="25"/>
        <v>0.80288000000000004</v>
      </c>
      <c r="P131" s="2">
        <f t="shared" si="25"/>
        <v>0.76719999999999988</v>
      </c>
      <c r="Q131" s="2">
        <f t="shared" si="25"/>
        <v>0.73103999999999991</v>
      </c>
      <c r="R131" s="2">
        <f t="shared" si="25"/>
        <v>0.6976</v>
      </c>
      <c r="S131" s="2">
        <f t="shared" si="25"/>
        <v>0.66336000000000006</v>
      </c>
      <c r="T131" s="2">
        <f t="shared" si="25"/>
        <v>0.63167999999999991</v>
      </c>
      <c r="U131" s="2">
        <f t="shared" si="25"/>
        <v>0.60255999999999998</v>
      </c>
      <c r="V131" s="2">
        <f t="shared" si="25"/>
        <v>0.57295999999999991</v>
      </c>
      <c r="W131" s="2">
        <f t="shared" si="25"/>
        <v>0.54816000000000009</v>
      </c>
      <c r="X131" s="2">
        <f t="shared" si="25"/>
        <v>0.52480000000000004</v>
      </c>
    </row>
    <row r="132" spans="1:90">
      <c r="C132" s="38">
        <v>87.5</v>
      </c>
      <c r="D132" s="2">
        <v>1</v>
      </c>
      <c r="E132" s="2">
        <f t="shared" ref="E132:X132" si="26">D114/87.5</f>
        <v>1</v>
      </c>
      <c r="F132" s="2">
        <f t="shared" si="26"/>
        <v>0.99794285714285702</v>
      </c>
      <c r="G132" s="2">
        <f t="shared" si="26"/>
        <v>0.99565714285714291</v>
      </c>
      <c r="H132" s="2">
        <f t="shared" si="26"/>
        <v>0.99348571428571419</v>
      </c>
      <c r="I132" s="2">
        <f t="shared" si="26"/>
        <v>0.9913142857142857</v>
      </c>
      <c r="J132" s="2">
        <f t="shared" si="26"/>
        <v>0.9887999999999999</v>
      </c>
      <c r="K132" s="2">
        <f t="shared" si="26"/>
        <v>0.98605714285714285</v>
      </c>
      <c r="L132" s="2">
        <f t="shared" si="26"/>
        <v>0.98262857142857152</v>
      </c>
      <c r="M132" s="2">
        <f t="shared" si="26"/>
        <v>0.9786285714285714</v>
      </c>
      <c r="N132" s="2">
        <f t="shared" si="26"/>
        <v>0.97440000000000004</v>
      </c>
      <c r="O132" s="2">
        <f t="shared" si="26"/>
        <v>0.9694857142857144</v>
      </c>
      <c r="P132" s="2">
        <f t="shared" si="26"/>
        <v>0.9641142857142857</v>
      </c>
      <c r="Q132" s="2">
        <f t="shared" si="26"/>
        <v>0.95805714285714283</v>
      </c>
      <c r="R132" s="2">
        <f t="shared" si="26"/>
        <v>0.95165714285714276</v>
      </c>
      <c r="S132" s="2">
        <f t="shared" si="26"/>
        <v>0.94457142857142862</v>
      </c>
      <c r="T132" s="2">
        <f t="shared" si="26"/>
        <v>0.93862857142857159</v>
      </c>
      <c r="U132" s="2">
        <f t="shared" si="26"/>
        <v>0.92982857142857145</v>
      </c>
      <c r="V132" s="2">
        <f t="shared" si="26"/>
        <v>0.92411428571428567</v>
      </c>
      <c r="W132" s="2">
        <f t="shared" si="26"/>
        <v>0.91405714285714279</v>
      </c>
      <c r="X132" s="2">
        <f t="shared" si="26"/>
        <v>0.90594285714285705</v>
      </c>
    </row>
    <row r="133" spans="1:90">
      <c r="C133" s="38">
        <v>112.5</v>
      </c>
      <c r="D133" s="2">
        <v>1</v>
      </c>
      <c r="E133" s="2">
        <f t="shared" ref="E133:X133" si="27">D115/112.5</f>
        <v>1</v>
      </c>
      <c r="F133" s="2">
        <f t="shared" si="27"/>
        <v>0.99822222222222223</v>
      </c>
      <c r="G133" s="2">
        <f t="shared" si="27"/>
        <v>0.99644444444444447</v>
      </c>
      <c r="H133" s="2">
        <f t="shared" si="27"/>
        <v>0.9946666666666667</v>
      </c>
      <c r="I133" s="2">
        <f t="shared" si="27"/>
        <v>0.99288888888888882</v>
      </c>
      <c r="J133" s="2">
        <f t="shared" si="27"/>
        <v>0.9920000000000001</v>
      </c>
      <c r="K133" s="2">
        <f t="shared" si="27"/>
        <v>0.99022222222222223</v>
      </c>
      <c r="L133" s="2">
        <f t="shared" si="27"/>
        <v>0.98755555555555563</v>
      </c>
      <c r="M133" s="2">
        <f t="shared" si="27"/>
        <v>0.98577777777777786</v>
      </c>
      <c r="N133" s="2">
        <f t="shared" si="27"/>
        <v>0.98311111111111116</v>
      </c>
      <c r="O133" s="2">
        <f t="shared" si="27"/>
        <v>0.97955555555555562</v>
      </c>
      <c r="P133" s="2">
        <f t="shared" si="27"/>
        <v>0.97599999999999998</v>
      </c>
      <c r="Q133" s="2">
        <f t="shared" si="27"/>
        <v>0.97244444444444433</v>
      </c>
      <c r="R133" s="2">
        <f t="shared" si="27"/>
        <v>0.96888888888888891</v>
      </c>
      <c r="S133" s="2">
        <f t="shared" si="27"/>
        <v>0.96444444444444444</v>
      </c>
      <c r="T133" s="2">
        <f t="shared" si="27"/>
        <v>0.95911111111111103</v>
      </c>
      <c r="U133" s="2">
        <f t="shared" si="27"/>
        <v>0.95377777777777784</v>
      </c>
      <c r="V133" s="2">
        <f t="shared" si="27"/>
        <v>0.95022222222222219</v>
      </c>
      <c r="W133" s="2">
        <f t="shared" si="27"/>
        <v>0.94577777777777772</v>
      </c>
      <c r="X133" s="2">
        <f t="shared" si="27"/>
        <v>0.93511111111111112</v>
      </c>
    </row>
    <row r="134" spans="1:90">
      <c r="C134" s="38">
        <v>137.5</v>
      </c>
      <c r="D134" s="2">
        <v>1</v>
      </c>
      <c r="E134" s="2">
        <f t="shared" ref="E134:U134" si="28">D116/137.5</f>
        <v>1</v>
      </c>
      <c r="F134" s="2">
        <f t="shared" si="28"/>
        <v>0.99927272727272731</v>
      </c>
      <c r="G134" s="2">
        <f t="shared" si="28"/>
        <v>0.99709090909090903</v>
      </c>
      <c r="H134" s="2">
        <f t="shared" si="28"/>
        <v>0.99563636363636365</v>
      </c>
      <c r="I134" s="2">
        <f t="shared" si="28"/>
        <v>0.99418181818181806</v>
      </c>
      <c r="J134" s="2">
        <f t="shared" si="28"/>
        <v>0.99345454545454537</v>
      </c>
      <c r="K134" s="2">
        <f t="shared" si="28"/>
        <v>0.99199999999999999</v>
      </c>
      <c r="L134" s="2">
        <f t="shared" si="28"/>
        <v>0.99054545454545451</v>
      </c>
      <c r="M134" s="2">
        <f t="shared" si="28"/>
        <v>0.98836363636363644</v>
      </c>
      <c r="N134" s="2">
        <f t="shared" si="28"/>
        <v>0.98690909090909085</v>
      </c>
      <c r="O134" s="2">
        <f t="shared" si="28"/>
        <v>0.98472727272727278</v>
      </c>
      <c r="P134" s="2">
        <f t="shared" si="28"/>
        <v>0.9825454545454545</v>
      </c>
      <c r="Q134" s="2">
        <f t="shared" si="28"/>
        <v>0.97963636363636353</v>
      </c>
      <c r="R134" s="2">
        <f t="shared" si="28"/>
        <v>0.97745454545454546</v>
      </c>
      <c r="S134" s="2">
        <f t="shared" si="28"/>
        <v>0.97454545454545449</v>
      </c>
      <c r="T134" s="2">
        <f t="shared" si="28"/>
        <v>0.97236363636363654</v>
      </c>
      <c r="U134" s="2">
        <f t="shared" si="28"/>
        <v>0.96872727272727288</v>
      </c>
    </row>
    <row r="135" spans="1:90">
      <c r="C135" s="38">
        <v>175</v>
      </c>
      <c r="D135" s="2">
        <v>1</v>
      </c>
      <c r="E135" s="2">
        <f t="shared" ref="E135:S135" si="29">D117/175</f>
        <v>1</v>
      </c>
      <c r="F135" s="2">
        <f t="shared" si="29"/>
        <v>0.99942857142857144</v>
      </c>
      <c r="G135" s="2">
        <f t="shared" si="29"/>
        <v>0.99828571428571422</v>
      </c>
      <c r="H135" s="2">
        <f t="shared" si="29"/>
        <v>0.99714285714285711</v>
      </c>
      <c r="I135" s="2">
        <f t="shared" si="29"/>
        <v>0.99600000000000011</v>
      </c>
      <c r="J135" s="2">
        <f t="shared" si="29"/>
        <v>0.99485714285714277</v>
      </c>
      <c r="K135" s="2">
        <f t="shared" si="29"/>
        <v>0.99371428571428577</v>
      </c>
      <c r="L135" s="2">
        <f t="shared" si="29"/>
        <v>0.99257142857142855</v>
      </c>
      <c r="M135" s="2">
        <f t="shared" si="29"/>
        <v>0.99142857142857144</v>
      </c>
      <c r="N135" s="2">
        <f t="shared" si="29"/>
        <v>0.98971428571428566</v>
      </c>
      <c r="O135" s="2">
        <f t="shared" si="29"/>
        <v>0.98799999999999999</v>
      </c>
      <c r="P135" s="2">
        <f t="shared" si="29"/>
        <v>0.98628571428571421</v>
      </c>
      <c r="Q135" s="2">
        <f t="shared" si="29"/>
        <v>0.98514285714285721</v>
      </c>
      <c r="R135" s="2">
        <f t="shared" si="29"/>
        <v>0.98399999999999999</v>
      </c>
      <c r="S135" s="2">
        <f t="shared" si="29"/>
        <v>0.98</v>
      </c>
    </row>
    <row r="136" spans="1:90">
      <c r="C136" s="38">
        <v>225</v>
      </c>
      <c r="D136" s="2">
        <v>1</v>
      </c>
      <c r="E136" s="2">
        <f t="shared" ref="E136:R136" si="30">D118/225</f>
        <v>1</v>
      </c>
      <c r="F136" s="2">
        <f t="shared" si="30"/>
        <v>0.99955555555555542</v>
      </c>
      <c r="G136" s="2">
        <f t="shared" si="30"/>
        <v>0.9986666666666667</v>
      </c>
      <c r="H136" s="2">
        <f t="shared" si="30"/>
        <v>0.99777777777777776</v>
      </c>
      <c r="I136" s="2">
        <f t="shared" si="30"/>
        <v>0.99688888888888894</v>
      </c>
      <c r="J136" s="2">
        <f t="shared" si="30"/>
        <v>0.996</v>
      </c>
      <c r="K136" s="2">
        <f t="shared" si="30"/>
        <v>0.99511111111111106</v>
      </c>
      <c r="L136" s="2">
        <f t="shared" si="30"/>
        <v>0.99422222222222234</v>
      </c>
      <c r="M136" s="2">
        <f t="shared" si="30"/>
        <v>0.99333333333333329</v>
      </c>
      <c r="N136" s="2">
        <f t="shared" si="30"/>
        <v>0.9920000000000001</v>
      </c>
      <c r="O136" s="2">
        <f t="shared" si="30"/>
        <v>0.99111111111111116</v>
      </c>
      <c r="P136" s="2">
        <f t="shared" si="30"/>
        <v>0.98933333333333329</v>
      </c>
      <c r="Q136" s="2">
        <f t="shared" si="30"/>
        <v>0.9880000000000001</v>
      </c>
      <c r="R136" s="2">
        <f t="shared" si="30"/>
        <v>0.98666666666666669</v>
      </c>
    </row>
    <row r="137" spans="1:90">
      <c r="C137" s="38">
        <v>375</v>
      </c>
      <c r="D137" s="2">
        <v>1</v>
      </c>
      <c r="E137" s="2">
        <f t="shared" ref="E137:V137" si="31">D119/375</f>
        <v>1</v>
      </c>
      <c r="F137" s="2">
        <f t="shared" si="31"/>
        <v>0.99973333333333347</v>
      </c>
      <c r="G137" s="2">
        <f t="shared" si="31"/>
        <v>0.99946666666666673</v>
      </c>
      <c r="H137" s="2">
        <f t="shared" si="31"/>
        <v>0.99893333333333323</v>
      </c>
      <c r="I137" s="2">
        <f t="shared" si="31"/>
        <v>0.99840000000000007</v>
      </c>
      <c r="J137" s="2">
        <f t="shared" si="31"/>
        <v>0.99786666666666668</v>
      </c>
      <c r="K137" s="2">
        <f t="shared" si="31"/>
        <v>0.99733333333333329</v>
      </c>
      <c r="L137" s="2">
        <f t="shared" si="31"/>
        <v>0.99680000000000002</v>
      </c>
      <c r="M137" s="2">
        <f t="shared" si="31"/>
        <v>0.99626666666666652</v>
      </c>
      <c r="N137" s="2">
        <f t="shared" si="31"/>
        <v>0.99573333333333347</v>
      </c>
      <c r="O137" s="2">
        <f t="shared" si="31"/>
        <v>0.99519999999999997</v>
      </c>
      <c r="P137" s="2">
        <f t="shared" si="31"/>
        <v>0.9946666666666667</v>
      </c>
      <c r="Q137" s="2">
        <f t="shared" si="31"/>
        <v>0.99413333333333331</v>
      </c>
      <c r="R137" s="2">
        <f t="shared" si="31"/>
        <v>0.99333333333333329</v>
      </c>
      <c r="S137" s="2">
        <f t="shared" si="31"/>
        <v>0.99253333333333327</v>
      </c>
      <c r="T137" s="2">
        <f t="shared" si="31"/>
        <v>0.99146666666666672</v>
      </c>
      <c r="U137" s="2">
        <f t="shared" si="31"/>
        <v>0.98986666666666667</v>
      </c>
      <c r="V137" s="2">
        <f t="shared" si="31"/>
        <v>0.98826666666666663</v>
      </c>
    </row>
    <row r="138" spans="1:90">
      <c r="C138" s="38">
        <v>750</v>
      </c>
      <c r="D138" s="2">
        <v>1</v>
      </c>
      <c r="E138" s="2">
        <f t="shared" ref="E138:X138" si="32">D120/750</f>
        <v>1</v>
      </c>
      <c r="F138" s="2">
        <f t="shared" si="32"/>
        <v>0.99986666666666668</v>
      </c>
      <c r="G138" s="2">
        <f t="shared" si="32"/>
        <v>0.99986666666666668</v>
      </c>
      <c r="H138" s="2">
        <f t="shared" si="32"/>
        <v>0.99960000000000004</v>
      </c>
      <c r="I138" s="2">
        <f t="shared" si="32"/>
        <v>0.99946666666666673</v>
      </c>
      <c r="J138" s="2">
        <f t="shared" si="32"/>
        <v>0.99919999999999998</v>
      </c>
      <c r="K138" s="2">
        <f t="shared" si="32"/>
        <v>0.99906666666666666</v>
      </c>
      <c r="L138" s="2">
        <f t="shared" si="32"/>
        <v>0.99880000000000002</v>
      </c>
      <c r="M138" s="2">
        <f t="shared" si="32"/>
        <v>0.99853333333333327</v>
      </c>
      <c r="N138" s="2">
        <f t="shared" si="32"/>
        <v>0.99840000000000007</v>
      </c>
      <c r="O138" s="2">
        <f t="shared" si="32"/>
        <v>0.99813333333333332</v>
      </c>
      <c r="P138" s="2">
        <f t="shared" si="32"/>
        <v>0.99786666666666668</v>
      </c>
      <c r="Q138" s="2">
        <f t="shared" si="32"/>
        <v>0.99759999999999993</v>
      </c>
      <c r="R138" s="2">
        <f t="shared" si="32"/>
        <v>0.99746666666666672</v>
      </c>
      <c r="S138" s="2">
        <f t="shared" si="32"/>
        <v>0.99719999999999998</v>
      </c>
      <c r="T138" s="2">
        <f t="shared" si="32"/>
        <v>0.99693333333333345</v>
      </c>
      <c r="U138" s="2">
        <f t="shared" si="32"/>
        <v>0.9966666666666667</v>
      </c>
      <c r="V138" s="2">
        <f t="shared" si="32"/>
        <v>0.99639999999999995</v>
      </c>
      <c r="W138" s="2">
        <f t="shared" si="32"/>
        <v>0.99613333333333332</v>
      </c>
      <c r="X138" s="2">
        <f t="shared" si="32"/>
        <v>0.99586666666666668</v>
      </c>
    </row>
    <row r="139" spans="1:90">
      <c r="C139" s="38">
        <v>1500</v>
      </c>
      <c r="D139" s="2">
        <v>1</v>
      </c>
      <c r="E139" s="2">
        <f t="shared" ref="E139:X139" si="33">D121/1500</f>
        <v>1</v>
      </c>
      <c r="F139" s="2">
        <f t="shared" si="33"/>
        <v>1</v>
      </c>
      <c r="G139" s="2">
        <f t="shared" si="33"/>
        <v>1</v>
      </c>
      <c r="H139" s="2">
        <f t="shared" si="33"/>
        <v>1</v>
      </c>
      <c r="I139" s="2">
        <f t="shared" si="33"/>
        <v>1</v>
      </c>
      <c r="J139" s="2">
        <f t="shared" si="33"/>
        <v>1</v>
      </c>
      <c r="K139" s="2">
        <f t="shared" si="33"/>
        <v>1</v>
      </c>
      <c r="L139" s="2">
        <f t="shared" si="33"/>
        <v>1</v>
      </c>
      <c r="M139" s="2">
        <f t="shared" si="33"/>
        <v>1</v>
      </c>
      <c r="N139" s="2">
        <f t="shared" si="33"/>
        <v>1</v>
      </c>
      <c r="O139" s="2">
        <f t="shared" si="33"/>
        <v>1</v>
      </c>
      <c r="P139" s="2">
        <f t="shared" si="33"/>
        <v>1</v>
      </c>
      <c r="Q139" s="2">
        <f t="shared" si="33"/>
        <v>1</v>
      </c>
      <c r="R139" s="2">
        <f t="shared" si="33"/>
        <v>1</v>
      </c>
      <c r="S139" s="2">
        <f t="shared" si="33"/>
        <v>1</v>
      </c>
      <c r="T139" s="2">
        <f t="shared" si="33"/>
        <v>1</v>
      </c>
      <c r="U139" s="2">
        <f t="shared" si="33"/>
        <v>1</v>
      </c>
      <c r="V139" s="2">
        <f t="shared" si="33"/>
        <v>1</v>
      </c>
      <c r="W139" s="2">
        <f t="shared" si="33"/>
        <v>1</v>
      </c>
      <c r="X139" s="2">
        <f t="shared" si="33"/>
        <v>1</v>
      </c>
    </row>
    <row r="141" spans="1:90">
      <c r="A141" s="6" t="s">
        <v>14</v>
      </c>
      <c r="B141" s="6" t="s">
        <v>40</v>
      </c>
      <c r="Y141" s="39" t="s">
        <v>22</v>
      </c>
      <c r="Z141" s="6" t="s">
        <v>14</v>
      </c>
      <c r="AA141" s="6" t="s">
        <v>104</v>
      </c>
      <c r="BR141" s="39" t="s">
        <v>21</v>
      </c>
      <c r="BS141" s="6" t="s">
        <v>14</v>
      </c>
      <c r="BT141" s="6" t="s">
        <v>104</v>
      </c>
    </row>
    <row r="142" spans="1:90">
      <c r="B142"/>
      <c r="C142" s="33" t="s">
        <v>115</v>
      </c>
      <c r="D142" s="36">
        <v>0.1</v>
      </c>
      <c r="E142" s="36">
        <v>0.2</v>
      </c>
      <c r="F142" s="36">
        <v>0.3</v>
      </c>
      <c r="G142" s="36">
        <v>0.4</v>
      </c>
      <c r="H142" s="36">
        <v>0.5</v>
      </c>
      <c r="I142" s="36">
        <v>0.6</v>
      </c>
      <c r="J142" s="36">
        <v>0.7</v>
      </c>
      <c r="K142" s="36">
        <v>0.8</v>
      </c>
      <c r="L142" s="36">
        <v>0.9</v>
      </c>
      <c r="M142" s="36">
        <v>1</v>
      </c>
      <c r="N142" s="36">
        <v>1.1000000000000001</v>
      </c>
      <c r="O142" s="36">
        <v>1.2</v>
      </c>
      <c r="P142" s="36">
        <v>1.3</v>
      </c>
      <c r="Q142" s="36">
        <v>1.4</v>
      </c>
      <c r="R142" s="36">
        <v>1.5</v>
      </c>
      <c r="S142" s="36">
        <v>1.6</v>
      </c>
      <c r="T142" s="36">
        <v>1.7</v>
      </c>
      <c r="U142" s="36">
        <v>1.8</v>
      </c>
      <c r="V142" s="36">
        <v>1.9</v>
      </c>
      <c r="W142" s="36">
        <v>2</v>
      </c>
      <c r="Y142" s="36"/>
      <c r="Z142" s="36">
        <v>0.1</v>
      </c>
      <c r="AA142" s="36">
        <v>0.2</v>
      </c>
      <c r="AB142" s="36">
        <v>0.3</v>
      </c>
      <c r="AC142" s="36">
        <v>0.4</v>
      </c>
      <c r="AD142" s="36">
        <v>0.5</v>
      </c>
      <c r="AE142" s="36">
        <v>0.6</v>
      </c>
      <c r="AF142" s="36">
        <v>0.7</v>
      </c>
      <c r="AG142" s="36">
        <v>0.8</v>
      </c>
      <c r="AH142" s="36">
        <v>0.9</v>
      </c>
      <c r="AI142" s="36">
        <v>1</v>
      </c>
      <c r="AJ142" s="36">
        <v>1.1000000000000001</v>
      </c>
      <c r="AK142" s="36">
        <v>1.2</v>
      </c>
      <c r="AL142" s="36">
        <v>1.3</v>
      </c>
      <c r="AM142" s="36">
        <v>1.4</v>
      </c>
      <c r="AN142" s="36">
        <v>1.5</v>
      </c>
      <c r="AO142" s="36">
        <v>1.6</v>
      </c>
      <c r="AP142" s="36">
        <v>1.7</v>
      </c>
      <c r="AQ142" s="36">
        <v>1.8</v>
      </c>
      <c r="AR142" s="36">
        <v>1.9</v>
      </c>
      <c r="AS142" s="36">
        <v>2</v>
      </c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>
        <v>0.1</v>
      </c>
      <c r="BT142" s="36">
        <v>0.2</v>
      </c>
      <c r="BU142" s="36">
        <v>0.3</v>
      </c>
      <c r="BV142" s="36">
        <v>0.4</v>
      </c>
      <c r="BW142" s="36">
        <v>0.5</v>
      </c>
      <c r="BX142" s="36">
        <v>0.6</v>
      </c>
      <c r="BY142" s="36">
        <v>0.7</v>
      </c>
      <c r="BZ142" s="36">
        <v>0.8</v>
      </c>
      <c r="CA142" s="36">
        <v>0.9</v>
      </c>
      <c r="CB142" s="36">
        <v>1</v>
      </c>
      <c r="CC142" s="36">
        <v>1.1000000000000001</v>
      </c>
      <c r="CD142" s="36">
        <v>1.2</v>
      </c>
      <c r="CE142" s="36">
        <v>1.3</v>
      </c>
      <c r="CF142" s="36">
        <v>1.4</v>
      </c>
      <c r="CG142" s="36">
        <v>1.5</v>
      </c>
      <c r="CH142" s="36">
        <v>1.6</v>
      </c>
      <c r="CI142" s="36">
        <v>1.7</v>
      </c>
      <c r="CJ142" s="36">
        <v>1.8</v>
      </c>
      <c r="CK142" s="36">
        <v>1.9</v>
      </c>
      <c r="CL142" s="36">
        <v>2</v>
      </c>
    </row>
    <row r="143" spans="1:90">
      <c r="C143" s="38">
        <v>3</v>
      </c>
      <c r="D143" s="2">
        <v>0.64624999999999999</v>
      </c>
      <c r="E143" s="2">
        <v>0.38874999999999998</v>
      </c>
      <c r="F143" s="2">
        <v>0.23624999999999999</v>
      </c>
      <c r="G143" s="2">
        <v>0.175625</v>
      </c>
      <c r="H143" s="2">
        <v>0.13312499999999999</v>
      </c>
      <c r="I143" s="2">
        <v>9.6875000000000003E-2</v>
      </c>
      <c r="J143" s="2">
        <v>7.4374999999999997E-2</v>
      </c>
      <c r="K143" s="2">
        <v>0.06</v>
      </c>
      <c r="L143" s="2">
        <v>4.4374999999999998E-2</v>
      </c>
      <c r="M143" s="2">
        <v>4.2500000000000003E-2</v>
      </c>
      <c r="N143" s="2">
        <v>3.4375000000000003E-2</v>
      </c>
      <c r="O143" s="2">
        <v>2.5624999999999998E-2</v>
      </c>
      <c r="P143" s="2">
        <v>1.5625E-2</v>
      </c>
      <c r="Q143" s="2">
        <v>1.1875E-2</v>
      </c>
      <c r="R143" s="2">
        <v>8.7500000000000008E-3</v>
      </c>
      <c r="S143" s="2">
        <v>1.125E-2</v>
      </c>
      <c r="T143" s="2">
        <v>6.2500000000000003E-3</v>
      </c>
      <c r="U143" s="2">
        <v>5.0000000000000001E-3</v>
      </c>
      <c r="V143" s="2">
        <v>3.1250000000000002E-3</v>
      </c>
      <c r="W143" s="2">
        <v>1.25E-3</v>
      </c>
      <c r="Y143" s="40">
        <v>3</v>
      </c>
      <c r="Z143" s="20">
        <v>8.3985109999999992</v>
      </c>
      <c r="AA143" s="20">
        <v>5.0534999999999997</v>
      </c>
      <c r="AB143" s="20">
        <v>3.0711189999999999</v>
      </c>
      <c r="AC143" s="20">
        <v>2.2830279999999998</v>
      </c>
      <c r="AD143" s="20">
        <v>1.730551</v>
      </c>
      <c r="AE143" s="20">
        <v>1.2593209999999999</v>
      </c>
      <c r="AF143" s="20">
        <v>0.96683379999999997</v>
      </c>
      <c r="AG143" s="20">
        <v>0.77996679999999996</v>
      </c>
      <c r="AH143" s="20">
        <v>0.57685039999999999</v>
      </c>
      <c r="AI143" s="20">
        <v>0.55247650000000004</v>
      </c>
      <c r="AJ143" s="20">
        <v>0.44685599999999998</v>
      </c>
      <c r="AK143" s="20">
        <v>0.33311079999999998</v>
      </c>
      <c r="AL143" s="20">
        <v>0.2031163</v>
      </c>
      <c r="AM143" s="20">
        <v>0.15436839999999999</v>
      </c>
      <c r="AN143" s="20">
        <v>0.1137452</v>
      </c>
      <c r="AO143" s="20">
        <v>0.14624380000000001</v>
      </c>
      <c r="AP143" s="20">
        <v>8.1246540000000006E-2</v>
      </c>
      <c r="AQ143" s="20">
        <v>6.4997230000000003E-2</v>
      </c>
      <c r="AR143" s="20">
        <v>4.0623270000000003E-2</v>
      </c>
      <c r="AS143" s="20">
        <v>1.6249309999999999E-2</v>
      </c>
      <c r="BR143" s="40">
        <v>3</v>
      </c>
      <c r="BS143" s="20">
        <v>8.4012499999999992</v>
      </c>
      <c r="BT143" s="20">
        <v>5.0537020000000004</v>
      </c>
      <c r="BU143" s="20">
        <v>3.0712000000000002</v>
      </c>
      <c r="BV143" s="20">
        <v>2.283077</v>
      </c>
      <c r="BW143" s="20">
        <v>1.7305839999999999</v>
      </c>
      <c r="BX143" s="20">
        <v>1.259342</v>
      </c>
      <c r="BY143" s="20">
        <v>0.96684820000000005</v>
      </c>
      <c r="BZ143" s="20">
        <v>0.77997740000000004</v>
      </c>
      <c r="CA143" s="20">
        <v>0.57685770000000003</v>
      </c>
      <c r="CB143" s="20">
        <v>0.5524829</v>
      </c>
      <c r="CC143" s="20">
        <v>0.44686090000000001</v>
      </c>
      <c r="CD143" s="20">
        <v>0.33311420000000003</v>
      </c>
      <c r="CE143" s="20">
        <v>0.2031183</v>
      </c>
      <c r="CF143" s="20">
        <v>0.1543698</v>
      </c>
      <c r="CG143" s="20">
        <v>0.1137461</v>
      </c>
      <c r="CH143" s="20">
        <v>0.14624500000000001</v>
      </c>
      <c r="CI143" s="20">
        <v>8.1247180000000002E-2</v>
      </c>
      <c r="CJ143" s="20">
        <v>6.4997719999999995E-2</v>
      </c>
      <c r="CK143" s="20">
        <v>4.0623560000000003E-2</v>
      </c>
      <c r="CL143" s="20">
        <v>1.6249420000000001E-2</v>
      </c>
    </row>
    <row r="144" spans="1:90">
      <c r="C144" s="38">
        <v>6</v>
      </c>
      <c r="D144" s="2">
        <v>0.63749999999999996</v>
      </c>
      <c r="E144" s="2">
        <v>0.37375000000000003</v>
      </c>
      <c r="F144" s="2">
        <v>0.24625</v>
      </c>
      <c r="G144" s="2">
        <v>0.16562499999999999</v>
      </c>
      <c r="H144" s="2">
        <v>0.124375</v>
      </c>
      <c r="I144" s="2">
        <v>0.10062500000000001</v>
      </c>
      <c r="J144" s="2">
        <v>7.0000000000000007E-2</v>
      </c>
      <c r="K144" s="2">
        <v>6.6250000000000003E-2</v>
      </c>
      <c r="L144" s="2">
        <v>4.3749999999999997E-2</v>
      </c>
      <c r="M144" s="2">
        <v>3.9375E-2</v>
      </c>
      <c r="N144" s="2">
        <v>2.75E-2</v>
      </c>
      <c r="O144" s="2">
        <v>2.75E-2</v>
      </c>
      <c r="P144" s="2">
        <v>2.3125E-2</v>
      </c>
      <c r="Q144" s="2">
        <v>9.3749999999999997E-3</v>
      </c>
      <c r="R144" s="2">
        <v>9.3749999999999997E-3</v>
      </c>
      <c r="S144" s="2">
        <v>8.1250000000000003E-3</v>
      </c>
      <c r="T144" s="2">
        <v>3.1250000000000002E-3</v>
      </c>
      <c r="U144" s="2">
        <v>3.7499999999999999E-3</v>
      </c>
      <c r="V144" s="2">
        <v>5.0000000000000001E-3</v>
      </c>
      <c r="W144" s="2">
        <v>2.5000000000000001E-3</v>
      </c>
      <c r="Y144" s="40">
        <v>6</v>
      </c>
      <c r="Z144" s="20">
        <v>33.097679999999997</v>
      </c>
      <c r="AA144" s="20">
        <v>19.417400000000001</v>
      </c>
      <c r="AB144" s="20">
        <v>12.801500000000001</v>
      </c>
      <c r="AC144" s="20">
        <v>8.6110330000000008</v>
      </c>
      <c r="AD144" s="20">
        <v>6.4663979999999999</v>
      </c>
      <c r="AE144" s="20">
        <v>5.2316089999999997</v>
      </c>
      <c r="AF144" s="20">
        <v>3.6393800000000001</v>
      </c>
      <c r="AG144" s="20">
        <v>3.4444129999999999</v>
      </c>
      <c r="AH144" s="20">
        <v>2.2746119999999999</v>
      </c>
      <c r="AI144" s="20">
        <v>2.0471509999999999</v>
      </c>
      <c r="AJ144" s="20">
        <v>1.429756</v>
      </c>
      <c r="AK144" s="20">
        <v>1.429756</v>
      </c>
      <c r="AL144" s="20">
        <v>1.2022949999999999</v>
      </c>
      <c r="AM144" s="20">
        <v>0.48741699999999999</v>
      </c>
      <c r="AN144" s="20">
        <v>0.48741699999999999</v>
      </c>
      <c r="AO144" s="20">
        <v>0.42242800000000003</v>
      </c>
      <c r="AP144" s="20">
        <v>0.16247229999999999</v>
      </c>
      <c r="AQ144" s="20">
        <v>0.1949668</v>
      </c>
      <c r="AR144" s="20">
        <v>0.25995570000000001</v>
      </c>
      <c r="AS144" s="20">
        <v>0.12997790000000001</v>
      </c>
      <c r="BR144" s="40">
        <v>6</v>
      </c>
      <c r="BS144" s="20">
        <v>33.15</v>
      </c>
      <c r="BT144" s="20">
        <v>19.431609999999999</v>
      </c>
      <c r="BU144" s="20">
        <v>12.803660000000001</v>
      </c>
      <c r="BV144" s="20">
        <v>8.6117790000000003</v>
      </c>
      <c r="BW144" s="20">
        <v>6.4668809999999999</v>
      </c>
      <c r="BX144" s="20">
        <v>5.231954</v>
      </c>
      <c r="BY144" s="20">
        <v>3.6395970000000002</v>
      </c>
      <c r="BZ144" s="20">
        <v>3.444601</v>
      </c>
      <c r="CA144" s="20">
        <v>2.2747269999999999</v>
      </c>
      <c r="CB144" s="20">
        <v>2.047247</v>
      </c>
      <c r="CC144" s="20">
        <v>1.429819</v>
      </c>
      <c r="CD144" s="20">
        <v>1.4298150000000001</v>
      </c>
      <c r="CE144" s="20">
        <v>1.202342</v>
      </c>
      <c r="CF144" s="20">
        <v>0.4874348</v>
      </c>
      <c r="CG144" s="20">
        <v>0.48743389999999998</v>
      </c>
      <c r="CH144" s="20">
        <v>0.42244199999999998</v>
      </c>
      <c r="CI144" s="20">
        <v>0.16247739999999999</v>
      </c>
      <c r="CJ144" s="20">
        <v>0.1949726</v>
      </c>
      <c r="CK144" s="20">
        <v>0.2599631</v>
      </c>
      <c r="CL144" s="20">
        <v>0.1299814</v>
      </c>
    </row>
    <row r="145" spans="1:90">
      <c r="C145" s="38">
        <v>12</v>
      </c>
      <c r="D145" s="2">
        <v>0.64187499999999997</v>
      </c>
      <c r="E145" s="2">
        <v>0.37125000000000002</v>
      </c>
      <c r="F145" s="2">
        <v>0.2475</v>
      </c>
      <c r="G145" s="2">
        <v>0.17499999999999999</v>
      </c>
      <c r="H145" s="2">
        <v>0.138125</v>
      </c>
      <c r="I145" s="2">
        <v>0.09</v>
      </c>
      <c r="J145" s="2">
        <v>7.0624999999999993E-2</v>
      </c>
      <c r="K145" s="2">
        <v>5.9374999999999997E-2</v>
      </c>
      <c r="L145" s="2">
        <v>5.0625000000000003E-2</v>
      </c>
      <c r="M145" s="2">
        <v>4.1875000000000002E-2</v>
      </c>
      <c r="N145" s="2">
        <v>3.0624999999999999E-2</v>
      </c>
      <c r="O145" s="2">
        <v>2.4375000000000001E-2</v>
      </c>
      <c r="P145" s="2">
        <v>1.6250000000000001E-2</v>
      </c>
      <c r="Q145" s="2">
        <v>1.6250000000000001E-2</v>
      </c>
      <c r="R145" s="2">
        <v>0.01</v>
      </c>
      <c r="S145" s="2">
        <v>0.01</v>
      </c>
      <c r="T145" s="2">
        <v>5.0000000000000001E-3</v>
      </c>
      <c r="U145" s="2">
        <v>5.6249999999999998E-3</v>
      </c>
      <c r="V145" s="2">
        <v>5.6249999999999998E-3</v>
      </c>
      <c r="W145" s="2">
        <v>3.7499999999999999E-3</v>
      </c>
      <c r="Y145" s="40">
        <v>12</v>
      </c>
      <c r="Z145" s="20">
        <v>49.745840000000001</v>
      </c>
      <c r="AA145" s="20">
        <v>28.795950000000001</v>
      </c>
      <c r="AB145" s="20">
        <v>19.233799999999999</v>
      </c>
      <c r="AC145" s="20">
        <v>13.622109999999999</v>
      </c>
      <c r="AD145" s="20">
        <v>10.762589999999999</v>
      </c>
      <c r="AE145" s="20">
        <v>7.0151459999999997</v>
      </c>
      <c r="AF145" s="20">
        <v>5.5049989999999998</v>
      </c>
      <c r="AG145" s="20">
        <v>4.6280960000000002</v>
      </c>
      <c r="AH145" s="20">
        <v>3.9460609999999998</v>
      </c>
      <c r="AI145" s="20">
        <v>3.2640259999999999</v>
      </c>
      <c r="AJ145" s="20">
        <v>2.3871229999999999</v>
      </c>
      <c r="AK145" s="20">
        <v>1.8999550000000001</v>
      </c>
      <c r="AL145" s="20">
        <v>1.266637</v>
      </c>
      <c r="AM145" s="20">
        <v>1.266637</v>
      </c>
      <c r="AN145" s="20">
        <v>0.77946879999999996</v>
      </c>
      <c r="AO145" s="20">
        <v>0.77946879999999996</v>
      </c>
      <c r="AP145" s="20">
        <v>0.38973439999999998</v>
      </c>
      <c r="AQ145" s="20">
        <v>0.43845119999999999</v>
      </c>
      <c r="AR145" s="20">
        <v>0.43845119999999999</v>
      </c>
      <c r="AS145" s="20">
        <v>0.29230080000000003</v>
      </c>
      <c r="BR145" s="40">
        <v>12</v>
      </c>
      <c r="BS145" s="20">
        <v>50.066249999999997</v>
      </c>
      <c r="BT145" s="20">
        <v>28.926369999999999</v>
      </c>
      <c r="BU145" s="20">
        <v>19.277660000000001</v>
      </c>
      <c r="BV145" s="20">
        <v>13.636290000000001</v>
      </c>
      <c r="BW145" s="20">
        <v>10.767480000000001</v>
      </c>
      <c r="BX145" s="20">
        <v>7.0170279999999998</v>
      </c>
      <c r="BY145" s="20">
        <v>5.50631</v>
      </c>
      <c r="BZ145" s="20">
        <v>4.6291039999999999</v>
      </c>
      <c r="CA145" s="20">
        <v>3.9468540000000001</v>
      </c>
      <c r="CB145" s="20">
        <v>3.2646359999999999</v>
      </c>
      <c r="CC145" s="20">
        <v>2.3875410000000001</v>
      </c>
      <c r="CD145" s="20">
        <v>1.9002669999999999</v>
      </c>
      <c r="CE145" s="20">
        <v>1.2668330000000001</v>
      </c>
      <c r="CF145" s="20">
        <v>1.266823</v>
      </c>
      <c r="CG145" s="20">
        <v>0.77957710000000002</v>
      </c>
      <c r="CH145" s="20">
        <v>0.77957160000000003</v>
      </c>
      <c r="CI145" s="20">
        <v>0.3897832</v>
      </c>
      <c r="CJ145" s="20">
        <v>0.43850339999999999</v>
      </c>
      <c r="CK145" s="20">
        <v>0.43850080000000002</v>
      </c>
      <c r="CL145" s="20">
        <v>0.29233229999999999</v>
      </c>
    </row>
    <row r="146" spans="1:90">
      <c r="C146" s="38">
        <v>20</v>
      </c>
      <c r="D146" s="2">
        <v>0.62624999999999997</v>
      </c>
      <c r="E146" s="2">
        <v>0.38</v>
      </c>
      <c r="F146" s="2">
        <v>0.23749999999999999</v>
      </c>
      <c r="G146" s="2">
        <v>0.171875</v>
      </c>
      <c r="H146" s="2">
        <v>0.14249999999999999</v>
      </c>
      <c r="I146" s="2">
        <v>0.11625000000000001</v>
      </c>
      <c r="J146" s="2">
        <v>8.3125000000000004E-2</v>
      </c>
      <c r="K146" s="2">
        <v>0.06</v>
      </c>
      <c r="L146" s="2">
        <v>4.9375000000000002E-2</v>
      </c>
      <c r="M146" s="2">
        <v>3.6874999999999998E-2</v>
      </c>
      <c r="N146" s="2">
        <v>3.8124999999999999E-2</v>
      </c>
      <c r="O146" s="2">
        <v>2.3125E-2</v>
      </c>
      <c r="P146" s="2">
        <v>1.8749999999999999E-2</v>
      </c>
      <c r="Q146" s="2">
        <v>1.9375E-2</v>
      </c>
      <c r="R146" s="2">
        <v>1.5625E-2</v>
      </c>
      <c r="S146" s="2">
        <v>9.3749999999999997E-3</v>
      </c>
      <c r="T146" s="2">
        <v>6.2500000000000003E-3</v>
      </c>
      <c r="U146" s="2">
        <v>3.1250000000000002E-3</v>
      </c>
      <c r="V146" s="2">
        <v>4.3750000000000004E-3</v>
      </c>
      <c r="W146" s="2">
        <v>1.8749999999999999E-3</v>
      </c>
      <c r="Y146" s="40">
        <v>20</v>
      </c>
      <c r="Z146" s="20">
        <v>24.608979999999999</v>
      </c>
      <c r="AA146" s="20">
        <v>14.94539</v>
      </c>
      <c r="AB146" s="20">
        <v>9.3618279999999992</v>
      </c>
      <c r="AC146" s="20">
        <v>6.7968479999999998</v>
      </c>
      <c r="AD146" s="20">
        <v>5.6524679999999998</v>
      </c>
      <c r="AE146" s="20">
        <v>4.6238279999999996</v>
      </c>
      <c r="AF146" s="20">
        <v>3.3131629999999999</v>
      </c>
      <c r="AG146" s="20">
        <v>2.3943460000000001</v>
      </c>
      <c r="AH146" s="20">
        <v>1.9711989999999999</v>
      </c>
      <c r="AI146" s="20">
        <v>1.472213</v>
      </c>
      <c r="AJ146" s="20">
        <v>1.522119</v>
      </c>
      <c r="AK146" s="20">
        <v>0.92325239999999997</v>
      </c>
      <c r="AL146" s="20">
        <v>0.748583</v>
      </c>
      <c r="AM146" s="20">
        <v>0.7735358</v>
      </c>
      <c r="AN146" s="20">
        <v>0.62381920000000002</v>
      </c>
      <c r="AO146" s="20">
        <v>0.3742915</v>
      </c>
      <c r="AP146" s="20">
        <v>0.24952769999999999</v>
      </c>
      <c r="AQ146" s="20">
        <v>0.12476379999999999</v>
      </c>
      <c r="AR146" s="20">
        <v>0.1746694</v>
      </c>
      <c r="AS146" s="20">
        <v>7.4858300000000003E-2</v>
      </c>
      <c r="BR146" s="40">
        <v>20</v>
      </c>
      <c r="BS146" s="20">
        <v>25.05</v>
      </c>
      <c r="BT146" s="20">
        <v>15.15094</v>
      </c>
      <c r="BU146" s="20">
        <v>9.4469530000000006</v>
      </c>
      <c r="BV146" s="20">
        <v>6.836589</v>
      </c>
      <c r="BW146" s="20">
        <v>5.6732930000000001</v>
      </c>
      <c r="BX146" s="20">
        <v>4.6339769999999998</v>
      </c>
      <c r="BY146" s="20">
        <v>3.3173020000000002</v>
      </c>
      <c r="BZ146" s="20">
        <v>2.3961519999999998</v>
      </c>
      <c r="CA146" s="20">
        <v>1.9723200000000001</v>
      </c>
      <c r="CB146" s="20">
        <v>1.4729779999999999</v>
      </c>
      <c r="CC146" s="20">
        <v>1.522858</v>
      </c>
      <c r="CD146" s="20">
        <v>0.92367379999999999</v>
      </c>
      <c r="CE146" s="20">
        <v>0.7489053</v>
      </c>
      <c r="CF146" s="20">
        <v>0.7738507</v>
      </c>
      <c r="CG146" s="20">
        <v>0.6240599</v>
      </c>
      <c r="CH146" s="20">
        <v>0.3744286</v>
      </c>
      <c r="CI146" s="20">
        <v>0.24961449999999999</v>
      </c>
      <c r="CJ146" s="20">
        <v>0.1248051</v>
      </c>
      <c r="CK146" s="20">
        <v>0.1747243</v>
      </c>
      <c r="CL146" s="20">
        <v>7.4880680000000005E-2</v>
      </c>
    </row>
    <row r="147" spans="1:90">
      <c r="C147" s="38">
        <v>28</v>
      </c>
      <c r="D147" s="2">
        <v>0.64812499999999995</v>
      </c>
      <c r="E147" s="2">
        <v>0.40500000000000003</v>
      </c>
      <c r="F147" s="2">
        <v>0.25874999999999998</v>
      </c>
      <c r="G147" s="2">
        <v>0.16062499999999999</v>
      </c>
      <c r="H147" s="2">
        <v>0.139375</v>
      </c>
      <c r="I147" s="2">
        <v>0.10187499999999999</v>
      </c>
      <c r="J147" s="2">
        <v>8.2500000000000004E-2</v>
      </c>
      <c r="K147" s="2">
        <v>7.5624999999999998E-2</v>
      </c>
      <c r="L147" s="2">
        <v>5.6875000000000002E-2</v>
      </c>
      <c r="M147" s="2">
        <v>5.1249999999999997E-2</v>
      </c>
      <c r="N147" s="2">
        <v>4.1875000000000002E-2</v>
      </c>
      <c r="O147" s="2">
        <v>2.8125000000000001E-2</v>
      </c>
      <c r="P147" s="2">
        <v>2.4375000000000001E-2</v>
      </c>
      <c r="Q147" s="2">
        <v>1.8749999999999999E-2</v>
      </c>
      <c r="R147" s="2">
        <v>7.4999999999999997E-3</v>
      </c>
      <c r="S147" s="2">
        <v>4.3750000000000004E-3</v>
      </c>
      <c r="T147" s="2">
        <v>5.0000000000000001E-3</v>
      </c>
      <c r="U147" s="2">
        <v>8.7500000000000008E-3</v>
      </c>
      <c r="V147" s="2">
        <v>4.3750000000000004E-3</v>
      </c>
      <c r="W147" s="2">
        <v>4.3750000000000004E-3</v>
      </c>
      <c r="Y147" s="40">
        <v>28</v>
      </c>
      <c r="Z147" s="20">
        <v>15.02716</v>
      </c>
      <c r="AA147" s="20">
        <v>9.3987639999999999</v>
      </c>
      <c r="AB147" s="20">
        <v>6.0180730000000002</v>
      </c>
      <c r="AC147" s="20">
        <v>3.7498300000000002</v>
      </c>
      <c r="AD147" s="20">
        <v>3.2695180000000001</v>
      </c>
      <c r="AE147" s="20">
        <v>2.4012319999999998</v>
      </c>
      <c r="AF147" s="20">
        <v>1.9528970000000001</v>
      </c>
      <c r="AG147" s="20">
        <v>1.7968379999999999</v>
      </c>
      <c r="AH147" s="20">
        <v>1.3552070000000001</v>
      </c>
      <c r="AI147" s="20">
        <v>1.2235229999999999</v>
      </c>
      <c r="AJ147" s="20">
        <v>1.0008330000000001</v>
      </c>
      <c r="AK147" s="20">
        <v>0.67247199999999996</v>
      </c>
      <c r="AL147" s="20">
        <v>0.58283759999999996</v>
      </c>
      <c r="AM147" s="20">
        <v>0.44833659999999997</v>
      </c>
      <c r="AN147" s="20">
        <v>0.17933460000000001</v>
      </c>
      <c r="AO147" s="20">
        <v>0.10461189999999999</v>
      </c>
      <c r="AP147" s="20">
        <v>0.11955639999999999</v>
      </c>
      <c r="AQ147" s="20">
        <v>0.20922379999999999</v>
      </c>
      <c r="AR147" s="20">
        <v>0.10461189999999999</v>
      </c>
      <c r="AS147" s="20">
        <v>0.10461189999999999</v>
      </c>
      <c r="BR147" s="40">
        <v>28</v>
      </c>
      <c r="BS147" s="20">
        <v>15.555</v>
      </c>
      <c r="BT147" s="20">
        <v>9.6581050000000008</v>
      </c>
      <c r="BU147" s="20">
        <v>6.1363149999999997</v>
      </c>
      <c r="BV147" s="20">
        <v>3.8033100000000002</v>
      </c>
      <c r="BW147" s="20">
        <v>3.3025890000000002</v>
      </c>
      <c r="BX147" s="20">
        <v>2.4182049999999999</v>
      </c>
      <c r="BY147" s="20">
        <v>1.9623740000000001</v>
      </c>
      <c r="BZ147" s="20">
        <v>1.8026409999999999</v>
      </c>
      <c r="CA147" s="20">
        <v>1.3580950000000001</v>
      </c>
      <c r="CB147" s="20">
        <v>1.2252989999999999</v>
      </c>
      <c r="CC147" s="20">
        <v>1.0019020000000001</v>
      </c>
      <c r="CD147" s="20">
        <v>0.67308159999999995</v>
      </c>
      <c r="CE147" s="20">
        <v>0.5833294</v>
      </c>
      <c r="CF147" s="20">
        <v>0.44869439999999999</v>
      </c>
      <c r="CG147" s="20">
        <v>0.1794703</v>
      </c>
      <c r="CH147" s="20">
        <v>0.104687</v>
      </c>
      <c r="CI147" s="20">
        <v>0.11963799999999999</v>
      </c>
      <c r="CJ147" s="20">
        <v>0.2093594</v>
      </c>
      <c r="CK147" s="20">
        <v>0.1046763</v>
      </c>
      <c r="CL147" s="20">
        <v>0.10467319999999999</v>
      </c>
    </row>
    <row r="148" spans="1:90">
      <c r="C148" s="38">
        <v>36</v>
      </c>
      <c r="D148" s="2">
        <v>0.65187499999999998</v>
      </c>
      <c r="E148" s="2">
        <v>0.43812499999999999</v>
      </c>
      <c r="F148" s="2">
        <v>0.265625</v>
      </c>
      <c r="G148" s="2">
        <v>0.16187499999999999</v>
      </c>
      <c r="H148" s="2">
        <v>0.11874999999999999</v>
      </c>
      <c r="I148" s="2">
        <v>9.1874999999999998E-2</v>
      </c>
      <c r="J148" s="2">
        <v>7.3124999999999996E-2</v>
      </c>
      <c r="K148" s="2">
        <v>7.4999999999999997E-2</v>
      </c>
      <c r="L148" s="2">
        <v>6.5625000000000003E-2</v>
      </c>
      <c r="M148" s="2">
        <v>6.4375000000000002E-2</v>
      </c>
      <c r="N148" s="2">
        <v>4.3124999999999997E-2</v>
      </c>
      <c r="O148" s="2">
        <v>4.0625000000000001E-2</v>
      </c>
      <c r="P148" s="2">
        <v>2.6875E-2</v>
      </c>
      <c r="Q148" s="2">
        <v>1.9375E-2</v>
      </c>
      <c r="R148" s="2">
        <v>2.6875E-2</v>
      </c>
      <c r="S148" s="2">
        <v>1.3125E-2</v>
      </c>
      <c r="T148" s="2">
        <v>1.0625000000000001E-2</v>
      </c>
      <c r="U148" s="2">
        <v>1.125E-2</v>
      </c>
      <c r="V148" s="2">
        <v>4.3750000000000004E-3</v>
      </c>
      <c r="W148" s="2">
        <v>5.0000000000000001E-3</v>
      </c>
      <c r="Y148" s="40">
        <v>36</v>
      </c>
      <c r="Z148" s="20">
        <v>7.3932159999999998</v>
      </c>
      <c r="AA148" s="20">
        <v>4.9742610000000003</v>
      </c>
      <c r="AB148" s="20">
        <v>3.0229159999999999</v>
      </c>
      <c r="AC148" s="20">
        <v>1.8506670000000001</v>
      </c>
      <c r="AD148" s="20">
        <v>1.3666510000000001</v>
      </c>
      <c r="AE148" s="20">
        <v>1.064362</v>
      </c>
      <c r="AF148" s="20">
        <v>0.85260259999999999</v>
      </c>
      <c r="AG148" s="20">
        <v>0.87958599999999998</v>
      </c>
      <c r="AH148" s="20">
        <v>0.77349900000000005</v>
      </c>
      <c r="AI148" s="20">
        <v>0.76163959999999997</v>
      </c>
      <c r="AJ148" s="20">
        <v>0.51174010000000003</v>
      </c>
      <c r="AK148" s="20">
        <v>0.48317179999999998</v>
      </c>
      <c r="AL148" s="20">
        <v>0.32013170000000002</v>
      </c>
      <c r="AM148" s="20">
        <v>0.2309948</v>
      </c>
      <c r="AN148" s="20">
        <v>0.32051740000000001</v>
      </c>
      <c r="AO148" s="20">
        <v>0.15653990000000001</v>
      </c>
      <c r="AP148" s="20">
        <v>0.1267228</v>
      </c>
      <c r="AQ148" s="20">
        <v>0.13417709999999999</v>
      </c>
      <c r="AR148" s="20">
        <v>5.2179980000000001E-2</v>
      </c>
      <c r="AS148" s="20">
        <v>5.9634260000000001E-2</v>
      </c>
      <c r="BR148" s="40">
        <v>36</v>
      </c>
      <c r="BS148" s="20">
        <v>7.8224999999999998</v>
      </c>
      <c r="BT148" s="20">
        <v>5.2029259999999997</v>
      </c>
      <c r="BU148" s="20">
        <v>3.1243129999999999</v>
      </c>
      <c r="BV148" s="20">
        <v>1.897365</v>
      </c>
      <c r="BW148" s="20">
        <v>1.392215</v>
      </c>
      <c r="BX148" s="20">
        <v>1.079151</v>
      </c>
      <c r="BY148" s="20">
        <v>0.86130799999999996</v>
      </c>
      <c r="BZ148" s="20">
        <v>0.88610829999999996</v>
      </c>
      <c r="CA148" s="20">
        <v>0.77762779999999998</v>
      </c>
      <c r="CB148" s="20">
        <v>0.76461809999999997</v>
      </c>
      <c r="CC148" s="20">
        <v>0.51321799999999995</v>
      </c>
      <c r="CD148" s="20">
        <v>0.48421550000000002</v>
      </c>
      <c r="CE148" s="20">
        <v>0.32067030000000002</v>
      </c>
      <c r="CF148" s="20">
        <v>0.23131860000000001</v>
      </c>
      <c r="CG148" s="20">
        <v>0.32092159999999997</v>
      </c>
      <c r="CH148" s="20">
        <v>0.1567257</v>
      </c>
      <c r="CI148" s="20">
        <v>0.1268657</v>
      </c>
      <c r="CJ148" s="20">
        <v>0.13432089999999999</v>
      </c>
      <c r="CK148" s="20">
        <v>5.2233139999999997E-2</v>
      </c>
      <c r="CL148" s="20">
        <v>5.9692019999999998E-2</v>
      </c>
    </row>
    <row r="149" spans="1:90">
      <c r="C149" s="38">
        <v>45</v>
      </c>
      <c r="D149" s="2">
        <v>0.66937500000000005</v>
      </c>
      <c r="E149" s="2">
        <v>0.43687500000000001</v>
      </c>
      <c r="F149" s="2">
        <v>0.28562500000000002</v>
      </c>
      <c r="G149" s="2">
        <v>0.18</v>
      </c>
      <c r="H149" s="2">
        <v>0.1125</v>
      </c>
      <c r="I149" s="2">
        <v>7.6874999999999999E-2</v>
      </c>
      <c r="J149" s="2">
        <v>6.25E-2</v>
      </c>
      <c r="K149" s="2">
        <v>4.9375000000000002E-2</v>
      </c>
      <c r="L149" s="2">
        <v>3.6874999999999998E-2</v>
      </c>
      <c r="M149" s="2">
        <v>3.875E-2</v>
      </c>
      <c r="N149" s="2">
        <v>4.3124999999999997E-2</v>
      </c>
      <c r="O149" s="2">
        <v>3.0624999999999999E-2</v>
      </c>
      <c r="P149" s="2">
        <v>4.1875000000000002E-2</v>
      </c>
      <c r="Q149" s="2">
        <v>2.6875E-2</v>
      </c>
      <c r="R149" s="2">
        <v>2.375E-2</v>
      </c>
      <c r="S149" s="2">
        <v>2.375E-2</v>
      </c>
      <c r="T149" s="2">
        <v>1.375E-2</v>
      </c>
      <c r="U149" s="2">
        <v>1.125E-2</v>
      </c>
      <c r="V149" s="2">
        <v>1.3125E-2</v>
      </c>
      <c r="W149" s="2">
        <v>1.2500000000000001E-2</v>
      </c>
      <c r="Y149" s="40">
        <v>45</v>
      </c>
      <c r="Z149" s="20">
        <v>3.6821809999999999</v>
      </c>
      <c r="AA149" s="20">
        <v>2.4062290000000002</v>
      </c>
      <c r="AB149" s="20">
        <v>1.5787929999999999</v>
      </c>
      <c r="AC149" s="20">
        <v>1.002462</v>
      </c>
      <c r="AD149" s="20">
        <v>0.6331291</v>
      </c>
      <c r="AE149" s="20">
        <v>0.43743379999999998</v>
      </c>
      <c r="AF149" s="20">
        <v>0.35904839999999999</v>
      </c>
      <c r="AG149" s="20">
        <v>0.2858829</v>
      </c>
      <c r="AH149" s="20">
        <v>0.2148477</v>
      </c>
      <c r="AI149" s="20">
        <v>0.226993</v>
      </c>
      <c r="AJ149" s="20">
        <v>0.25367089999999998</v>
      </c>
      <c r="AK149" s="20">
        <v>0.18066579999999999</v>
      </c>
      <c r="AL149" s="20">
        <v>0.2476274</v>
      </c>
      <c r="AM149" s="20">
        <v>0.15922929999999999</v>
      </c>
      <c r="AN149" s="20">
        <v>0.14090800000000001</v>
      </c>
      <c r="AO149" s="20">
        <v>0.1410401</v>
      </c>
      <c r="AP149" s="20">
        <v>8.1698240000000005E-2</v>
      </c>
      <c r="AQ149" s="20">
        <v>6.6857990000000006E-2</v>
      </c>
      <c r="AR149" s="20">
        <v>7.8002000000000002E-2</v>
      </c>
      <c r="AS149" s="20">
        <v>7.4287619999999999E-2</v>
      </c>
      <c r="BR149" s="40">
        <v>45</v>
      </c>
      <c r="BS149" s="20">
        <v>4.0162500000000003</v>
      </c>
      <c r="BT149" s="20">
        <v>2.5798209999999999</v>
      </c>
      <c r="BU149" s="20">
        <v>1.661937</v>
      </c>
      <c r="BV149" s="20">
        <v>1.0418909999999999</v>
      </c>
      <c r="BW149" s="20">
        <v>0.65147370000000004</v>
      </c>
      <c r="BX149" s="20">
        <v>0.44666929999999999</v>
      </c>
      <c r="BY149" s="20">
        <v>0.3646259</v>
      </c>
      <c r="BZ149" s="20">
        <v>0.28919519999999999</v>
      </c>
      <c r="CA149" s="20">
        <v>0.2167356</v>
      </c>
      <c r="CB149" s="20">
        <v>0.2285034</v>
      </c>
      <c r="CC149" s="20">
        <v>0.25497409999999998</v>
      </c>
      <c r="CD149" s="20">
        <v>0.1814095</v>
      </c>
      <c r="CE149" s="20">
        <v>0.24845130000000001</v>
      </c>
      <c r="CF149" s="20">
        <v>0.159664</v>
      </c>
      <c r="CG149" s="20">
        <v>0.14123260000000001</v>
      </c>
      <c r="CH149" s="20">
        <v>0.14132249999999999</v>
      </c>
      <c r="CI149" s="20">
        <v>8.1845609999999999E-2</v>
      </c>
      <c r="CJ149" s="20">
        <v>6.6970160000000001E-2</v>
      </c>
      <c r="CK149" s="20">
        <v>7.8126249999999994E-2</v>
      </c>
      <c r="CL149" s="20">
        <v>7.4400129999999995E-2</v>
      </c>
    </row>
    <row r="150" spans="1:90">
      <c r="C150" s="38">
        <v>62.5</v>
      </c>
      <c r="D150" s="2">
        <v>0.72799999999999998</v>
      </c>
      <c r="E150" s="2">
        <v>0.4904</v>
      </c>
      <c r="F150" s="2">
        <v>0.26960000000000001</v>
      </c>
      <c r="G150" s="2">
        <v>0.15140000000000001</v>
      </c>
      <c r="H150" s="2">
        <v>8.3199999999999996E-2</v>
      </c>
      <c r="I150" s="2">
        <v>0.05</v>
      </c>
      <c r="J150" s="2">
        <v>3.2800000000000003E-2</v>
      </c>
      <c r="K150" s="2">
        <v>1.9E-2</v>
      </c>
      <c r="L150" s="2">
        <v>1.26E-2</v>
      </c>
      <c r="M150" s="2">
        <v>4.4000000000000003E-3</v>
      </c>
      <c r="N150" s="2">
        <v>3.5999999999999999E-3</v>
      </c>
      <c r="O150" s="2">
        <v>4.0000000000000001E-3</v>
      </c>
      <c r="P150" s="2">
        <v>5.5999999999999999E-3</v>
      </c>
      <c r="Q150" s="2">
        <v>5.0000000000000001E-3</v>
      </c>
      <c r="R150" s="2">
        <v>3.2000000000000002E-3</v>
      </c>
      <c r="S150" s="2">
        <v>3.0000000000000001E-3</v>
      </c>
      <c r="T150" s="2">
        <v>3.3999999999999998E-3</v>
      </c>
      <c r="U150" s="2">
        <v>1.8E-3</v>
      </c>
      <c r="V150" s="2">
        <v>1.1999999999999999E-3</v>
      </c>
      <c r="W150" s="2">
        <v>8.0000000000000004E-4</v>
      </c>
      <c r="Y150" s="40">
        <v>62.5</v>
      </c>
      <c r="Z150" s="20">
        <v>4.3369799999999996</v>
      </c>
      <c r="AA150" s="20">
        <v>2.9301200000000001</v>
      </c>
      <c r="AB150" s="20">
        <v>1.6192789999999999</v>
      </c>
      <c r="AC150" s="20">
        <v>0.91340770000000004</v>
      </c>
      <c r="AD150" s="20">
        <v>0.50497400000000003</v>
      </c>
      <c r="AE150" s="20">
        <v>0.30581199999999997</v>
      </c>
      <c r="AF150" s="20">
        <v>0.20256440000000001</v>
      </c>
      <c r="AG150" s="20">
        <v>0.1187762</v>
      </c>
      <c r="AH150" s="20">
        <v>7.9872449999999998E-2</v>
      </c>
      <c r="AI150" s="20">
        <v>2.8303539999999999E-2</v>
      </c>
      <c r="AJ150" s="20">
        <v>2.3511230000000001E-2</v>
      </c>
      <c r="AK150" s="20">
        <v>2.6469860000000001E-2</v>
      </c>
      <c r="AL150" s="20">
        <v>3.7459859999999998E-2</v>
      </c>
      <c r="AM150" s="20">
        <v>3.3748470000000003E-2</v>
      </c>
      <c r="AN150" s="20">
        <v>2.172967E-2</v>
      </c>
      <c r="AO150" s="20">
        <v>2.046005E-2</v>
      </c>
      <c r="AP150" s="20">
        <v>2.3252720000000001E-2</v>
      </c>
      <c r="AQ150" s="20">
        <v>1.232947E-2</v>
      </c>
      <c r="AR150" s="20">
        <v>8.2304950000000009E-3</v>
      </c>
      <c r="AS150" s="20">
        <v>5.4931140000000003E-3</v>
      </c>
      <c r="BR150" s="40">
        <v>62.5</v>
      </c>
      <c r="BS150" s="20">
        <v>5.0960000000000001</v>
      </c>
      <c r="BT150" s="20">
        <v>3.3359450000000002</v>
      </c>
      <c r="BU150" s="20">
        <v>1.78434</v>
      </c>
      <c r="BV150" s="20">
        <v>0.98784950000000005</v>
      </c>
      <c r="BW150" s="20">
        <v>0.53889620000000005</v>
      </c>
      <c r="BX150" s="20">
        <v>0.32294729999999999</v>
      </c>
      <c r="BY150" s="20">
        <v>0.21201739999999999</v>
      </c>
      <c r="BZ150" s="20">
        <v>0.12332070000000001</v>
      </c>
      <c r="CA150" s="20">
        <v>8.2328150000000003E-2</v>
      </c>
      <c r="CB150" s="20">
        <v>2.8988199999999999E-2</v>
      </c>
      <c r="CC150" s="20">
        <v>2.394454E-2</v>
      </c>
      <c r="CD150" s="20">
        <v>2.6838850000000001E-2</v>
      </c>
      <c r="CE150" s="20">
        <v>3.7855649999999998E-2</v>
      </c>
      <c r="CF150" s="20">
        <v>3.4017699999999998E-2</v>
      </c>
      <c r="CG150" s="20">
        <v>2.186633E-2</v>
      </c>
      <c r="CH150" s="20">
        <v>2.0564519999999999E-2</v>
      </c>
      <c r="CI150" s="20">
        <v>2.3353309999999999E-2</v>
      </c>
      <c r="CJ150" s="20">
        <v>1.2376740000000001E-2</v>
      </c>
      <c r="CK150" s="20">
        <v>8.258652E-3</v>
      </c>
      <c r="CL150" s="20">
        <v>5.5099950000000002E-3</v>
      </c>
    </row>
    <row r="151" spans="1:90">
      <c r="C151" s="38">
        <v>87.5</v>
      </c>
      <c r="D151" s="2">
        <v>0.73540000000000005</v>
      </c>
      <c r="E151" s="2">
        <v>0.48520000000000002</v>
      </c>
      <c r="F151" s="2">
        <v>0.2172</v>
      </c>
      <c r="G151" s="2">
        <v>6.5000000000000002E-2</v>
      </c>
      <c r="H151" s="2">
        <v>1.5599999999999999E-2</v>
      </c>
      <c r="I151" s="2">
        <v>2.8E-3</v>
      </c>
      <c r="J151" s="2">
        <v>5.9999999999999995E-4</v>
      </c>
      <c r="K151" s="2">
        <v>2.0000000000000001E-4</v>
      </c>
      <c r="L151" s="2">
        <v>4.0000000000000002E-4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Y151" s="40">
        <v>87.5</v>
      </c>
      <c r="Z151" s="20">
        <v>2.7378550000000001</v>
      </c>
      <c r="AA151" s="20">
        <v>1.80996</v>
      </c>
      <c r="AB151" s="20">
        <v>0.81164559999999997</v>
      </c>
      <c r="AC151" s="20">
        <v>0.2433903</v>
      </c>
      <c r="AD151" s="20">
        <v>5.8566269999999997E-2</v>
      </c>
      <c r="AE151" s="20">
        <v>1.054537E-2</v>
      </c>
      <c r="AF151" s="20">
        <v>2.26859E-3</v>
      </c>
      <c r="AG151" s="20">
        <v>7.5902170000000004E-4</v>
      </c>
      <c r="AH151" s="20">
        <v>1.526038E-3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BR151" s="40">
        <v>87.5</v>
      </c>
      <c r="BS151" s="20">
        <v>3.677</v>
      </c>
      <c r="BT151" s="20">
        <v>2.3073030000000001</v>
      </c>
      <c r="BU151" s="20">
        <v>0.98066960000000003</v>
      </c>
      <c r="BV151" s="20">
        <v>0.28488960000000002</v>
      </c>
      <c r="BW151" s="20">
        <v>6.7080639999999997E-2</v>
      </c>
      <c r="BX151" s="20">
        <v>1.188501E-2</v>
      </c>
      <c r="BY151" s="20">
        <v>2.5243290000000001E-3</v>
      </c>
      <c r="BZ151" s="20">
        <v>8.3601499999999996E-4</v>
      </c>
      <c r="CA151" s="20">
        <v>1.6658039999999999E-3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</row>
    <row r="152" spans="1:90">
      <c r="C152" s="38">
        <v>112.5</v>
      </c>
      <c r="D152" s="2">
        <v>0.72719999999999996</v>
      </c>
      <c r="E152" s="2">
        <v>0.43880000000000002</v>
      </c>
      <c r="F152" s="2">
        <v>0.1426</v>
      </c>
      <c r="G152" s="2">
        <v>0.02</v>
      </c>
      <c r="H152" s="2">
        <v>4.0000000000000002E-4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Y152" s="40">
        <v>112.5</v>
      </c>
      <c r="Z152" s="20">
        <v>1.8562430000000001</v>
      </c>
      <c r="AA152" s="20">
        <v>1.122239</v>
      </c>
      <c r="AB152" s="20">
        <v>0.36564059999999998</v>
      </c>
      <c r="AC152" s="20">
        <v>5.1380849999999999E-2</v>
      </c>
      <c r="AD152" s="20">
        <v>1.0302569999999999E-3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BR152" s="40">
        <v>112.5</v>
      </c>
      <c r="BS152" s="20">
        <v>2.9087999999999998</v>
      </c>
      <c r="BT152" s="20">
        <v>1.633243</v>
      </c>
      <c r="BU152" s="20">
        <v>0.49178860000000002</v>
      </c>
      <c r="BV152" s="20">
        <v>6.5933939999999996E-2</v>
      </c>
      <c r="BW152" s="20">
        <v>1.2798740000000001E-3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</row>
    <row r="153" spans="1:90">
      <c r="C153" s="38">
        <v>137.5</v>
      </c>
      <c r="D153" s="2">
        <v>0.74319999999999997</v>
      </c>
      <c r="E153" s="2">
        <v>0.41360000000000002</v>
      </c>
      <c r="F153" s="2">
        <v>8.0600000000000005E-2</v>
      </c>
      <c r="G153" s="2">
        <v>3.2000000000000002E-3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Y153" s="40">
        <v>137.5</v>
      </c>
      <c r="Z153" s="20">
        <v>1.207111</v>
      </c>
      <c r="AA153" s="20">
        <v>0.67311790000000005</v>
      </c>
      <c r="AB153" s="20">
        <v>0.13152369999999999</v>
      </c>
      <c r="AC153" s="20">
        <v>5.2357289999999997E-3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BR153" s="40">
        <v>137.5</v>
      </c>
      <c r="BS153" s="20">
        <v>2.2296</v>
      </c>
      <c r="BT153" s="20">
        <v>1.131421</v>
      </c>
      <c r="BU153" s="20">
        <v>0.19946259999999999</v>
      </c>
      <c r="BV153" s="20">
        <v>7.4549999999999998E-3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</row>
    <row r="154" spans="1:90">
      <c r="C154" s="38">
        <v>175</v>
      </c>
      <c r="D154" s="2">
        <v>0.74160000000000004</v>
      </c>
      <c r="E154" s="2">
        <v>0.38540000000000002</v>
      </c>
      <c r="F154" s="2">
        <v>3.2599999999999997E-2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Y154" s="40">
        <v>175</v>
      </c>
      <c r="Z154" s="20">
        <v>0.62527200000000005</v>
      </c>
      <c r="AA154" s="20">
        <v>0.32559100000000002</v>
      </c>
      <c r="AB154" s="20">
        <v>2.761386E-2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BR154" s="40">
        <v>175</v>
      </c>
      <c r="BS154" s="20">
        <v>1.4832000000000001</v>
      </c>
      <c r="BT154" s="20">
        <v>0.68501860000000003</v>
      </c>
      <c r="BU154" s="20">
        <v>5.07699E-2</v>
      </c>
      <c r="BV154" s="20">
        <v>0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</row>
    <row r="155" spans="1:90">
      <c r="C155" s="38">
        <v>225</v>
      </c>
      <c r="D155" s="2">
        <v>0.74219999999999997</v>
      </c>
      <c r="E155" s="2">
        <v>0.35539999999999999</v>
      </c>
      <c r="F155" s="2">
        <v>5.0000000000000001E-3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Y155" s="40">
        <v>225</v>
      </c>
      <c r="Z155" s="20">
        <v>0.22710130000000001</v>
      </c>
      <c r="AA155" s="20">
        <v>0.1089482</v>
      </c>
      <c r="AB155" s="20">
        <v>1.5365450000000001E-3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BR155" s="40">
        <v>225</v>
      </c>
      <c r="BS155" s="20">
        <v>0.74219999999999997</v>
      </c>
      <c r="BT155" s="20">
        <v>0.30791449999999998</v>
      </c>
      <c r="BU155" s="20">
        <v>3.6703069999999998E-3</v>
      </c>
      <c r="BV155" s="20">
        <v>0</v>
      </c>
      <c r="BW155" s="20">
        <v>0</v>
      </c>
      <c r="BX155" s="20">
        <v>0</v>
      </c>
      <c r="BY155" s="20">
        <v>0</v>
      </c>
      <c r="BZ155" s="20">
        <v>0</v>
      </c>
      <c r="CA155" s="20">
        <v>0</v>
      </c>
      <c r="CB155" s="20">
        <v>0</v>
      </c>
      <c r="CC155" s="20">
        <v>0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0">
        <v>0</v>
      </c>
      <c r="CK155" s="20">
        <v>0</v>
      </c>
      <c r="CL155" s="20">
        <v>0</v>
      </c>
    </row>
    <row r="156" spans="1:90">
      <c r="C156" s="38">
        <v>375</v>
      </c>
      <c r="D156" s="2">
        <v>0.74660000000000004</v>
      </c>
      <c r="E156" s="2">
        <v>0.3236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Y156" s="40">
        <v>375</v>
      </c>
      <c r="Z156" s="20">
        <v>0.30680499999999999</v>
      </c>
      <c r="AA156" s="20">
        <v>0.13310150000000001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BR156" s="40">
        <v>375</v>
      </c>
      <c r="BS156" s="20">
        <v>2.2397999999999998</v>
      </c>
      <c r="BT156" s="20">
        <v>0.80939510000000003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</row>
    <row r="157" spans="1:90">
      <c r="C157" s="38">
        <v>750</v>
      </c>
      <c r="D157" s="2">
        <v>0.75319999999999998</v>
      </c>
      <c r="E157" s="2">
        <v>0.30159999999999998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Y157" s="40">
        <v>750</v>
      </c>
      <c r="Z157" s="20">
        <v>2.8746319999999999E-2</v>
      </c>
      <c r="AA157" s="20">
        <v>1.151369E-2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BR157" s="40">
        <v>750</v>
      </c>
      <c r="BS157" s="20">
        <v>0.75319999999999998</v>
      </c>
      <c r="BT157" s="20">
        <v>0.24570719999999999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</row>
    <row r="158" spans="1:90">
      <c r="C158" s="38">
        <v>1500</v>
      </c>
      <c r="D158" s="2">
        <v>0.74419999999999997</v>
      </c>
      <c r="E158" s="2">
        <v>0.30159999999999998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Y158" s="40">
        <v>1500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BR158" s="40">
        <v>1500</v>
      </c>
      <c r="BS158" s="20">
        <v>0</v>
      </c>
      <c r="BT158" s="20">
        <v>0</v>
      </c>
      <c r="BU158" s="20">
        <v>0</v>
      </c>
      <c r="BV158" s="20">
        <v>0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</row>
    <row r="160" spans="1:90">
      <c r="A160" s="6" t="s">
        <v>14</v>
      </c>
      <c r="B160" s="6" t="s">
        <v>41</v>
      </c>
      <c r="Y160" s="39" t="s">
        <v>22</v>
      </c>
      <c r="Z160" s="6" t="s">
        <v>14</v>
      </c>
      <c r="AA160" s="6" t="s">
        <v>105</v>
      </c>
      <c r="BR160" s="39" t="s">
        <v>21</v>
      </c>
      <c r="BS160" s="6" t="s">
        <v>14</v>
      </c>
      <c r="BT160" s="6" t="s">
        <v>105</v>
      </c>
    </row>
    <row r="161" spans="2:90">
      <c r="B161"/>
      <c r="C161" s="33" t="s">
        <v>115</v>
      </c>
      <c r="D161" s="36">
        <v>0.1</v>
      </c>
      <c r="E161" s="36">
        <v>0.2</v>
      </c>
      <c r="F161" s="36">
        <v>0.3</v>
      </c>
      <c r="G161" s="36">
        <v>0.4</v>
      </c>
      <c r="H161" s="36">
        <v>0.5</v>
      </c>
      <c r="I161" s="36">
        <v>0.6</v>
      </c>
      <c r="J161" s="36">
        <v>0.7</v>
      </c>
      <c r="K161" s="36">
        <v>0.8</v>
      </c>
      <c r="L161" s="36">
        <v>0.9</v>
      </c>
      <c r="M161" s="36">
        <v>1</v>
      </c>
      <c r="N161" s="36">
        <v>1.1000000000000001</v>
      </c>
      <c r="O161" s="36">
        <v>1.2</v>
      </c>
      <c r="P161" s="36">
        <v>1.3</v>
      </c>
      <c r="Q161" s="36">
        <v>1.4</v>
      </c>
      <c r="R161" s="36">
        <v>1.5</v>
      </c>
      <c r="S161" s="36">
        <v>1.6</v>
      </c>
      <c r="T161" s="36">
        <v>1.7</v>
      </c>
      <c r="U161" s="36">
        <v>1.8</v>
      </c>
      <c r="V161" s="36">
        <v>1.9</v>
      </c>
      <c r="W161" s="36">
        <v>2</v>
      </c>
      <c r="Y161" s="36"/>
      <c r="Z161" s="36">
        <v>0.1</v>
      </c>
      <c r="AA161" s="36">
        <v>0.2</v>
      </c>
      <c r="AB161" s="36">
        <v>0.3</v>
      </c>
      <c r="AC161" s="36">
        <v>0.4</v>
      </c>
      <c r="AD161" s="36">
        <v>0.5</v>
      </c>
      <c r="AE161" s="36">
        <v>0.6</v>
      </c>
      <c r="AF161" s="36">
        <v>0.7</v>
      </c>
      <c r="AG161" s="36">
        <v>0.8</v>
      </c>
      <c r="AH161" s="36">
        <v>0.9</v>
      </c>
      <c r="AI161" s="36">
        <v>1</v>
      </c>
      <c r="AJ161" s="36">
        <v>1.1000000000000001</v>
      </c>
      <c r="AK161" s="36">
        <v>1.2</v>
      </c>
      <c r="AL161" s="36">
        <v>1.3</v>
      </c>
      <c r="AM161" s="36">
        <v>1.4</v>
      </c>
      <c r="AN161" s="36">
        <v>1.5</v>
      </c>
      <c r="AO161" s="36">
        <v>1.6</v>
      </c>
      <c r="AP161" s="36">
        <v>1.7</v>
      </c>
      <c r="AQ161" s="36">
        <v>1.8</v>
      </c>
      <c r="AR161" s="36">
        <v>1.9</v>
      </c>
      <c r="AS161" s="36">
        <v>2</v>
      </c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>
        <v>0.1</v>
      </c>
      <c r="BT161" s="36">
        <v>0.2</v>
      </c>
      <c r="BU161" s="36">
        <v>0.3</v>
      </c>
      <c r="BV161" s="36">
        <v>0.4</v>
      </c>
      <c r="BW161" s="36">
        <v>0.5</v>
      </c>
      <c r="BX161" s="36">
        <v>0.6</v>
      </c>
      <c r="BY161" s="36">
        <v>0.7</v>
      </c>
      <c r="BZ161" s="36">
        <v>0.8</v>
      </c>
      <c r="CA161" s="36">
        <v>0.9</v>
      </c>
      <c r="CB161" s="36">
        <v>1</v>
      </c>
      <c r="CC161" s="36">
        <v>1.1000000000000001</v>
      </c>
      <c r="CD161" s="36">
        <v>1.2</v>
      </c>
      <c r="CE161" s="36">
        <v>1.3</v>
      </c>
      <c r="CF161" s="36">
        <v>1.4</v>
      </c>
      <c r="CG161" s="36">
        <v>1.5</v>
      </c>
      <c r="CH161" s="36">
        <v>1.6</v>
      </c>
      <c r="CI161" s="36">
        <v>1.7</v>
      </c>
      <c r="CJ161" s="36">
        <v>1.8</v>
      </c>
      <c r="CK161" s="36">
        <v>1.9</v>
      </c>
      <c r="CL161" s="36">
        <v>2</v>
      </c>
    </row>
    <row r="162" spans="2:90">
      <c r="C162" s="38">
        <v>3</v>
      </c>
      <c r="D162" s="2">
        <v>0.36125000000000002</v>
      </c>
      <c r="E162" s="2">
        <v>0.21375</v>
      </c>
      <c r="F162" s="2">
        <v>0.120625</v>
      </c>
      <c r="G162" s="2">
        <v>8.5000000000000006E-2</v>
      </c>
      <c r="H162" s="2">
        <v>6.4375000000000002E-2</v>
      </c>
      <c r="I162" s="2">
        <v>5.5625000000000001E-2</v>
      </c>
      <c r="J162" s="2">
        <v>4.6875E-2</v>
      </c>
      <c r="K162" s="2">
        <v>4.1250000000000002E-2</v>
      </c>
      <c r="L162" s="2">
        <v>2.8750000000000001E-2</v>
      </c>
      <c r="M162" s="2">
        <v>0.02</v>
      </c>
      <c r="N162" s="2">
        <v>0.03</v>
      </c>
      <c r="O162" s="2">
        <v>2.1250000000000002E-2</v>
      </c>
      <c r="P162" s="2">
        <v>1.8124999999999999E-2</v>
      </c>
      <c r="Q162" s="2">
        <v>1.5625E-2</v>
      </c>
      <c r="R162" s="2">
        <v>1.1875E-2</v>
      </c>
      <c r="S162" s="2">
        <v>1.2500000000000001E-2</v>
      </c>
      <c r="T162" s="2">
        <v>1.0625000000000001E-2</v>
      </c>
      <c r="U162" s="2">
        <v>1.4375000000000001E-2</v>
      </c>
      <c r="V162" s="2">
        <v>1.1875E-2</v>
      </c>
      <c r="W162" s="2">
        <v>0.01</v>
      </c>
      <c r="Y162" s="40">
        <v>3</v>
      </c>
      <c r="Z162" s="20">
        <v>104.7229</v>
      </c>
      <c r="AA162" s="20">
        <v>61.977510000000002</v>
      </c>
      <c r="AB162" s="20">
        <v>34.979700000000001</v>
      </c>
      <c r="AC162" s="20">
        <v>24.648949999999999</v>
      </c>
      <c r="AD162" s="20">
        <v>18.667950000000001</v>
      </c>
      <c r="AE162" s="20">
        <v>16.130559999999999</v>
      </c>
      <c r="AF162" s="20">
        <v>13.593170000000001</v>
      </c>
      <c r="AG162" s="20">
        <v>11.96199</v>
      </c>
      <c r="AH162" s="20">
        <v>8.3371449999999996</v>
      </c>
      <c r="AI162" s="20">
        <v>5.7997529999999999</v>
      </c>
      <c r="AJ162" s="20">
        <v>8.6996289999999998</v>
      </c>
      <c r="AK162" s="20">
        <v>6.1622380000000003</v>
      </c>
      <c r="AL162" s="20">
        <v>5.2560260000000003</v>
      </c>
      <c r="AM162" s="20">
        <v>4.5310569999999997</v>
      </c>
      <c r="AN162" s="20">
        <v>3.443603</v>
      </c>
      <c r="AO162" s="20">
        <v>3.6248459999999998</v>
      </c>
      <c r="AP162" s="20">
        <v>3.0811190000000002</v>
      </c>
      <c r="AQ162" s="20">
        <v>4.1685720000000002</v>
      </c>
      <c r="AR162" s="20">
        <v>3.443603</v>
      </c>
      <c r="AS162" s="20">
        <v>2.8998759999999999</v>
      </c>
      <c r="BR162" s="40">
        <v>3</v>
      </c>
      <c r="BS162" s="20">
        <v>104.7625</v>
      </c>
      <c r="BT162" s="20">
        <v>61.987499999999997</v>
      </c>
      <c r="BU162" s="20">
        <v>34.981250000000003</v>
      </c>
      <c r="BV162" s="20">
        <v>24.65</v>
      </c>
      <c r="BW162" s="20">
        <v>18.668679999999998</v>
      </c>
      <c r="BX162" s="20">
        <v>16.131119999999999</v>
      </c>
      <c r="BY162" s="20">
        <v>13.593590000000001</v>
      </c>
      <c r="BZ162" s="20">
        <v>11.96233</v>
      </c>
      <c r="CA162" s="20">
        <v>8.3373640000000009</v>
      </c>
      <c r="CB162" s="20">
        <v>5.7998950000000002</v>
      </c>
      <c r="CC162" s="20">
        <v>8.6998289999999994</v>
      </c>
      <c r="CD162" s="20">
        <v>6.1623710000000003</v>
      </c>
      <c r="CE162" s="20">
        <v>5.2561340000000003</v>
      </c>
      <c r="CF162" s="20">
        <v>4.5311459999999997</v>
      </c>
      <c r="CG162" s="20">
        <v>3.4436680000000002</v>
      </c>
      <c r="CH162" s="20">
        <v>3.6249099999999999</v>
      </c>
      <c r="CI162" s="20">
        <v>3.081172</v>
      </c>
      <c r="CJ162" s="20">
        <v>4.168641</v>
      </c>
      <c r="CK162" s="20">
        <v>3.4436580000000001</v>
      </c>
      <c r="CL162" s="20">
        <v>2.899921</v>
      </c>
    </row>
    <row r="163" spans="2:90">
      <c r="C163" s="38">
        <v>6</v>
      </c>
      <c r="D163" s="2">
        <v>0.35375000000000001</v>
      </c>
      <c r="E163" s="2">
        <v>0.23125000000000001</v>
      </c>
      <c r="F163" s="2">
        <v>0.12375</v>
      </c>
      <c r="G163" s="2">
        <v>8.6874999999999994E-2</v>
      </c>
      <c r="H163" s="2">
        <v>0.06</v>
      </c>
      <c r="I163" s="2">
        <v>4.8125000000000001E-2</v>
      </c>
      <c r="J163" s="2">
        <v>3.9375E-2</v>
      </c>
      <c r="K163" s="2">
        <v>4.1875000000000002E-2</v>
      </c>
      <c r="L163" s="2">
        <v>3.2500000000000001E-2</v>
      </c>
      <c r="M163" s="2">
        <v>0.03</v>
      </c>
      <c r="N163" s="2">
        <v>2.3125E-2</v>
      </c>
      <c r="O163" s="2">
        <v>2.1874999999999999E-2</v>
      </c>
      <c r="P163" s="2">
        <v>1.9375E-2</v>
      </c>
      <c r="Q163" s="2">
        <v>1.7500000000000002E-2</v>
      </c>
      <c r="R163" s="2">
        <v>1.375E-2</v>
      </c>
      <c r="S163" s="2">
        <v>1.6250000000000001E-2</v>
      </c>
      <c r="T163" s="2">
        <v>1.0625000000000001E-2</v>
      </c>
      <c r="U163" s="2">
        <v>6.875E-3</v>
      </c>
      <c r="V163" s="2">
        <v>5.0000000000000001E-3</v>
      </c>
      <c r="W163" s="2">
        <v>5.6249999999999998E-3</v>
      </c>
      <c r="Y163" s="40">
        <v>6</v>
      </c>
      <c r="Z163" s="20">
        <v>342.58859999999999</v>
      </c>
      <c r="AA163" s="20">
        <v>224.01910000000001</v>
      </c>
      <c r="AB163" s="20">
        <v>119.9426</v>
      </c>
      <c r="AC163" s="20">
        <v>84.237639999999999</v>
      </c>
      <c r="AD163" s="20">
        <v>58.189329999999998</v>
      </c>
      <c r="AE163" s="20">
        <v>46.673290000000001</v>
      </c>
      <c r="AF163" s="20">
        <v>38.187240000000003</v>
      </c>
      <c r="AG163" s="20">
        <v>40.611820000000002</v>
      </c>
      <c r="AH163" s="20">
        <v>31.51962</v>
      </c>
      <c r="AI163" s="20">
        <v>29.095040000000001</v>
      </c>
      <c r="AJ163" s="20">
        <v>22.427430000000001</v>
      </c>
      <c r="AK163" s="20">
        <v>21.215129999999998</v>
      </c>
      <c r="AL163" s="20">
        <v>18.79055</v>
      </c>
      <c r="AM163" s="20">
        <v>16.972110000000001</v>
      </c>
      <c r="AN163" s="20">
        <v>13.335229999999999</v>
      </c>
      <c r="AO163" s="20">
        <v>15.75981</v>
      </c>
      <c r="AP163" s="20">
        <v>10.304489999999999</v>
      </c>
      <c r="AQ163" s="20">
        <v>6.6676130000000002</v>
      </c>
      <c r="AR163" s="20">
        <v>4.8491730000000004</v>
      </c>
      <c r="AS163" s="20">
        <v>5.4553200000000004</v>
      </c>
      <c r="BR163" s="40">
        <v>6</v>
      </c>
      <c r="BS163" s="20">
        <v>343.13749999999999</v>
      </c>
      <c r="BT163" s="20">
        <v>224.3125</v>
      </c>
      <c r="BU163" s="20">
        <v>120.03749999999999</v>
      </c>
      <c r="BV163" s="20">
        <v>84.268749999999997</v>
      </c>
      <c r="BW163" s="20">
        <v>58.199060000000003</v>
      </c>
      <c r="BX163" s="20">
        <v>46.679720000000003</v>
      </c>
      <c r="BY163" s="20">
        <v>38.191980000000001</v>
      </c>
      <c r="BZ163" s="20">
        <v>40.616439999999997</v>
      </c>
      <c r="CA163" s="20">
        <v>31.522939999999998</v>
      </c>
      <c r="CB163" s="20">
        <v>29.09789</v>
      </c>
      <c r="CC163" s="20">
        <v>22.429490000000001</v>
      </c>
      <c r="CD163" s="20">
        <v>21.21697</v>
      </c>
      <c r="CE163" s="20">
        <v>18.792090000000002</v>
      </c>
      <c r="CF163" s="20">
        <v>16.97343</v>
      </c>
      <c r="CG163" s="20">
        <v>13.336220000000001</v>
      </c>
      <c r="CH163" s="20">
        <v>15.76094</v>
      </c>
      <c r="CI163" s="20">
        <v>10.305199999999999</v>
      </c>
      <c r="CJ163" s="20">
        <v>6.6680539999999997</v>
      </c>
      <c r="CK163" s="20">
        <v>4.8494820000000001</v>
      </c>
      <c r="CL163" s="20">
        <v>5.4556560000000003</v>
      </c>
    </row>
    <row r="164" spans="2:90">
      <c r="C164" s="38">
        <v>12</v>
      </c>
      <c r="D164" s="2">
        <v>0.34812500000000002</v>
      </c>
      <c r="E164" s="2">
        <v>0.21812500000000001</v>
      </c>
      <c r="F164" s="2">
        <v>0.12687499999999999</v>
      </c>
      <c r="G164" s="2">
        <v>0.1</v>
      </c>
      <c r="H164" s="2">
        <v>7.7499999999999999E-2</v>
      </c>
      <c r="I164" s="2">
        <v>4.6875E-2</v>
      </c>
      <c r="J164" s="2">
        <v>4.5624999999999999E-2</v>
      </c>
      <c r="K164" s="2">
        <v>3.4375000000000003E-2</v>
      </c>
      <c r="L164" s="2">
        <v>3.125E-2</v>
      </c>
      <c r="M164" s="2">
        <v>2.375E-2</v>
      </c>
      <c r="N164" s="2">
        <v>2.4375000000000001E-2</v>
      </c>
      <c r="O164" s="2">
        <v>1.9375E-2</v>
      </c>
      <c r="P164" s="2">
        <v>2.1874999999999999E-2</v>
      </c>
      <c r="Q164" s="2">
        <v>1.375E-2</v>
      </c>
      <c r="R164" s="2">
        <v>1.375E-2</v>
      </c>
      <c r="S164" s="2">
        <v>1.0625000000000001E-2</v>
      </c>
      <c r="T164" s="2">
        <v>1.0625000000000001E-2</v>
      </c>
      <c r="U164" s="2">
        <v>1.0625000000000001E-2</v>
      </c>
      <c r="V164" s="2">
        <v>1.4999999999999999E-2</v>
      </c>
      <c r="W164" s="2">
        <v>1.2500000000000001E-2</v>
      </c>
      <c r="Y164" s="40">
        <v>12</v>
      </c>
      <c r="Z164" s="20">
        <v>553.42949999999996</v>
      </c>
      <c r="AA164" s="20">
        <v>346.87259999999998</v>
      </c>
      <c r="AB164" s="20">
        <v>201.91929999999999</v>
      </c>
      <c r="AC164" s="20">
        <v>159.3201</v>
      </c>
      <c r="AD164" s="20">
        <v>123.6129</v>
      </c>
      <c r="AE164" s="20">
        <v>74.838970000000003</v>
      </c>
      <c r="AF164" s="20">
        <v>72.896479999999997</v>
      </c>
      <c r="AG164" s="20">
        <v>54.948810000000002</v>
      </c>
      <c r="AH164" s="20">
        <v>49.96454</v>
      </c>
      <c r="AI164" s="20">
        <v>37.974119999999999</v>
      </c>
      <c r="AJ164" s="20">
        <v>38.973439999999997</v>
      </c>
      <c r="AK164" s="20">
        <v>30.97889</v>
      </c>
      <c r="AL164" s="20">
        <v>34.976170000000003</v>
      </c>
      <c r="AM164" s="20">
        <v>21.985019999999999</v>
      </c>
      <c r="AN164" s="20">
        <v>21.985019999999999</v>
      </c>
      <c r="AO164" s="20">
        <v>16.988420000000001</v>
      </c>
      <c r="AP164" s="20">
        <v>16.988420000000001</v>
      </c>
      <c r="AQ164" s="20">
        <v>16.988420000000001</v>
      </c>
      <c r="AR164" s="20">
        <v>23.98366</v>
      </c>
      <c r="AS164" s="20">
        <v>19.98638</v>
      </c>
      <c r="BR164" s="40">
        <v>12</v>
      </c>
      <c r="BS164" s="20">
        <v>557</v>
      </c>
      <c r="BT164" s="20">
        <v>349</v>
      </c>
      <c r="BU164" s="20">
        <v>203</v>
      </c>
      <c r="BV164" s="20">
        <v>160</v>
      </c>
      <c r="BW164" s="20">
        <v>123.9658</v>
      </c>
      <c r="BX164" s="20">
        <v>74.968969999999999</v>
      </c>
      <c r="BY164" s="20">
        <v>72.971890000000002</v>
      </c>
      <c r="BZ164" s="20">
        <v>54.98292</v>
      </c>
      <c r="CA164" s="20">
        <v>49.98639</v>
      </c>
      <c r="CB164" s="20">
        <v>37.988979999999998</v>
      </c>
      <c r="CC164" s="20">
        <v>38.987749999999998</v>
      </c>
      <c r="CD164" s="20">
        <v>30.989619999999999</v>
      </c>
      <c r="CE164" s="20">
        <v>34.987650000000002</v>
      </c>
      <c r="CF164" s="20">
        <v>21.991890000000001</v>
      </c>
      <c r="CG164" s="20">
        <v>21.991579999999999</v>
      </c>
      <c r="CH164" s="20">
        <v>16.993279999999999</v>
      </c>
      <c r="CI164" s="20">
        <v>16.993089999999999</v>
      </c>
      <c r="CJ164" s="20">
        <v>16.992909999999998</v>
      </c>
      <c r="CK164" s="20">
        <v>23.98977</v>
      </c>
      <c r="CL164" s="20">
        <v>19.991299999999999</v>
      </c>
    </row>
    <row r="165" spans="2:90">
      <c r="C165" s="38">
        <v>20</v>
      </c>
      <c r="D165" s="2">
        <v>0.361875</v>
      </c>
      <c r="E165" s="2">
        <v>0.25062499999999999</v>
      </c>
      <c r="F165" s="2">
        <v>0.14937500000000001</v>
      </c>
      <c r="G165" s="2">
        <v>0.1125</v>
      </c>
      <c r="H165" s="2">
        <v>7.1874999999999994E-2</v>
      </c>
      <c r="I165" s="2">
        <v>6.1249999999999999E-2</v>
      </c>
      <c r="J165" s="2">
        <v>4.4999999999999998E-2</v>
      </c>
      <c r="K165" s="2">
        <v>3.3750000000000002E-2</v>
      </c>
      <c r="L165" s="2">
        <v>3.2500000000000001E-2</v>
      </c>
      <c r="M165" s="2">
        <v>2.8125000000000001E-2</v>
      </c>
      <c r="N165" s="2">
        <v>2.375E-2</v>
      </c>
      <c r="O165" s="2">
        <v>2.2499999999999999E-2</v>
      </c>
      <c r="P165" s="2">
        <v>1.6250000000000001E-2</v>
      </c>
      <c r="Q165" s="2">
        <v>1.4375000000000001E-2</v>
      </c>
      <c r="R165" s="2">
        <v>1.6875000000000001E-2</v>
      </c>
      <c r="S165" s="2">
        <v>0.02</v>
      </c>
      <c r="T165" s="2">
        <v>1.1875E-2</v>
      </c>
      <c r="U165" s="2">
        <v>1.3125E-2</v>
      </c>
      <c r="V165" s="2">
        <v>1.0625000000000001E-2</v>
      </c>
      <c r="W165" s="2">
        <v>7.4999999999999997E-3</v>
      </c>
      <c r="Y165" s="40">
        <v>20</v>
      </c>
      <c r="Z165" s="20">
        <v>309.28840000000002</v>
      </c>
      <c r="AA165" s="20">
        <v>214.28</v>
      </c>
      <c r="AB165" s="20">
        <v>127.8056</v>
      </c>
      <c r="AC165" s="20">
        <v>96.37</v>
      </c>
      <c r="AD165" s="20">
        <v>61.671469999999999</v>
      </c>
      <c r="AE165" s="20">
        <v>52.658360000000002</v>
      </c>
      <c r="AF165" s="20">
        <v>38.766469999999998</v>
      </c>
      <c r="AG165" s="20">
        <v>29.128520000000002</v>
      </c>
      <c r="AH165" s="20">
        <v>28.097930000000002</v>
      </c>
      <c r="AI165" s="20">
        <v>24.350750000000001</v>
      </c>
      <c r="AJ165" s="20">
        <v>20.586120000000001</v>
      </c>
      <c r="AK165" s="20">
        <v>19.519590000000001</v>
      </c>
      <c r="AL165" s="20">
        <v>14.105639999999999</v>
      </c>
      <c r="AM165" s="20">
        <v>12.481669999999999</v>
      </c>
      <c r="AN165" s="20">
        <v>14.65343</v>
      </c>
      <c r="AO165" s="20">
        <v>17.36713</v>
      </c>
      <c r="AP165" s="20">
        <v>10.311730000000001</v>
      </c>
      <c r="AQ165" s="20">
        <v>11.397180000000001</v>
      </c>
      <c r="AR165" s="20">
        <v>9.2262850000000007</v>
      </c>
      <c r="AS165" s="20">
        <v>6.5126720000000002</v>
      </c>
      <c r="BR165" s="40">
        <v>20</v>
      </c>
      <c r="BS165" s="20">
        <v>314.8313</v>
      </c>
      <c r="BT165" s="20">
        <v>218.0437</v>
      </c>
      <c r="BU165" s="20">
        <v>129.9563</v>
      </c>
      <c r="BV165" s="20">
        <v>97.875</v>
      </c>
      <c r="BW165" s="20">
        <v>62.455300000000001</v>
      </c>
      <c r="BX165" s="20">
        <v>53.16628</v>
      </c>
      <c r="BY165" s="20">
        <v>39.045859999999998</v>
      </c>
      <c r="BZ165" s="20">
        <v>29.28445</v>
      </c>
      <c r="CA165" s="20">
        <v>28.20702</v>
      </c>
      <c r="CB165" s="20">
        <v>24.418510000000001</v>
      </c>
      <c r="CC165" s="20">
        <v>20.627279999999999</v>
      </c>
      <c r="CD165" s="20">
        <v>19.54777</v>
      </c>
      <c r="CE165" s="20">
        <v>14.121</v>
      </c>
      <c r="CF165" s="20">
        <v>12.49295</v>
      </c>
      <c r="CG165" s="20">
        <v>14.665620000000001</v>
      </c>
      <c r="CH165" s="20">
        <v>17.38092</v>
      </c>
      <c r="CI165" s="20">
        <v>10.319599999999999</v>
      </c>
      <c r="CJ165" s="20">
        <v>11.40554</v>
      </c>
      <c r="CK165" s="20">
        <v>9.2328170000000007</v>
      </c>
      <c r="CL165" s="20">
        <v>6.5171260000000002</v>
      </c>
    </row>
    <row r="166" spans="2:90">
      <c r="C166" s="38">
        <v>28</v>
      </c>
      <c r="D166" s="2">
        <v>0.37562499999999999</v>
      </c>
      <c r="E166" s="2">
        <v>0.28375</v>
      </c>
      <c r="F166" s="2">
        <v>0.16437499999999999</v>
      </c>
      <c r="G166" s="2">
        <v>0.111875</v>
      </c>
      <c r="H166" s="2">
        <v>7.0000000000000007E-2</v>
      </c>
      <c r="I166" s="2">
        <v>5.9374999999999997E-2</v>
      </c>
      <c r="J166" s="2">
        <v>4.6249999999999999E-2</v>
      </c>
      <c r="K166" s="2">
        <v>3.1875000000000001E-2</v>
      </c>
      <c r="L166" s="2">
        <v>3.5000000000000003E-2</v>
      </c>
      <c r="M166" s="2">
        <v>2.5000000000000001E-2</v>
      </c>
      <c r="N166" s="2">
        <v>3.125E-2</v>
      </c>
      <c r="O166" s="2">
        <v>2.8125000000000001E-2</v>
      </c>
      <c r="P166" s="2">
        <v>2.0625000000000001E-2</v>
      </c>
      <c r="Q166" s="2">
        <v>1.4999999999999999E-2</v>
      </c>
      <c r="R166" s="2">
        <v>1.8124999999999999E-2</v>
      </c>
      <c r="S166" s="2">
        <v>1.6875000000000001E-2</v>
      </c>
      <c r="T166" s="2">
        <v>1.6250000000000001E-2</v>
      </c>
      <c r="U166" s="2">
        <v>1.0625000000000001E-2</v>
      </c>
      <c r="V166" s="2">
        <v>1.375E-2</v>
      </c>
      <c r="W166" s="2">
        <v>0.01</v>
      </c>
      <c r="Y166" s="40">
        <v>28</v>
      </c>
      <c r="Z166" s="20">
        <v>152.4091</v>
      </c>
      <c r="AA166" s="20">
        <v>115.1811</v>
      </c>
      <c r="AB166" s="20">
        <v>66.770240000000001</v>
      </c>
      <c r="AC166" s="20">
        <v>45.497100000000003</v>
      </c>
      <c r="AD166" s="20">
        <v>28.514980000000001</v>
      </c>
      <c r="AE166" s="20">
        <v>24.237469999999998</v>
      </c>
      <c r="AF166" s="20">
        <v>18.92755</v>
      </c>
      <c r="AG166" s="20">
        <v>13.08254</v>
      </c>
      <c r="AH166" s="20">
        <v>14.40742</v>
      </c>
      <c r="AI166" s="20">
        <v>10.320550000000001</v>
      </c>
      <c r="AJ166" s="20">
        <v>12.934519999999999</v>
      </c>
      <c r="AK166" s="20">
        <v>11.66879</v>
      </c>
      <c r="AL166" s="20">
        <v>8.5755909999999993</v>
      </c>
      <c r="AM166" s="20">
        <v>6.2481470000000003</v>
      </c>
      <c r="AN166" s="20">
        <v>7.5609169999999999</v>
      </c>
      <c r="AO166" s="20">
        <v>7.0476789999999996</v>
      </c>
      <c r="AP166" s="20">
        <v>6.7924629999999997</v>
      </c>
      <c r="AQ166" s="20">
        <v>4.4439590000000004</v>
      </c>
      <c r="AR166" s="20">
        <v>5.7528509999999997</v>
      </c>
      <c r="AS166" s="20">
        <v>4.1843729999999999</v>
      </c>
      <c r="BR166" s="40">
        <v>28</v>
      </c>
      <c r="BS166" s="20">
        <v>157.76249999999999</v>
      </c>
      <c r="BT166" s="20">
        <v>119.175</v>
      </c>
      <c r="BU166" s="20">
        <v>69.037499999999994</v>
      </c>
      <c r="BV166" s="20">
        <v>46.987499999999997</v>
      </c>
      <c r="BW166" s="20">
        <v>29.321829999999999</v>
      </c>
      <c r="BX166" s="20">
        <v>24.802620000000001</v>
      </c>
      <c r="BY166" s="20">
        <v>19.289929999999998</v>
      </c>
      <c r="BZ166" s="20">
        <v>13.285769999999999</v>
      </c>
      <c r="CA166" s="20">
        <v>14.587669999999999</v>
      </c>
      <c r="CB166" s="20">
        <v>10.4236</v>
      </c>
      <c r="CC166" s="20">
        <v>13.03717</v>
      </c>
      <c r="CD166" s="20">
        <v>11.74187</v>
      </c>
      <c r="CE166" s="20">
        <v>8.6174839999999993</v>
      </c>
      <c r="CF166" s="20">
        <v>6.271935</v>
      </c>
      <c r="CG166" s="20">
        <v>7.5835150000000002</v>
      </c>
      <c r="CH166" s="20">
        <v>7.0643880000000001</v>
      </c>
      <c r="CI166" s="20">
        <v>6.8055729999999999</v>
      </c>
      <c r="CJ166" s="20">
        <v>4.451149</v>
      </c>
      <c r="CK166" s="20">
        <v>5.7611340000000002</v>
      </c>
      <c r="CL166" s="20">
        <v>4.1900190000000004</v>
      </c>
    </row>
    <row r="167" spans="2:90">
      <c r="C167" s="38">
        <v>36</v>
      </c>
      <c r="D167" s="2">
        <v>0.40500000000000003</v>
      </c>
      <c r="E167" s="2">
        <v>0.31312499999999999</v>
      </c>
      <c r="F167" s="2">
        <v>0.19687499999999999</v>
      </c>
      <c r="G167" s="2">
        <v>0.11812499999999999</v>
      </c>
      <c r="H167" s="2">
        <v>8.6874999999999994E-2</v>
      </c>
      <c r="I167" s="2">
        <v>5.3749999999999999E-2</v>
      </c>
      <c r="J167" s="2">
        <v>4.9375000000000002E-2</v>
      </c>
      <c r="K167" s="2">
        <v>3.6874999999999998E-2</v>
      </c>
      <c r="L167" s="2">
        <v>2.375E-2</v>
      </c>
      <c r="M167" s="2">
        <v>2.6875E-2</v>
      </c>
      <c r="N167" s="2">
        <v>2.8125000000000001E-2</v>
      </c>
      <c r="O167" s="2">
        <v>1.8749999999999999E-2</v>
      </c>
      <c r="P167" s="2">
        <v>1.9375E-2</v>
      </c>
      <c r="Q167" s="2">
        <v>1.7500000000000002E-2</v>
      </c>
      <c r="R167" s="2">
        <v>2.1250000000000002E-2</v>
      </c>
      <c r="S167" s="2">
        <v>1.4375000000000001E-2</v>
      </c>
      <c r="T167" s="2">
        <v>1.2500000000000001E-2</v>
      </c>
      <c r="U167" s="2">
        <v>1.4999999999999999E-2</v>
      </c>
      <c r="V167" s="2">
        <v>1.8124999999999999E-2</v>
      </c>
      <c r="W167" s="2">
        <v>9.3749999999999997E-3</v>
      </c>
      <c r="Y167" s="40">
        <v>36</v>
      </c>
      <c r="Z167" s="20">
        <v>91.865849999999995</v>
      </c>
      <c r="AA167" s="20">
        <v>71.064819999999997</v>
      </c>
      <c r="AB167" s="20">
        <v>44.711239999999997</v>
      </c>
      <c r="AC167" s="20">
        <v>26.854970000000002</v>
      </c>
      <c r="AD167" s="20">
        <v>19.78162</v>
      </c>
      <c r="AE167" s="20">
        <v>12.26336</v>
      </c>
      <c r="AF167" s="20">
        <v>11.29426</v>
      </c>
      <c r="AG167" s="20">
        <v>8.4627160000000003</v>
      </c>
      <c r="AH167" s="20">
        <v>5.4706469999999996</v>
      </c>
      <c r="AI167" s="20">
        <v>6.2136100000000001</v>
      </c>
      <c r="AJ167" s="20">
        <v>6.5275439999999998</v>
      </c>
      <c r="AK167" s="20">
        <v>4.3675189999999997</v>
      </c>
      <c r="AL167" s="20">
        <v>4.5289960000000002</v>
      </c>
      <c r="AM167" s="20">
        <v>4.1046529999999999</v>
      </c>
      <c r="AN167" s="20">
        <v>4.9995190000000003</v>
      </c>
      <c r="AO167" s="20">
        <v>3.3915670000000002</v>
      </c>
      <c r="AP167" s="20">
        <v>2.956461</v>
      </c>
      <c r="AQ167" s="20">
        <v>3.55531</v>
      </c>
      <c r="AR167" s="20">
        <v>4.3039120000000004</v>
      </c>
      <c r="AS167" s="20">
        <v>2.229346</v>
      </c>
      <c r="BR167" s="40">
        <v>36</v>
      </c>
      <c r="BS167" s="20">
        <v>97.2</v>
      </c>
      <c r="BT167" s="20">
        <v>75.150000000000006</v>
      </c>
      <c r="BU167" s="20">
        <v>47.25</v>
      </c>
      <c r="BV167" s="20">
        <v>28.35</v>
      </c>
      <c r="BW167" s="20">
        <v>20.75563</v>
      </c>
      <c r="BX167" s="20">
        <v>12.777329999999999</v>
      </c>
      <c r="BY167" s="20">
        <v>11.6991</v>
      </c>
      <c r="BZ167" s="20">
        <v>8.7208089999999991</v>
      </c>
      <c r="CA167" s="20">
        <v>5.6119469999999998</v>
      </c>
      <c r="CB167" s="20">
        <v>6.3493630000000003</v>
      </c>
      <c r="CC167" s="20">
        <v>6.6474260000000003</v>
      </c>
      <c r="CD167" s="20">
        <v>4.4348869999999998</v>
      </c>
      <c r="CE167" s="20">
        <v>4.5873239999999997</v>
      </c>
      <c r="CF167" s="20">
        <v>4.1483949999999998</v>
      </c>
      <c r="CG167" s="20">
        <v>5.0435400000000001</v>
      </c>
      <c r="CH167" s="20">
        <v>3.4160849999999998</v>
      </c>
      <c r="CI167" s="20">
        <v>2.9740039999999999</v>
      </c>
      <c r="CJ167" s="20">
        <v>3.5726399999999998</v>
      </c>
      <c r="CK167" s="20">
        <v>4.321148</v>
      </c>
      <c r="CL167" s="20">
        <v>2.236809</v>
      </c>
    </row>
    <row r="168" spans="2:90">
      <c r="C168" s="38">
        <v>45</v>
      </c>
      <c r="D168" s="2">
        <v>0.41187499999999999</v>
      </c>
      <c r="E168" s="2">
        <v>0.33500000000000002</v>
      </c>
      <c r="F168" s="2">
        <v>0.21124999999999999</v>
      </c>
      <c r="G168" s="2">
        <v>0.1225</v>
      </c>
      <c r="H168" s="2">
        <v>9.5000000000000001E-2</v>
      </c>
      <c r="I168" s="2">
        <v>0.06</v>
      </c>
      <c r="J168" s="2">
        <v>4.3124999999999997E-2</v>
      </c>
      <c r="K168" s="2">
        <v>3.2500000000000001E-2</v>
      </c>
      <c r="L168" s="2">
        <v>2.75E-2</v>
      </c>
      <c r="M168" s="2">
        <v>2.3125E-2</v>
      </c>
      <c r="N168" s="2">
        <v>2.0625000000000001E-2</v>
      </c>
      <c r="O168" s="2">
        <v>1.4999999999999999E-2</v>
      </c>
      <c r="P168" s="2">
        <v>1.7500000000000002E-2</v>
      </c>
      <c r="Q168" s="2">
        <v>1.8124999999999999E-2</v>
      </c>
      <c r="R168" s="2">
        <v>9.3749999999999997E-3</v>
      </c>
      <c r="S168" s="2">
        <v>1.125E-2</v>
      </c>
      <c r="T168" s="2">
        <v>1.3125E-2</v>
      </c>
      <c r="U168" s="2">
        <v>1.3125E-2</v>
      </c>
      <c r="V168" s="2">
        <v>1.8749999999999999E-2</v>
      </c>
      <c r="W168" s="2">
        <v>8.7500000000000008E-3</v>
      </c>
      <c r="Y168" s="40">
        <v>45</v>
      </c>
      <c r="Z168" s="20">
        <v>41.537709999999997</v>
      </c>
      <c r="AA168" s="20">
        <v>33.808540000000001</v>
      </c>
      <c r="AB168" s="20">
        <v>21.33447</v>
      </c>
      <c r="AC168" s="20">
        <v>12.38415</v>
      </c>
      <c r="AD168" s="20">
        <v>9.6180219999999998</v>
      </c>
      <c r="AE168" s="20">
        <v>6.0868140000000004</v>
      </c>
      <c r="AF168" s="20">
        <v>4.3873639999999998</v>
      </c>
      <c r="AG168" s="20">
        <v>3.3187929999999999</v>
      </c>
      <c r="AH168" s="20">
        <v>2.8205779999999998</v>
      </c>
      <c r="AI168" s="20">
        <v>2.3833299999999999</v>
      </c>
      <c r="AJ168" s="20">
        <v>2.136768</v>
      </c>
      <c r="AK168" s="20">
        <v>1.5614859999999999</v>
      </c>
      <c r="AL168" s="20">
        <v>1.8308450000000001</v>
      </c>
      <c r="AM168" s="20">
        <v>1.905087</v>
      </c>
      <c r="AN168" s="20">
        <v>0.98988540000000003</v>
      </c>
      <c r="AO168" s="20">
        <v>1.1930419999999999</v>
      </c>
      <c r="AP168" s="20">
        <v>1.397265</v>
      </c>
      <c r="AQ168" s="20">
        <v>1.402066</v>
      </c>
      <c r="AR168" s="20">
        <v>2.0095540000000001</v>
      </c>
      <c r="AS168" s="20">
        <v>0.94059329999999997</v>
      </c>
      <c r="BR168" s="40">
        <v>45</v>
      </c>
      <c r="BS168" s="20">
        <v>45.306249999999999</v>
      </c>
      <c r="BT168" s="20">
        <v>36.85</v>
      </c>
      <c r="BU168" s="20">
        <v>23.237500000000001</v>
      </c>
      <c r="BV168" s="20">
        <v>13.475</v>
      </c>
      <c r="BW168" s="20">
        <v>10.37651</v>
      </c>
      <c r="BX168" s="20">
        <v>6.5011210000000004</v>
      </c>
      <c r="BY168" s="20">
        <v>4.6469810000000003</v>
      </c>
      <c r="BZ168" s="20">
        <v>3.4895339999999999</v>
      </c>
      <c r="CA168" s="20">
        <v>2.9465180000000002</v>
      </c>
      <c r="CB168" s="20">
        <v>2.4754550000000002</v>
      </c>
      <c r="CC168" s="20">
        <v>2.207894</v>
      </c>
      <c r="CD168" s="20">
        <v>1.6064959999999999</v>
      </c>
      <c r="CE168" s="20">
        <v>1.876231</v>
      </c>
      <c r="CF168" s="20">
        <v>1.9457629999999999</v>
      </c>
      <c r="CG168" s="20">
        <v>1.0080070000000001</v>
      </c>
      <c r="CH168" s="20">
        <v>1.2116960000000001</v>
      </c>
      <c r="CI168" s="20">
        <v>1.415994</v>
      </c>
      <c r="CJ168" s="20">
        <v>1.4182300000000001</v>
      </c>
      <c r="CK168" s="20">
        <v>2.0293549999999998</v>
      </c>
      <c r="CL168" s="20">
        <v>0.94850840000000003</v>
      </c>
    </row>
    <row r="169" spans="2:90">
      <c r="C169" s="38">
        <v>62.5</v>
      </c>
      <c r="D169" s="2">
        <v>0.41739999999999999</v>
      </c>
      <c r="E169" s="2">
        <v>0.38900000000000001</v>
      </c>
      <c r="F169" s="2">
        <v>0.246</v>
      </c>
      <c r="G169" s="2">
        <v>0.15659999999999999</v>
      </c>
      <c r="H169" s="2">
        <v>0.109</v>
      </c>
      <c r="I169" s="2">
        <v>8.3000000000000004E-2</v>
      </c>
      <c r="J169" s="2">
        <v>5.7000000000000002E-2</v>
      </c>
      <c r="K169" s="2">
        <v>3.8399999999999997E-2</v>
      </c>
      <c r="L169" s="2">
        <v>3.1E-2</v>
      </c>
      <c r="M169" s="2">
        <v>2.1600000000000001E-2</v>
      </c>
      <c r="N169" s="2">
        <v>1.9599999999999999E-2</v>
      </c>
      <c r="O169" s="2">
        <v>1.6E-2</v>
      </c>
      <c r="P169" s="2">
        <v>1.46E-2</v>
      </c>
      <c r="Q169" s="2">
        <v>1.24E-2</v>
      </c>
      <c r="R169" s="2">
        <v>9.4000000000000004E-3</v>
      </c>
      <c r="S169" s="2">
        <v>8.0000000000000002E-3</v>
      </c>
      <c r="T169" s="2">
        <v>7.4000000000000003E-3</v>
      </c>
      <c r="U169" s="2">
        <v>7.7999999999999996E-3</v>
      </c>
      <c r="V169" s="2">
        <v>7.1999999999999998E-3</v>
      </c>
      <c r="W169" s="2">
        <v>6.0000000000000001E-3</v>
      </c>
      <c r="Y169" s="40">
        <v>62.5</v>
      </c>
      <c r="Z169" s="20">
        <v>49.732289999999999</v>
      </c>
      <c r="AA169" s="20">
        <v>46.390439999999998</v>
      </c>
      <c r="AB169" s="20">
        <v>29.361989999999999</v>
      </c>
      <c r="AC169" s="20">
        <v>18.71003</v>
      </c>
      <c r="AD169" s="20">
        <v>13.04758</v>
      </c>
      <c r="AE169" s="20">
        <v>9.9796510000000005</v>
      </c>
      <c r="AF169" s="20">
        <v>6.9020970000000004</v>
      </c>
      <c r="AG169" s="20">
        <v>4.6941379999999997</v>
      </c>
      <c r="AH169" s="20">
        <v>3.8264809999999998</v>
      </c>
      <c r="AI169" s="20">
        <v>2.692294</v>
      </c>
      <c r="AJ169" s="20">
        <v>2.4658190000000002</v>
      </c>
      <c r="AK169" s="20">
        <v>2.030805</v>
      </c>
      <c r="AL169" s="20">
        <v>1.8691770000000001</v>
      </c>
      <c r="AM169" s="20">
        <v>1.5997520000000001</v>
      </c>
      <c r="AN169" s="20">
        <v>1.2218979999999999</v>
      </c>
      <c r="AO169" s="20">
        <v>1.0468919999999999</v>
      </c>
      <c r="AP169" s="20">
        <v>0.97410280000000005</v>
      </c>
      <c r="AQ169" s="20">
        <v>1.03267</v>
      </c>
      <c r="AR169" s="20">
        <v>0.9576403</v>
      </c>
      <c r="AS169" s="20">
        <v>0.80137320000000001</v>
      </c>
      <c r="BR169" s="40">
        <v>62.5</v>
      </c>
      <c r="BS169" s="20">
        <v>58.436</v>
      </c>
      <c r="BT169" s="20">
        <v>54.46</v>
      </c>
      <c r="BU169" s="20">
        <v>34.44</v>
      </c>
      <c r="BV169" s="20">
        <v>21.923999999999999</v>
      </c>
      <c r="BW169" s="20">
        <v>15.06457</v>
      </c>
      <c r="BX169" s="20">
        <v>11.303940000000001</v>
      </c>
      <c r="BY169" s="20">
        <v>7.6873189999999996</v>
      </c>
      <c r="BZ169" s="20">
        <v>5.148542</v>
      </c>
      <c r="CA169" s="20">
        <v>4.142849</v>
      </c>
      <c r="CB169" s="20">
        <v>2.8827850000000002</v>
      </c>
      <c r="CC169" s="20">
        <v>2.6157309999999998</v>
      </c>
      <c r="CD169" s="20">
        <v>2.1371829999999998</v>
      </c>
      <c r="CE169" s="20">
        <v>1.9534469999999999</v>
      </c>
      <c r="CF169" s="20">
        <v>1.662258</v>
      </c>
      <c r="CG169" s="20">
        <v>1.2631239999999999</v>
      </c>
      <c r="CH169" s="20">
        <v>1.0775680000000001</v>
      </c>
      <c r="CI169" s="20">
        <v>0.9990424</v>
      </c>
      <c r="CJ169" s="20">
        <v>1.055677</v>
      </c>
      <c r="CK169" s="20">
        <v>0.97647340000000005</v>
      </c>
      <c r="CL169" s="20">
        <v>0.81532950000000004</v>
      </c>
    </row>
    <row r="170" spans="2:90">
      <c r="C170" s="38">
        <v>87.5</v>
      </c>
      <c r="D170" s="2">
        <v>0.42899999999999999</v>
      </c>
      <c r="E170" s="2">
        <v>0.46960000000000002</v>
      </c>
      <c r="F170" s="2">
        <v>0.29559999999999997</v>
      </c>
      <c r="G170" s="2">
        <v>0.1822</v>
      </c>
      <c r="H170" s="2">
        <v>0.1308</v>
      </c>
      <c r="I170" s="2">
        <v>8.7400000000000005E-2</v>
      </c>
      <c r="J170" s="2">
        <v>5.4800000000000001E-2</v>
      </c>
      <c r="K170" s="2">
        <v>3.9800000000000002E-2</v>
      </c>
      <c r="L170" s="2">
        <v>2.52E-2</v>
      </c>
      <c r="M170" s="2">
        <v>1.7399999999999999E-2</v>
      </c>
      <c r="N170" s="2">
        <v>1.0800000000000001E-2</v>
      </c>
      <c r="O170" s="2">
        <v>7.6E-3</v>
      </c>
      <c r="P170" s="2">
        <v>4.5999999999999999E-3</v>
      </c>
      <c r="Q170" s="2">
        <v>4.4000000000000003E-3</v>
      </c>
      <c r="R170" s="2">
        <v>2.5999999999999999E-3</v>
      </c>
      <c r="S170" s="2">
        <v>1E-3</v>
      </c>
      <c r="T170" s="2">
        <v>1.4E-3</v>
      </c>
      <c r="U170" s="2">
        <v>5.9999999999999995E-4</v>
      </c>
      <c r="V170" s="2">
        <v>5.9999999999999995E-4</v>
      </c>
      <c r="W170" s="2">
        <v>2.0000000000000001E-4</v>
      </c>
      <c r="Y170" s="40">
        <v>87.5</v>
      </c>
      <c r="Z170" s="20">
        <v>27.151450000000001</v>
      </c>
      <c r="AA170" s="20">
        <v>29.752269999999999</v>
      </c>
      <c r="AB170" s="20">
        <v>18.750060000000001</v>
      </c>
      <c r="AC170" s="20">
        <v>11.56983</v>
      </c>
      <c r="AD170" s="20">
        <v>8.3150779999999997</v>
      </c>
      <c r="AE170" s="20">
        <v>5.563205</v>
      </c>
      <c r="AF170" s="20">
        <v>3.4930029999999999</v>
      </c>
      <c r="AG170" s="20">
        <v>2.5413009999999998</v>
      </c>
      <c r="AH170" s="20">
        <v>1.6123240000000001</v>
      </c>
      <c r="AI170" s="20">
        <v>1.11565</v>
      </c>
      <c r="AJ170" s="20">
        <v>0.69418860000000004</v>
      </c>
      <c r="AK170" s="20">
        <v>0.4898227</v>
      </c>
      <c r="AL170" s="20">
        <v>0.29737219999999998</v>
      </c>
      <c r="AM170" s="20">
        <v>0.28535280000000002</v>
      </c>
      <c r="AN170" s="20">
        <v>0.16921259999999999</v>
      </c>
      <c r="AO170" s="20">
        <v>6.5273629999999999E-2</v>
      </c>
      <c r="AP170" s="20">
        <v>9.1780600000000004E-2</v>
      </c>
      <c r="AQ170" s="20">
        <v>3.9445099999999997E-2</v>
      </c>
      <c r="AR170" s="20">
        <v>3.9639510000000003E-2</v>
      </c>
      <c r="AS170" s="20">
        <v>1.32654E-2</v>
      </c>
      <c r="BR170" s="40">
        <v>87.5</v>
      </c>
      <c r="BS170" s="20">
        <v>36.465000000000003</v>
      </c>
      <c r="BT170" s="20">
        <v>39.915999999999997</v>
      </c>
      <c r="BU170" s="20">
        <v>25.126000000000001</v>
      </c>
      <c r="BV170" s="20">
        <v>15.487</v>
      </c>
      <c r="BW170" s="20">
        <v>10.870419999999999</v>
      </c>
      <c r="BX170" s="20">
        <v>7.0695050000000004</v>
      </c>
      <c r="BY170" s="20">
        <v>4.3416699999999997</v>
      </c>
      <c r="BZ170" s="20">
        <v>3.1022240000000001</v>
      </c>
      <c r="CA170" s="20">
        <v>1.9386460000000001</v>
      </c>
      <c r="CB170" s="20">
        <v>1.3243130000000001</v>
      </c>
      <c r="CC170" s="20">
        <v>0.8148012</v>
      </c>
      <c r="CD170" s="20">
        <v>0.56924030000000003</v>
      </c>
      <c r="CE170" s="20">
        <v>0.34250380000000002</v>
      </c>
      <c r="CF170" s="20">
        <v>0.32602100000000001</v>
      </c>
      <c r="CG170" s="20">
        <v>0.19190080000000001</v>
      </c>
      <c r="CH170" s="20">
        <v>7.355064E-2</v>
      </c>
      <c r="CI170" s="20">
        <v>0.1027478</v>
      </c>
      <c r="CJ170" s="20">
        <v>4.3925869999999999E-2</v>
      </c>
      <c r="CK170" s="20">
        <v>4.388802E-2</v>
      </c>
      <c r="CL170" s="20">
        <v>1.4614749999999999E-2</v>
      </c>
    </row>
    <row r="171" spans="2:90">
      <c r="C171" s="38">
        <v>112.5</v>
      </c>
      <c r="D171" s="2">
        <v>0.41520000000000001</v>
      </c>
      <c r="E171" s="2">
        <v>0.47860000000000003</v>
      </c>
      <c r="F171" s="2">
        <v>0.36480000000000001</v>
      </c>
      <c r="G171" s="2">
        <v>0.25280000000000002</v>
      </c>
      <c r="H171" s="2">
        <v>0.17</v>
      </c>
      <c r="I171" s="2">
        <v>0.114</v>
      </c>
      <c r="J171" s="2">
        <v>6.6000000000000003E-2</v>
      </c>
      <c r="K171" s="2">
        <v>3.2199999999999999E-2</v>
      </c>
      <c r="L171" s="2">
        <v>1.7399999999999999E-2</v>
      </c>
      <c r="M171" s="2">
        <v>6.7999999999999996E-3</v>
      </c>
      <c r="N171" s="2">
        <v>2.8E-3</v>
      </c>
      <c r="O171" s="2">
        <v>1E-3</v>
      </c>
      <c r="P171" s="2">
        <v>4.0000000000000002E-4</v>
      </c>
      <c r="Q171" s="2">
        <v>4.0000000000000002E-4</v>
      </c>
      <c r="R171" s="2">
        <v>4.0000000000000002E-4</v>
      </c>
      <c r="S171" s="2">
        <v>0</v>
      </c>
      <c r="T171" s="2">
        <v>0</v>
      </c>
      <c r="U171" s="2">
        <v>2.0000000000000001E-4</v>
      </c>
      <c r="V171" s="2">
        <v>0</v>
      </c>
      <c r="W171" s="2">
        <v>0</v>
      </c>
      <c r="Y171" s="40">
        <v>112.5</v>
      </c>
      <c r="Z171" s="20">
        <v>12.718019999999999</v>
      </c>
      <c r="AA171" s="20">
        <v>14.678900000000001</v>
      </c>
      <c r="AB171" s="20">
        <v>11.20299</v>
      </c>
      <c r="AC171" s="20">
        <v>7.7734579999999998</v>
      </c>
      <c r="AD171" s="20">
        <v>5.2341230000000003</v>
      </c>
      <c r="AE171" s="20">
        <v>3.5121950000000002</v>
      </c>
      <c r="AF171" s="20">
        <v>2.035987</v>
      </c>
      <c r="AG171" s="20">
        <v>0.99522790000000005</v>
      </c>
      <c r="AH171" s="20">
        <v>0.53848370000000001</v>
      </c>
      <c r="AI171" s="20">
        <v>0.2108466</v>
      </c>
      <c r="AJ171" s="20">
        <v>8.7041679999999996E-2</v>
      </c>
      <c r="AK171" s="20">
        <v>3.1165890000000002E-2</v>
      </c>
      <c r="AL171" s="20">
        <v>1.2498240000000001E-2</v>
      </c>
      <c r="AM171" s="20">
        <v>1.253016E-2</v>
      </c>
      <c r="AN171" s="20">
        <v>1.2570130000000001E-2</v>
      </c>
      <c r="AO171" s="20">
        <v>0</v>
      </c>
      <c r="AP171" s="20">
        <v>0</v>
      </c>
      <c r="AQ171" s="20">
        <v>6.3492499999999999E-3</v>
      </c>
      <c r="AR171" s="20">
        <v>0</v>
      </c>
      <c r="AS171" s="20">
        <v>0</v>
      </c>
      <c r="BR171" s="40">
        <v>112.5</v>
      </c>
      <c r="BS171" s="20">
        <v>19.929600000000001</v>
      </c>
      <c r="BT171" s="20">
        <v>22.972799999999999</v>
      </c>
      <c r="BU171" s="20">
        <v>17.510400000000001</v>
      </c>
      <c r="BV171" s="20">
        <v>12.134399999999999</v>
      </c>
      <c r="BW171" s="20">
        <v>7.901554</v>
      </c>
      <c r="BX171" s="20">
        <v>5.0943909999999999</v>
      </c>
      <c r="BY171" s="20">
        <v>2.860627</v>
      </c>
      <c r="BZ171" s="20">
        <v>1.3620049999999999</v>
      </c>
      <c r="CA171" s="20">
        <v>0.72128440000000005</v>
      </c>
      <c r="CB171" s="20">
        <v>0.27720610000000001</v>
      </c>
      <c r="CC171" s="20">
        <v>0.1125632</v>
      </c>
      <c r="CD171" s="20">
        <v>3.9726190000000002E-2</v>
      </c>
      <c r="CE171" s="20">
        <v>1.572871E-2</v>
      </c>
      <c r="CF171" s="20">
        <v>1.5590049999999999E-2</v>
      </c>
      <c r="CG171" s="20">
        <v>1.5474699999999999E-2</v>
      </c>
      <c r="CH171" s="20">
        <v>0</v>
      </c>
      <c r="CI171" s="20">
        <v>0</v>
      </c>
      <c r="CJ171" s="20">
        <v>7.6098290000000002E-3</v>
      </c>
      <c r="CK171" s="20">
        <v>0</v>
      </c>
      <c r="CL171" s="20">
        <v>0</v>
      </c>
    </row>
    <row r="172" spans="2:90">
      <c r="C172" s="38">
        <v>137.5</v>
      </c>
      <c r="D172" s="2">
        <v>0.42720000000000002</v>
      </c>
      <c r="E172" s="2">
        <v>0.51880000000000004</v>
      </c>
      <c r="F172" s="2">
        <v>0.43540000000000001</v>
      </c>
      <c r="G172" s="2">
        <v>0.31059999999999999</v>
      </c>
      <c r="H172" s="2">
        <v>0.20599999999999999</v>
      </c>
      <c r="I172" s="2">
        <v>0.13200000000000001</v>
      </c>
      <c r="J172" s="2">
        <v>6.7400000000000002E-2</v>
      </c>
      <c r="K172" s="2">
        <v>2.4E-2</v>
      </c>
      <c r="L172" s="2">
        <v>7.0000000000000001E-3</v>
      </c>
      <c r="M172" s="2">
        <v>1.8E-3</v>
      </c>
      <c r="N172" s="2">
        <v>2.0000000000000001E-4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Y172" s="40">
        <v>137.5</v>
      </c>
      <c r="Z172" s="20">
        <v>8.7889140000000001</v>
      </c>
      <c r="AA172" s="20">
        <v>10.68055</v>
      </c>
      <c r="AB172" s="20">
        <v>8.9815439999999995</v>
      </c>
      <c r="AC172" s="20">
        <v>6.4156880000000003</v>
      </c>
      <c r="AD172" s="20">
        <v>4.2607710000000001</v>
      </c>
      <c r="AE172" s="20">
        <v>2.7320229999999999</v>
      </c>
      <c r="AF172" s="20">
        <v>1.396849</v>
      </c>
      <c r="AG172" s="20">
        <v>0.49805779999999999</v>
      </c>
      <c r="AH172" s="20">
        <v>0.14555760000000001</v>
      </c>
      <c r="AI172" s="20">
        <v>3.7478999999999998E-2</v>
      </c>
      <c r="AJ172" s="20">
        <v>4.1726649999999999E-3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BR172" s="40">
        <v>137.5</v>
      </c>
      <c r="BS172" s="20">
        <v>16.233599999999999</v>
      </c>
      <c r="BT172" s="20">
        <v>19.714400000000001</v>
      </c>
      <c r="BU172" s="20">
        <v>16.545200000000001</v>
      </c>
      <c r="BV172" s="20">
        <v>11.8028</v>
      </c>
      <c r="BW172" s="20">
        <v>7.5129029999999997</v>
      </c>
      <c r="BX172" s="20">
        <v>4.5759309999999997</v>
      </c>
      <c r="BY172" s="20">
        <v>2.2450459999999999</v>
      </c>
      <c r="BZ172" s="20">
        <v>0.77391589999999999</v>
      </c>
      <c r="CA172" s="20">
        <v>0.2197596</v>
      </c>
      <c r="CB172" s="20">
        <v>5.5236180000000003E-2</v>
      </c>
      <c r="CC172" s="20">
        <v>6.0196659999999999E-3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</row>
    <row r="173" spans="2:90">
      <c r="C173" s="38">
        <v>175</v>
      </c>
      <c r="D173" s="2">
        <v>0.43880000000000002</v>
      </c>
      <c r="E173" s="2">
        <v>0.53700000000000003</v>
      </c>
      <c r="F173" s="2">
        <v>0.51239999999999997</v>
      </c>
      <c r="G173" s="2">
        <v>0.40300000000000002</v>
      </c>
      <c r="H173" s="2">
        <v>0.28120000000000001</v>
      </c>
      <c r="I173" s="2">
        <v>0.17899999999999999</v>
      </c>
      <c r="J173" s="2">
        <v>9.2600000000000002E-2</v>
      </c>
      <c r="K173" s="2">
        <v>3.4799999999999998E-2</v>
      </c>
      <c r="L173" s="2">
        <v>6.1999999999999998E-3</v>
      </c>
      <c r="M173" s="2">
        <v>1.1999999999999999E-3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Y173" s="40">
        <v>175</v>
      </c>
      <c r="Z173" s="20">
        <v>6.4744650000000004</v>
      </c>
      <c r="AA173" s="20">
        <v>7.9286399999999997</v>
      </c>
      <c r="AB173" s="20">
        <v>7.5754390000000003</v>
      </c>
      <c r="AC173" s="20">
        <v>5.9659300000000002</v>
      </c>
      <c r="AD173" s="20">
        <v>4.1683380000000003</v>
      </c>
      <c r="AE173" s="20">
        <v>2.6568999999999998</v>
      </c>
      <c r="AF173" s="20">
        <v>1.3762829999999999</v>
      </c>
      <c r="AG173" s="20">
        <v>0.51790599999999998</v>
      </c>
      <c r="AH173" s="20">
        <v>9.2392829999999995E-2</v>
      </c>
      <c r="AI173" s="20">
        <v>1.7918030000000001E-2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BR173" s="40">
        <v>175</v>
      </c>
      <c r="BS173" s="20">
        <v>15.358000000000001</v>
      </c>
      <c r="BT173" s="20">
        <v>18.795000000000002</v>
      </c>
      <c r="BU173" s="20">
        <v>17.934000000000001</v>
      </c>
      <c r="BV173" s="20">
        <v>14.105</v>
      </c>
      <c r="BW173" s="20">
        <v>9.34084</v>
      </c>
      <c r="BX173" s="20">
        <v>5.5698040000000004</v>
      </c>
      <c r="BY173" s="20">
        <v>2.734677</v>
      </c>
      <c r="BZ173" s="20">
        <v>0.98446060000000002</v>
      </c>
      <c r="CA173" s="20">
        <v>0.1691607</v>
      </c>
      <c r="CB173" s="20">
        <v>3.174772E-2</v>
      </c>
      <c r="CC173" s="20">
        <v>0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20">
        <v>0</v>
      </c>
    </row>
    <row r="174" spans="2:90">
      <c r="C174" s="38">
        <v>225</v>
      </c>
      <c r="D174" s="2">
        <v>0.44119999999999998</v>
      </c>
      <c r="E174" s="2">
        <v>0.56000000000000005</v>
      </c>
      <c r="F174" s="2">
        <v>0.56440000000000001</v>
      </c>
      <c r="G174" s="2">
        <v>0.46760000000000002</v>
      </c>
      <c r="H174" s="2">
        <v>0.34200000000000003</v>
      </c>
      <c r="I174" s="2">
        <v>0.20979999999999999</v>
      </c>
      <c r="J174" s="2">
        <v>0.1026</v>
      </c>
      <c r="K174" s="2">
        <v>3.1E-2</v>
      </c>
      <c r="L174" s="2">
        <v>4.0000000000000001E-3</v>
      </c>
      <c r="M174" s="2">
        <v>2.0000000000000001E-4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Y174" s="40">
        <v>225</v>
      </c>
      <c r="Z174" s="20">
        <v>3.9150040000000002</v>
      </c>
      <c r="AA174" s="20">
        <v>4.9722460000000002</v>
      </c>
      <c r="AB174" s="20">
        <v>5.0175029999999996</v>
      </c>
      <c r="AC174" s="20">
        <v>4.1620889999999999</v>
      </c>
      <c r="AD174" s="20">
        <v>3.0478900000000002</v>
      </c>
      <c r="AE174" s="20">
        <v>1.8720410000000001</v>
      </c>
      <c r="AF174" s="20">
        <v>0.91662969999999999</v>
      </c>
      <c r="AG174" s="20">
        <v>0.27729700000000002</v>
      </c>
      <c r="AH174" s="20">
        <v>3.5824540000000002E-2</v>
      </c>
      <c r="AI174" s="20">
        <v>1.7945540000000001E-3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BR174" s="40">
        <v>225</v>
      </c>
      <c r="BS174" s="20">
        <v>12.7948</v>
      </c>
      <c r="BT174" s="20">
        <v>16.239999999999998</v>
      </c>
      <c r="BU174" s="20">
        <v>16.367599999999999</v>
      </c>
      <c r="BV174" s="20">
        <v>13.5604</v>
      </c>
      <c r="BW174" s="20">
        <v>9.3111560000000004</v>
      </c>
      <c r="BX174" s="20">
        <v>5.2726160000000002</v>
      </c>
      <c r="BY174" s="20">
        <v>2.4163860000000001</v>
      </c>
      <c r="BZ174" s="20">
        <v>0.69161050000000002</v>
      </c>
      <c r="CA174" s="20">
        <v>8.5218970000000005E-2</v>
      </c>
      <c r="CB174" s="20">
        <v>4.0947850000000001E-3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20">
        <v>0</v>
      </c>
    </row>
    <row r="175" spans="2:90">
      <c r="C175" s="38">
        <v>375</v>
      </c>
      <c r="D175" s="2">
        <v>0.43380000000000002</v>
      </c>
      <c r="E175" s="2">
        <v>0.57440000000000002</v>
      </c>
      <c r="F175" s="2">
        <v>0.62219999999999998</v>
      </c>
      <c r="G175" s="2">
        <v>0.55179999999999996</v>
      </c>
      <c r="H175" s="2">
        <v>0.41399999999999998</v>
      </c>
      <c r="I175" s="2">
        <v>0.25580000000000003</v>
      </c>
      <c r="J175" s="2">
        <v>0.1038</v>
      </c>
      <c r="K175" s="2">
        <v>2.5000000000000001E-2</v>
      </c>
      <c r="L175" s="2">
        <v>2.8E-3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Y175" s="40">
        <v>375</v>
      </c>
      <c r="Z175" s="20">
        <v>2.020327</v>
      </c>
      <c r="AA175" s="20">
        <v>2.6763720000000002</v>
      </c>
      <c r="AB175" s="20">
        <v>2.9004270000000001</v>
      </c>
      <c r="AC175" s="20">
        <v>2.5746229999999999</v>
      </c>
      <c r="AD175" s="20">
        <v>1.9334480000000001</v>
      </c>
      <c r="AE175" s="20">
        <v>1.19573</v>
      </c>
      <c r="AF175" s="20">
        <v>0.48565770000000003</v>
      </c>
      <c r="AG175" s="20">
        <v>0.1170775</v>
      </c>
      <c r="AH175" s="20">
        <v>1.3124790000000001E-2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BR175" s="40">
        <v>375</v>
      </c>
      <c r="BS175" s="20">
        <v>14.7492</v>
      </c>
      <c r="BT175" s="20">
        <v>19.529599999999999</v>
      </c>
      <c r="BU175" s="20">
        <v>21.154800000000002</v>
      </c>
      <c r="BV175" s="20">
        <v>18.761199999999999</v>
      </c>
      <c r="BW175" s="20">
        <v>13.003439999999999</v>
      </c>
      <c r="BX175" s="20">
        <v>7.2518419999999999</v>
      </c>
      <c r="BY175" s="20">
        <v>2.7027929999999998</v>
      </c>
      <c r="BZ175" s="20">
        <v>0.60550959999999998</v>
      </c>
      <c r="CA175" s="20">
        <v>6.3689620000000002E-2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</row>
    <row r="176" spans="2:90">
      <c r="C176" s="38">
        <v>750</v>
      </c>
      <c r="D176" s="2">
        <v>0.438</v>
      </c>
      <c r="E176" s="2">
        <v>0.59</v>
      </c>
      <c r="F176" s="2">
        <v>0.67759999999999998</v>
      </c>
      <c r="G176" s="2">
        <v>0.58099999999999996</v>
      </c>
      <c r="H176" s="2">
        <v>0.45319999999999999</v>
      </c>
      <c r="I176" s="2">
        <v>0.2802</v>
      </c>
      <c r="J176" s="2">
        <v>0.1042</v>
      </c>
      <c r="K176" s="2">
        <v>6.0000000000000001E-3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Y176" s="40">
        <v>750</v>
      </c>
      <c r="Z176" s="20">
        <v>0.20059830000000001</v>
      </c>
      <c r="AA176" s="20">
        <v>0.27028170000000001</v>
      </c>
      <c r="AB176" s="20">
        <v>0.31041170000000001</v>
      </c>
      <c r="AC176" s="20">
        <v>0.26629540000000002</v>
      </c>
      <c r="AD176" s="20">
        <v>0.20777290000000001</v>
      </c>
      <c r="AE176" s="20">
        <v>0.12852569999999999</v>
      </c>
      <c r="AF176" s="20">
        <v>4.7808049999999998E-2</v>
      </c>
      <c r="AG176" s="20">
        <v>2.7542769999999999E-3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BR176" s="40">
        <v>750</v>
      </c>
      <c r="BS176" s="20">
        <v>5.2560000000000002</v>
      </c>
      <c r="BT176" s="20">
        <v>7.08</v>
      </c>
      <c r="BU176" s="20">
        <v>8.1311999999999998</v>
      </c>
      <c r="BV176" s="20">
        <v>6.9720000000000004</v>
      </c>
      <c r="BW176" s="20">
        <v>4.9763739999999999</v>
      </c>
      <c r="BX176" s="20">
        <v>2.7393079999999999</v>
      </c>
      <c r="BY176" s="20">
        <v>0.92386250000000003</v>
      </c>
      <c r="BZ176" s="20">
        <v>4.8900810000000003E-2</v>
      </c>
      <c r="CA176" s="20">
        <v>0</v>
      </c>
      <c r="CB176" s="20">
        <v>0</v>
      </c>
      <c r="CC176" s="20">
        <v>0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0">
        <v>0</v>
      </c>
      <c r="CK176" s="20">
        <v>0</v>
      </c>
      <c r="CL176" s="20">
        <v>0</v>
      </c>
    </row>
    <row r="177" spans="1:90">
      <c r="C177" s="38">
        <v>1500</v>
      </c>
      <c r="D177" s="2">
        <v>0.43919999999999998</v>
      </c>
      <c r="E177" s="2">
        <v>0.59640000000000004</v>
      </c>
      <c r="F177" s="2">
        <v>0.68659999999999999</v>
      </c>
      <c r="G177" s="2">
        <v>0.58660000000000001</v>
      </c>
      <c r="H177" s="2">
        <v>0.45300000000000001</v>
      </c>
      <c r="I177" s="2">
        <v>0.2492</v>
      </c>
      <c r="J177" s="2">
        <v>0.1024</v>
      </c>
      <c r="K177" s="2">
        <v>4.0000000000000002E-4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Y177" s="40">
        <v>1500</v>
      </c>
      <c r="Z177" s="20">
        <v>8.6281369999999993E-3</v>
      </c>
      <c r="AA177" s="20">
        <v>1.171635E-2</v>
      </c>
      <c r="AB177" s="20">
        <v>1.348834E-2</v>
      </c>
      <c r="AC177" s="20">
        <v>1.1523830000000001E-2</v>
      </c>
      <c r="AD177" s="20">
        <v>8.8992399999999992E-3</v>
      </c>
      <c r="AE177" s="20">
        <v>4.8955639999999998E-3</v>
      </c>
      <c r="AF177" s="20">
        <v>2.0116600000000002E-3</v>
      </c>
      <c r="AG177" s="20">
        <v>7.8580479999999996E-6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BR177" s="40">
        <v>1500</v>
      </c>
      <c r="BS177" s="20">
        <v>0.87839999999999996</v>
      </c>
      <c r="BT177" s="20">
        <v>1.1928000000000001</v>
      </c>
      <c r="BU177" s="20">
        <v>1.3732</v>
      </c>
      <c r="BV177" s="20">
        <v>1.1732</v>
      </c>
      <c r="BW177" s="20">
        <v>0.8267582</v>
      </c>
      <c r="BX177" s="20">
        <v>0.40331329999999999</v>
      </c>
      <c r="BY177" s="20">
        <v>0.14973729999999999</v>
      </c>
      <c r="BZ177" s="20">
        <v>5.3575490000000003E-4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</row>
    <row r="179" spans="1:90">
      <c r="A179" s="6" t="s">
        <v>14</v>
      </c>
      <c r="B179" s="6" t="s">
        <v>42</v>
      </c>
      <c r="Y179" s="39" t="s">
        <v>22</v>
      </c>
      <c r="Z179" s="6" t="s">
        <v>14</v>
      </c>
      <c r="AA179" s="6" t="s">
        <v>106</v>
      </c>
      <c r="BR179" s="39" t="s">
        <v>21</v>
      </c>
      <c r="BS179" s="6" t="s">
        <v>14</v>
      </c>
      <c r="BT179" s="6" t="s">
        <v>106</v>
      </c>
    </row>
    <row r="180" spans="1:90">
      <c r="B180"/>
      <c r="C180" s="33" t="s">
        <v>115</v>
      </c>
      <c r="D180" s="36">
        <v>0.1</v>
      </c>
      <c r="E180" s="36">
        <v>0.2</v>
      </c>
      <c r="F180" s="36">
        <v>0.3</v>
      </c>
      <c r="G180" s="36">
        <v>0.4</v>
      </c>
      <c r="H180" s="36">
        <v>0.5</v>
      </c>
      <c r="I180" s="36">
        <v>0.6</v>
      </c>
      <c r="J180" s="36">
        <v>0.7</v>
      </c>
      <c r="K180" s="36">
        <v>0.8</v>
      </c>
      <c r="L180" s="36">
        <v>0.9</v>
      </c>
      <c r="M180" s="36">
        <v>1</v>
      </c>
      <c r="N180" s="36">
        <v>1.1000000000000001</v>
      </c>
      <c r="O180" s="36">
        <v>1.2</v>
      </c>
      <c r="P180" s="36">
        <v>1.3</v>
      </c>
      <c r="Q180" s="36">
        <v>1.4</v>
      </c>
      <c r="R180" s="36">
        <v>1.5</v>
      </c>
      <c r="S180" s="36">
        <v>1.6</v>
      </c>
      <c r="T180" s="36">
        <v>1.7</v>
      </c>
      <c r="U180" s="36">
        <v>1.8</v>
      </c>
      <c r="V180" s="36">
        <v>1.9</v>
      </c>
      <c r="W180" s="36">
        <v>2</v>
      </c>
      <c r="Y180" s="36"/>
      <c r="Z180" s="36">
        <v>0.1</v>
      </c>
      <c r="AA180" s="36">
        <v>0.2</v>
      </c>
      <c r="AB180" s="36">
        <v>0.3</v>
      </c>
      <c r="AC180" s="36">
        <v>0.4</v>
      </c>
      <c r="AD180" s="36">
        <v>0.5</v>
      </c>
      <c r="AE180" s="36">
        <v>0.6</v>
      </c>
      <c r="AF180" s="36">
        <v>0.7</v>
      </c>
      <c r="AG180" s="36">
        <v>0.8</v>
      </c>
      <c r="AH180" s="36">
        <v>0.9</v>
      </c>
      <c r="AI180" s="36">
        <v>1</v>
      </c>
      <c r="AJ180" s="36">
        <v>1.1000000000000001</v>
      </c>
      <c r="AK180" s="36">
        <v>1.2</v>
      </c>
      <c r="AL180" s="36">
        <v>1.3</v>
      </c>
      <c r="AM180" s="36">
        <v>1.4</v>
      </c>
      <c r="AN180" s="36">
        <v>1.5</v>
      </c>
      <c r="AO180" s="36">
        <v>1.6</v>
      </c>
      <c r="AP180" s="36">
        <v>1.7</v>
      </c>
      <c r="AQ180" s="36">
        <v>1.8</v>
      </c>
      <c r="AR180" s="36">
        <v>1.9</v>
      </c>
      <c r="AS180" s="36">
        <v>2</v>
      </c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>
        <v>0.1</v>
      </c>
      <c r="BT180" s="36">
        <v>0.2</v>
      </c>
      <c r="BU180" s="36">
        <v>0.3</v>
      </c>
      <c r="BV180" s="36">
        <v>0.4</v>
      </c>
      <c r="BW180" s="36">
        <v>0.5</v>
      </c>
      <c r="BX180" s="36">
        <v>0.6</v>
      </c>
      <c r="BY180" s="36">
        <v>0.7</v>
      </c>
      <c r="BZ180" s="36">
        <v>0.8</v>
      </c>
      <c r="CA180" s="36">
        <v>0.9</v>
      </c>
      <c r="CB180" s="36">
        <v>1</v>
      </c>
      <c r="CC180" s="36">
        <v>1.1000000000000001</v>
      </c>
      <c r="CD180" s="36">
        <v>1.2</v>
      </c>
      <c r="CE180" s="36">
        <v>1.3</v>
      </c>
      <c r="CF180" s="36">
        <v>1.4</v>
      </c>
      <c r="CG180" s="36">
        <v>1.5</v>
      </c>
      <c r="CH180" s="36">
        <v>1.6</v>
      </c>
      <c r="CI180" s="36">
        <v>1.7</v>
      </c>
      <c r="CJ180" s="36">
        <v>1.8</v>
      </c>
      <c r="CK180" s="36">
        <v>1.9</v>
      </c>
      <c r="CL180" s="36">
        <v>2</v>
      </c>
    </row>
    <row r="181" spans="1:90">
      <c r="C181" s="38">
        <v>3</v>
      </c>
      <c r="D181" s="2">
        <v>0.68874999999999997</v>
      </c>
      <c r="E181" s="2">
        <v>0.36499999999999999</v>
      </c>
      <c r="F181" s="2">
        <v>0.20250000000000001</v>
      </c>
      <c r="G181" s="2">
        <v>0.1275</v>
      </c>
      <c r="H181" s="2">
        <v>0.108125</v>
      </c>
      <c r="I181" s="2">
        <v>0.08</v>
      </c>
      <c r="J181" s="2">
        <v>6.4375000000000002E-2</v>
      </c>
      <c r="K181" s="2">
        <v>4.8750000000000002E-2</v>
      </c>
      <c r="L181" s="2">
        <v>4.6249999999999999E-2</v>
      </c>
      <c r="M181" s="2">
        <v>4.3749999999999997E-2</v>
      </c>
      <c r="N181" s="2">
        <v>3.4375000000000003E-2</v>
      </c>
      <c r="O181" s="2">
        <v>1.9375E-2</v>
      </c>
      <c r="P181" s="2">
        <v>2.3125E-2</v>
      </c>
      <c r="Q181" s="2">
        <v>1.6250000000000001E-2</v>
      </c>
      <c r="R181" s="2">
        <v>1.3125E-2</v>
      </c>
      <c r="S181" s="2">
        <v>7.4999999999999997E-3</v>
      </c>
      <c r="T181" s="2">
        <v>6.875E-3</v>
      </c>
      <c r="U181" s="2">
        <v>7.4999999999999997E-3</v>
      </c>
      <c r="V181" s="2">
        <v>4.3750000000000004E-3</v>
      </c>
      <c r="W181" s="2">
        <v>1.8749999999999999E-3</v>
      </c>
      <c r="Y181" s="40">
        <v>3</v>
      </c>
      <c r="Z181" s="20">
        <v>2.7409679999999999E-3</v>
      </c>
      <c r="AA181" s="20">
        <v>2.175345E-4</v>
      </c>
      <c r="AB181" s="20">
        <v>9.1357299999999994E-5</v>
      </c>
      <c r="AC181" s="20">
        <v>5.2945290000000002E-5</v>
      </c>
      <c r="AD181" s="20">
        <v>3.702735E-5</v>
      </c>
      <c r="AE181" s="20">
        <v>2.0763250000000001E-5</v>
      </c>
      <c r="AF181" s="20">
        <v>1.488025E-5</v>
      </c>
      <c r="AG181" s="20">
        <v>9.3434269999999999E-6</v>
      </c>
      <c r="AH181" s="20">
        <v>7.6131559999999999E-6</v>
      </c>
      <c r="AI181" s="20">
        <v>6.2289410000000003E-6</v>
      </c>
      <c r="AJ181" s="20">
        <v>5.8827800000000001E-6</v>
      </c>
      <c r="AK181" s="20">
        <v>2.7683729999999999E-6</v>
      </c>
      <c r="AL181" s="20">
        <v>1.384253E-6</v>
      </c>
      <c r="AM181" s="20">
        <v>1.0381709999999999E-6</v>
      </c>
      <c r="AN181" s="20">
        <v>1.0381489999999999E-6</v>
      </c>
      <c r="AO181" s="20">
        <v>6.9209090000000003E-7</v>
      </c>
      <c r="AP181" s="20">
        <v>6.9208609999999999E-7</v>
      </c>
      <c r="AQ181" s="20">
        <v>3.4605200000000001E-7</v>
      </c>
      <c r="AR181" s="20">
        <v>1.0381099999999999E-6</v>
      </c>
      <c r="AS181" s="20">
        <v>3.460372E-7</v>
      </c>
      <c r="BR181" s="40">
        <v>3</v>
      </c>
      <c r="BS181" s="20">
        <v>3.189938E-5</v>
      </c>
      <c r="BT181" s="20">
        <v>1.207529E-7</v>
      </c>
      <c r="BU181" s="20">
        <v>2.2052790000000002E-8</v>
      </c>
      <c r="BV181" s="20">
        <v>7.8082699999999995E-9</v>
      </c>
      <c r="BW181" s="20">
        <v>4.2352170000000001E-9</v>
      </c>
      <c r="BX181" s="20">
        <v>2.1727949999999998E-9</v>
      </c>
      <c r="BY181" s="20">
        <v>1.281733E-9</v>
      </c>
      <c r="BZ181" s="20">
        <v>7.4058900000000002E-10</v>
      </c>
      <c r="CA181" s="20">
        <v>5.524218E-10</v>
      </c>
      <c r="CB181" s="20">
        <v>4.2035910000000001E-10</v>
      </c>
      <c r="CC181" s="20">
        <v>2.7046420000000001E-10</v>
      </c>
      <c r="CD181" s="20">
        <v>1.2655079999999999E-10</v>
      </c>
      <c r="CE181" s="20">
        <v>1.267406E-10</v>
      </c>
      <c r="CF181" s="20">
        <v>7.5345920000000001E-11</v>
      </c>
      <c r="CG181" s="20">
        <v>5.1802190000000002E-11</v>
      </c>
      <c r="CH181" s="20">
        <v>2.5303469999999999E-11</v>
      </c>
      <c r="CI181" s="20">
        <v>1.988628E-11</v>
      </c>
      <c r="CJ181" s="20">
        <v>1.863198E-11</v>
      </c>
      <c r="CK181" s="20">
        <v>9.3405180000000003E-12</v>
      </c>
      <c r="CL181" s="20">
        <v>3.4401690000000001E-12</v>
      </c>
    </row>
    <row r="182" spans="1:90">
      <c r="C182" s="38">
        <v>6</v>
      </c>
      <c r="D182" s="2">
        <v>0.68687500000000001</v>
      </c>
      <c r="E182" s="2">
        <v>0.34</v>
      </c>
      <c r="F182" s="2">
        <v>0.199375</v>
      </c>
      <c r="G182" s="2">
        <v>0.139375</v>
      </c>
      <c r="H182" s="2">
        <v>0.10625</v>
      </c>
      <c r="I182" s="2">
        <v>7.1874999999999994E-2</v>
      </c>
      <c r="J182" s="2">
        <v>6.7500000000000004E-2</v>
      </c>
      <c r="K182" s="2">
        <v>6.4375000000000002E-2</v>
      </c>
      <c r="L182" s="2">
        <v>4.1250000000000002E-2</v>
      </c>
      <c r="M182" s="2">
        <v>4.8750000000000002E-2</v>
      </c>
      <c r="N182" s="2">
        <v>3.6249999999999998E-2</v>
      </c>
      <c r="O182" s="2">
        <v>3.125E-2</v>
      </c>
      <c r="P182" s="2">
        <v>2.75E-2</v>
      </c>
      <c r="Q182" s="2">
        <v>2.0625000000000001E-2</v>
      </c>
      <c r="R182" s="2">
        <v>1.1875E-2</v>
      </c>
      <c r="S182" s="2">
        <v>8.7500000000000008E-3</v>
      </c>
      <c r="T182" s="2">
        <v>5.0000000000000001E-3</v>
      </c>
      <c r="U182" s="2">
        <v>5.6249999999999998E-3</v>
      </c>
      <c r="V182" s="2">
        <v>1.8749999999999999E-3</v>
      </c>
      <c r="W182" s="2">
        <v>3.7499999999999999E-3</v>
      </c>
      <c r="Y182" s="40">
        <v>6</v>
      </c>
      <c r="Z182" s="20">
        <v>5.2532849999999999E-2</v>
      </c>
      <c r="AA182" s="20">
        <v>1.5020210000000001E-2</v>
      </c>
      <c r="AB182" s="20">
        <v>2.4358829999999998E-3</v>
      </c>
      <c r="AC182" s="20">
        <v>8.3055640000000001E-4</v>
      </c>
      <c r="AD182" s="20">
        <v>5.6476330000000002E-4</v>
      </c>
      <c r="AE182" s="20">
        <v>3.2667599999999997E-4</v>
      </c>
      <c r="AF182" s="20">
        <v>2.2702320000000001E-4</v>
      </c>
      <c r="AG182" s="20">
        <v>1.9933139999999999E-4</v>
      </c>
      <c r="AH182" s="20">
        <v>7.1991379999999995E-5</v>
      </c>
      <c r="AI182" s="20">
        <v>1.052038E-4</v>
      </c>
      <c r="AJ182" s="20">
        <v>9.4122370000000003E-5</v>
      </c>
      <c r="AK182" s="20">
        <v>8.304691E-5</v>
      </c>
      <c r="AL182" s="20">
        <v>4.4294700000000001E-5</v>
      </c>
      <c r="AM182" s="20">
        <v>3.3220109999999998E-5</v>
      </c>
      <c r="AN182" s="20">
        <v>1.107439E-5</v>
      </c>
      <c r="AO182" s="20">
        <v>2.2144749999999998E-5</v>
      </c>
      <c r="AP182" s="20">
        <v>5.5366609999999998E-6</v>
      </c>
      <c r="AQ182" s="20">
        <v>5.5366459999999996E-6</v>
      </c>
      <c r="AR182" s="20">
        <v>2.5617739999999999E-10</v>
      </c>
      <c r="AS182" s="20">
        <v>5.5362179999999997E-6</v>
      </c>
      <c r="BR182" s="40">
        <v>6</v>
      </c>
      <c r="BS182" s="20">
        <v>2.946808E-3</v>
      </c>
      <c r="BT182" s="20">
        <v>1.5011169999999999E-4</v>
      </c>
      <c r="BU182" s="20">
        <v>3.5794029999999999E-6</v>
      </c>
      <c r="BV182" s="20">
        <v>5.4604780000000001E-7</v>
      </c>
      <c r="BW182" s="20">
        <v>2.6626580000000003E-7</v>
      </c>
      <c r="BX182" s="20">
        <v>1.249015E-7</v>
      </c>
      <c r="BY182" s="20">
        <v>8.5992769999999994E-8</v>
      </c>
      <c r="BZ182" s="20">
        <v>6.2576430000000002E-8</v>
      </c>
      <c r="CA182" s="20">
        <v>3.15271E-8</v>
      </c>
      <c r="CB182" s="20">
        <v>2.9972720000000003E-8</v>
      </c>
      <c r="CC182" s="20">
        <v>1.825118E-8</v>
      </c>
      <c r="CD182" s="20">
        <v>1.306155E-8</v>
      </c>
      <c r="CE182" s="20">
        <v>9.6447950000000005E-9</v>
      </c>
      <c r="CF182" s="20">
        <v>6.1197140000000002E-9</v>
      </c>
      <c r="CG182" s="20">
        <v>2.99928E-9</v>
      </c>
      <c r="CH182" s="20">
        <v>1.8891430000000001E-9</v>
      </c>
      <c r="CI182" s="20">
        <v>9.2553309999999996E-10</v>
      </c>
      <c r="CJ182" s="20">
        <v>8.9426069999999999E-10</v>
      </c>
      <c r="CK182" s="20">
        <v>2.5617739999999999E-10</v>
      </c>
      <c r="CL182" s="20">
        <v>4.4031029999999999E-10</v>
      </c>
    </row>
    <row r="183" spans="1:90">
      <c r="C183" s="38">
        <v>12</v>
      </c>
      <c r="D183" s="2">
        <v>0.68125000000000002</v>
      </c>
      <c r="E183" s="2">
        <v>0.32124999999999998</v>
      </c>
      <c r="F183" s="2">
        <v>0.20125000000000001</v>
      </c>
      <c r="G183" s="2">
        <v>0.13187499999999999</v>
      </c>
      <c r="H183" s="2">
        <v>0.11125</v>
      </c>
      <c r="I183" s="2">
        <v>8.3750000000000005E-2</v>
      </c>
      <c r="J183" s="2">
        <v>7.2499999999999995E-2</v>
      </c>
      <c r="K183" s="2">
        <v>6.6875000000000004E-2</v>
      </c>
      <c r="L183" s="2">
        <v>5.6875000000000002E-2</v>
      </c>
      <c r="M183" s="2">
        <v>4.5624999999999999E-2</v>
      </c>
      <c r="N183" s="2">
        <v>2.375E-2</v>
      </c>
      <c r="O183" s="2">
        <v>2.6249999999999999E-2</v>
      </c>
      <c r="P183" s="2">
        <v>2.5624999999999998E-2</v>
      </c>
      <c r="Q183" s="2">
        <v>1.6875000000000001E-2</v>
      </c>
      <c r="R183" s="2">
        <v>0.01</v>
      </c>
      <c r="S183" s="2">
        <v>8.7500000000000008E-3</v>
      </c>
      <c r="T183" s="2">
        <v>5.0000000000000001E-3</v>
      </c>
      <c r="U183" s="2">
        <v>2.5000000000000001E-3</v>
      </c>
      <c r="V183" s="2">
        <v>4.3750000000000004E-3</v>
      </c>
      <c r="W183" s="2">
        <v>2.5000000000000001E-3</v>
      </c>
      <c r="Y183" s="40">
        <v>12</v>
      </c>
      <c r="Z183" s="20">
        <v>0.32438729999999999</v>
      </c>
      <c r="AA183" s="20">
        <v>0.1313223</v>
      </c>
      <c r="AB183" s="20">
        <v>4.8882250000000002E-2</v>
      </c>
      <c r="AC183" s="20">
        <v>1.5270300000000001E-2</v>
      </c>
      <c r="AD183" s="20">
        <v>5.2059640000000004E-3</v>
      </c>
      <c r="AE183" s="20">
        <v>2.1256669999999999E-3</v>
      </c>
      <c r="AF183" s="20">
        <v>1.462093E-3</v>
      </c>
      <c r="AG183" s="20">
        <v>1.3620850000000001E-3</v>
      </c>
      <c r="AH183" s="20">
        <v>9.6345640000000004E-4</v>
      </c>
      <c r="AI183" s="20">
        <v>8.3039599999999996E-4</v>
      </c>
      <c r="AJ183" s="20">
        <v>2.6581160000000001E-4</v>
      </c>
      <c r="AK183" s="20">
        <v>4.3175759999999999E-4</v>
      </c>
      <c r="AL183" s="20">
        <v>1.6618000000000001E-4</v>
      </c>
      <c r="AM183" s="20">
        <v>1.328949E-4</v>
      </c>
      <c r="AN183" s="20">
        <v>9.964366E-5</v>
      </c>
      <c r="AO183" s="20">
        <v>9.9630039999999996E-5</v>
      </c>
      <c r="AP183" s="20">
        <v>2.2204840000000001E-8</v>
      </c>
      <c r="AQ183" s="20">
        <v>3.3205289999999998E-5</v>
      </c>
      <c r="AR183" s="20">
        <v>6.6406529999999997E-5</v>
      </c>
      <c r="AS183" s="20">
        <v>3.3203429999999997E-5</v>
      </c>
      <c r="BR183" s="40">
        <v>12</v>
      </c>
      <c r="BS183" s="20">
        <v>6.8877869999999994E-2</v>
      </c>
      <c r="BT183" s="20">
        <v>7.9082059999999992E-3</v>
      </c>
      <c r="BU183" s="20">
        <v>9.7804500000000009E-4</v>
      </c>
      <c r="BV183" s="20">
        <v>1.1125639999999999E-4</v>
      </c>
      <c r="BW183" s="20">
        <v>1.5447229999999999E-5</v>
      </c>
      <c r="BX183" s="20">
        <v>3.5975880000000002E-6</v>
      </c>
      <c r="BY183" s="20">
        <v>2.2146220000000001E-6</v>
      </c>
      <c r="BZ183" s="20">
        <v>1.5588790000000001E-6</v>
      </c>
      <c r="CA183" s="20">
        <v>1.042502E-6</v>
      </c>
      <c r="CB183" s="20">
        <v>6.7279439999999995E-7</v>
      </c>
      <c r="CC183" s="20">
        <v>2.8681470000000001E-7</v>
      </c>
      <c r="CD183" s="20">
        <v>2.6317920000000001E-7</v>
      </c>
      <c r="CE183" s="20">
        <v>2.155865E-7</v>
      </c>
      <c r="CF183" s="20">
        <v>1.201145E-7</v>
      </c>
      <c r="CG183" s="20">
        <v>6.0591679999999995E-8</v>
      </c>
      <c r="CH183" s="20">
        <v>4.5321909999999998E-8</v>
      </c>
      <c r="CI183" s="20">
        <v>2.2204840000000001E-8</v>
      </c>
      <c r="CJ183" s="20">
        <v>9.5356170000000005E-9</v>
      </c>
      <c r="CK183" s="20">
        <v>1.434152E-8</v>
      </c>
      <c r="CL183" s="20">
        <v>7.0429559999999998E-9</v>
      </c>
    </row>
    <row r="184" spans="1:90">
      <c r="C184" s="38">
        <v>20</v>
      </c>
      <c r="D184" s="2">
        <v>0.68687500000000001</v>
      </c>
      <c r="E184" s="2">
        <v>0.33500000000000002</v>
      </c>
      <c r="F184" s="2">
        <v>0.18937499999999999</v>
      </c>
      <c r="G184" s="2">
        <v>0.13125000000000001</v>
      </c>
      <c r="H184" s="2">
        <v>0.1</v>
      </c>
      <c r="I184" s="2">
        <v>8.3125000000000004E-2</v>
      </c>
      <c r="J184" s="2">
        <v>7.4999999999999997E-2</v>
      </c>
      <c r="K184" s="2">
        <v>5.7500000000000002E-2</v>
      </c>
      <c r="L184" s="2">
        <v>5.4375E-2</v>
      </c>
      <c r="M184" s="2">
        <v>4.4374999999999998E-2</v>
      </c>
      <c r="N184" s="2">
        <v>4.0625000000000001E-2</v>
      </c>
      <c r="O184" s="2">
        <v>3.0624999999999999E-2</v>
      </c>
      <c r="P184" s="2">
        <v>1.9375E-2</v>
      </c>
      <c r="Q184" s="2">
        <v>2.1250000000000002E-2</v>
      </c>
      <c r="R184" s="2">
        <v>1.3125E-2</v>
      </c>
      <c r="S184" s="2">
        <v>5.6249999999999998E-3</v>
      </c>
      <c r="T184" s="2">
        <v>5.6249999999999998E-3</v>
      </c>
      <c r="U184" s="2">
        <v>3.1250000000000002E-3</v>
      </c>
      <c r="V184" s="2">
        <v>3.1250000000000002E-3</v>
      </c>
      <c r="W184" s="2">
        <v>3.1250000000000002E-3</v>
      </c>
      <c r="Y184" s="40">
        <v>20</v>
      </c>
      <c r="Z184" s="20">
        <v>0.46250980000000003</v>
      </c>
      <c r="AA184" s="20">
        <v>0.21814420000000001</v>
      </c>
      <c r="AB184" s="20">
        <v>9.3854900000000005E-2</v>
      </c>
      <c r="AC184" s="20">
        <v>4.5883840000000002E-2</v>
      </c>
      <c r="AD184" s="20">
        <v>2.225336E-2</v>
      </c>
      <c r="AE184" s="20">
        <v>1.0885769999999999E-2</v>
      </c>
      <c r="AF184" s="20">
        <v>5.08998E-3</v>
      </c>
      <c r="AG184" s="20">
        <v>1.5960410000000001E-3</v>
      </c>
      <c r="AH184" s="20">
        <v>1.20561E-3</v>
      </c>
      <c r="AI184" s="20">
        <v>8.5213499999999996E-4</v>
      </c>
      <c r="AJ184" s="20">
        <v>7.099955E-4</v>
      </c>
      <c r="AK184" s="20">
        <v>4.7330199999999999E-4</v>
      </c>
      <c r="AL184" s="20">
        <v>1.4228280000000001E-4</v>
      </c>
      <c r="AM184" s="20">
        <v>5.1997429999999997E-4</v>
      </c>
      <c r="AN184" s="20">
        <v>1.8918900000000001E-4</v>
      </c>
      <c r="AO184" s="20">
        <v>9.4556819999999997E-5</v>
      </c>
      <c r="AP184" s="20">
        <v>2.3621199999999999E-4</v>
      </c>
      <c r="AQ184" s="20">
        <v>4.7271319999999997E-5</v>
      </c>
      <c r="AR184" s="20">
        <v>4.0505229999999998E-8</v>
      </c>
      <c r="AS184" s="20">
        <v>9.4488130000000003E-5</v>
      </c>
      <c r="BR184" s="40">
        <v>20</v>
      </c>
      <c r="BS184" s="20">
        <v>0.2434645</v>
      </c>
      <c r="BT184" s="20">
        <v>3.6323689999999999E-2</v>
      </c>
      <c r="BU184" s="20">
        <v>7.1601429999999999E-3</v>
      </c>
      <c r="BV184" s="20">
        <v>1.7378140000000001E-3</v>
      </c>
      <c r="BW184" s="20">
        <v>4.5984800000000001E-4</v>
      </c>
      <c r="BX184" s="20">
        <v>1.21228E-4</v>
      </c>
      <c r="BY184" s="20">
        <v>3.2124210000000001E-5</v>
      </c>
      <c r="BZ184" s="20">
        <v>8.2318990000000005E-6</v>
      </c>
      <c r="CA184" s="20">
        <v>4.084201E-6</v>
      </c>
      <c r="CB184" s="20">
        <v>2.585277E-6</v>
      </c>
      <c r="CC184" s="20">
        <v>1.9385819999999999E-6</v>
      </c>
      <c r="CD184" s="20">
        <v>1.213404E-6</v>
      </c>
      <c r="CE184" s="20">
        <v>6.4424740000000001E-7</v>
      </c>
      <c r="CF184" s="20">
        <v>5.9786699999999996E-7</v>
      </c>
      <c r="CG184" s="20">
        <v>3.14371E-7</v>
      </c>
      <c r="CH184" s="20">
        <v>1.151822E-7</v>
      </c>
      <c r="CI184" s="20">
        <v>9.8762539999999995E-8</v>
      </c>
      <c r="CJ184" s="20">
        <v>4.7127870000000002E-8</v>
      </c>
      <c r="CK184" s="20">
        <v>4.0505229999999998E-8</v>
      </c>
      <c r="CL184" s="20">
        <v>3.4812239999999998E-8</v>
      </c>
    </row>
    <row r="185" spans="1:90">
      <c r="C185" s="38">
        <v>28</v>
      </c>
      <c r="D185" s="2">
        <v>0.69437499999999996</v>
      </c>
      <c r="E185" s="2">
        <v>0.36249999999999999</v>
      </c>
      <c r="F185" s="2">
        <v>0.19500000000000001</v>
      </c>
      <c r="G185" s="2">
        <v>0.10625</v>
      </c>
      <c r="H185" s="2">
        <v>9.3124999999999999E-2</v>
      </c>
      <c r="I185" s="2">
        <v>6.3125000000000001E-2</v>
      </c>
      <c r="J185" s="2">
        <v>6.1874999999999999E-2</v>
      </c>
      <c r="K185" s="2">
        <v>5.3749999999999999E-2</v>
      </c>
      <c r="L185" s="2">
        <v>6.1874999999999999E-2</v>
      </c>
      <c r="M185" s="2">
        <v>3.9375E-2</v>
      </c>
      <c r="N185" s="2">
        <v>2.9374999999999998E-2</v>
      </c>
      <c r="O185" s="2">
        <v>3.3125000000000002E-2</v>
      </c>
      <c r="P185" s="2">
        <v>3.125E-2</v>
      </c>
      <c r="Q185" s="2">
        <v>2.5624999999999998E-2</v>
      </c>
      <c r="R185" s="2">
        <v>1.2500000000000001E-2</v>
      </c>
      <c r="S185" s="2">
        <v>0.01</v>
      </c>
      <c r="T185" s="2">
        <v>6.875E-3</v>
      </c>
      <c r="U185" s="2">
        <v>8.7500000000000008E-3</v>
      </c>
      <c r="V185" s="2">
        <v>6.2500000000000001E-4</v>
      </c>
      <c r="W185" s="2">
        <v>3.1250000000000002E-3</v>
      </c>
      <c r="Y185" s="40">
        <v>28</v>
      </c>
      <c r="Z185" s="20">
        <v>0.55961819999999995</v>
      </c>
      <c r="AA185" s="20">
        <v>0.27987060000000002</v>
      </c>
      <c r="AB185" s="20">
        <v>0.1289672</v>
      </c>
      <c r="AC185" s="20">
        <v>5.2415139999999999E-2</v>
      </c>
      <c r="AD185" s="20">
        <v>3.7069629999999999E-2</v>
      </c>
      <c r="AE185" s="20">
        <v>1.633714E-2</v>
      </c>
      <c r="AF185" s="20">
        <v>9.9767810000000005E-3</v>
      </c>
      <c r="AG185" s="20">
        <v>5.7502810000000003E-3</v>
      </c>
      <c r="AH185" s="20">
        <v>3.7916989999999999E-3</v>
      </c>
      <c r="AI185" s="20">
        <v>1.665901E-3</v>
      </c>
      <c r="AJ185" s="20">
        <v>8.7356179999999997E-4</v>
      </c>
      <c r="AK185" s="20">
        <v>6.2040320000000002E-4</v>
      </c>
      <c r="AL185" s="20">
        <v>4.4557769999999997E-4</v>
      </c>
      <c r="AM185" s="20">
        <v>6.1112180000000001E-4</v>
      </c>
      <c r="AN185" s="20">
        <v>5.6100800000000003E-5</v>
      </c>
      <c r="AO185" s="20">
        <v>1.667215E-4</v>
      </c>
      <c r="AP185" s="20">
        <v>2.7787759999999997E-7</v>
      </c>
      <c r="AQ185" s="20">
        <v>2.7742609999999998E-4</v>
      </c>
      <c r="AR185" s="20">
        <v>5.5446170000000002E-5</v>
      </c>
      <c r="AS185" s="20">
        <v>5.5510300000000003E-5</v>
      </c>
      <c r="BR185" s="40">
        <v>28</v>
      </c>
      <c r="BS185" s="20">
        <v>0.4771647</v>
      </c>
      <c r="BT185" s="20">
        <v>8.5705480000000001E-2</v>
      </c>
      <c r="BU185" s="20">
        <v>1.925586E-2</v>
      </c>
      <c r="BV185" s="20">
        <v>4.7690559999999998E-3</v>
      </c>
      <c r="BW185" s="20">
        <v>1.8661560000000001E-3</v>
      </c>
      <c r="BX185" s="20">
        <v>5.5771919999999999E-4</v>
      </c>
      <c r="BY185" s="20">
        <v>2.3546299999999999E-4</v>
      </c>
      <c r="BZ185" s="20">
        <v>8.3545230000000003E-5</v>
      </c>
      <c r="CA185" s="20">
        <v>3.8878470000000002E-5</v>
      </c>
      <c r="CB185" s="20">
        <v>1.071825E-5</v>
      </c>
      <c r="CC185" s="20">
        <v>4.0582369999999999E-6</v>
      </c>
      <c r="CD185" s="20">
        <v>3.0996520000000001E-6</v>
      </c>
      <c r="CE185" s="20">
        <v>2.3909170000000001E-6</v>
      </c>
      <c r="CF185" s="20">
        <v>1.6591050000000001E-6</v>
      </c>
      <c r="CG185" s="20">
        <v>6.8908299999999995E-7</v>
      </c>
      <c r="CH185" s="20">
        <v>4.71335E-7</v>
      </c>
      <c r="CI185" s="20">
        <v>2.7787759999999997E-7</v>
      </c>
      <c r="CJ185" s="20">
        <v>3.0379969999999998E-7</v>
      </c>
      <c r="CK185" s="20">
        <v>1.8652190000000002E-8</v>
      </c>
      <c r="CL185" s="20">
        <v>8.0159579999999996E-8</v>
      </c>
    </row>
    <row r="186" spans="1:90">
      <c r="C186" s="38">
        <v>36</v>
      </c>
      <c r="D186" s="2">
        <v>0.71250000000000002</v>
      </c>
      <c r="E186" s="2">
        <v>0.38750000000000001</v>
      </c>
      <c r="F186" s="2">
        <v>0.19062499999999999</v>
      </c>
      <c r="G186" s="2">
        <v>0.111875</v>
      </c>
      <c r="H186" s="2">
        <v>8.5625000000000007E-2</v>
      </c>
      <c r="I186" s="2">
        <v>5.8749999999999997E-2</v>
      </c>
      <c r="J186" s="2">
        <v>5.0625000000000003E-2</v>
      </c>
      <c r="K186" s="2">
        <v>4.1875000000000002E-2</v>
      </c>
      <c r="L186" s="2">
        <v>4.6249999999999999E-2</v>
      </c>
      <c r="M186" s="2">
        <v>3.8124999999999999E-2</v>
      </c>
      <c r="N186" s="2">
        <v>4.1250000000000002E-2</v>
      </c>
      <c r="O186" s="2">
        <v>3.5624999999999997E-2</v>
      </c>
      <c r="P186" s="2">
        <v>2.9374999999999998E-2</v>
      </c>
      <c r="Q186" s="2">
        <v>1.9375E-2</v>
      </c>
      <c r="R186" s="2">
        <v>1.8749999999999999E-2</v>
      </c>
      <c r="S186" s="2">
        <v>1.5625E-2</v>
      </c>
      <c r="T186" s="2">
        <v>9.3749999999999997E-3</v>
      </c>
      <c r="U186" s="2">
        <v>6.875E-3</v>
      </c>
      <c r="V186" s="2">
        <v>3.7499999999999999E-3</v>
      </c>
      <c r="W186" s="2">
        <v>3.7499999999999999E-3</v>
      </c>
      <c r="Y186" s="40">
        <v>36</v>
      </c>
      <c r="Z186" s="20">
        <v>0.47543999999999997</v>
      </c>
      <c r="AA186" s="20">
        <v>0.24849850000000001</v>
      </c>
      <c r="AB186" s="20">
        <v>0.1101842</v>
      </c>
      <c r="AC186" s="20">
        <v>5.1243570000000002E-2</v>
      </c>
      <c r="AD186" s="20">
        <v>2.8598189999999999E-2</v>
      </c>
      <c r="AE186" s="20">
        <v>1.3922850000000001E-2</v>
      </c>
      <c r="AF186" s="20">
        <v>8.7219240000000007E-3</v>
      </c>
      <c r="AG186" s="20">
        <v>4.6934899999999998E-3</v>
      </c>
      <c r="AH186" s="20">
        <v>4.4500440000000002E-3</v>
      </c>
      <c r="AI186" s="20">
        <v>2.9724730000000002E-3</v>
      </c>
      <c r="AJ186" s="20">
        <v>1.7670909999999999E-3</v>
      </c>
      <c r="AK186" s="20">
        <v>8.0648160000000005E-4</v>
      </c>
      <c r="AL186" s="20">
        <v>7.1922499999999999E-4</v>
      </c>
      <c r="AM186" s="20">
        <v>1.9590410000000001E-4</v>
      </c>
      <c r="AN186" s="20">
        <v>5.5414139999999999E-4</v>
      </c>
      <c r="AO186" s="20">
        <v>2.7506889999999998E-4</v>
      </c>
      <c r="AP186" s="20">
        <v>1.3756630000000001E-4</v>
      </c>
      <c r="AQ186" s="20">
        <v>9.1701609999999997E-5</v>
      </c>
      <c r="AR186" s="20">
        <v>9.153698E-5</v>
      </c>
      <c r="AS186" s="20">
        <v>1.3124970000000001E-7</v>
      </c>
      <c r="BR186" s="40">
        <v>36</v>
      </c>
      <c r="BS186" s="20">
        <v>0.54245690000000002</v>
      </c>
      <c r="BT186" s="20">
        <v>0.11186359999999999</v>
      </c>
      <c r="BU186" s="20">
        <v>2.510213E-2</v>
      </c>
      <c r="BV186" s="20">
        <v>7.3614780000000003E-3</v>
      </c>
      <c r="BW186" s="20">
        <v>2.7953420000000001E-3</v>
      </c>
      <c r="BX186" s="20">
        <v>9.6680159999999998E-4</v>
      </c>
      <c r="BY186" s="20">
        <v>4.1486019999999998E-4</v>
      </c>
      <c r="BZ186" s="20">
        <v>1.680598E-4</v>
      </c>
      <c r="CA186" s="20">
        <v>8.978061E-5</v>
      </c>
      <c r="CB186" s="20">
        <v>3.7222409999999999E-5</v>
      </c>
      <c r="CC186" s="20">
        <v>2.0654750000000001E-5</v>
      </c>
      <c r="CD186" s="20">
        <v>9.4130219999999997E-6</v>
      </c>
      <c r="CE186" s="20">
        <v>4.4521430000000002E-6</v>
      </c>
      <c r="CF186" s="20">
        <v>1.9300429999999999E-6</v>
      </c>
      <c r="CG186" s="20">
        <v>1.433642E-6</v>
      </c>
      <c r="CH186" s="20">
        <v>1.0043920000000001E-6</v>
      </c>
      <c r="CI186" s="20">
        <v>5.168496E-7</v>
      </c>
      <c r="CJ186" s="20">
        <v>3.256251E-7</v>
      </c>
      <c r="CK186" s="20">
        <v>1.5268510000000001E-7</v>
      </c>
      <c r="CL186" s="20">
        <v>1.3124970000000001E-7</v>
      </c>
    </row>
    <row r="187" spans="1:90">
      <c r="C187" s="38">
        <v>45</v>
      </c>
      <c r="D187" s="2">
        <v>0.72875000000000001</v>
      </c>
      <c r="E187" s="2">
        <v>0.38500000000000001</v>
      </c>
      <c r="F187" s="2">
        <v>0.19687499999999999</v>
      </c>
      <c r="G187" s="2">
        <v>0.11687500000000001</v>
      </c>
      <c r="H187" s="2">
        <v>6.6875000000000004E-2</v>
      </c>
      <c r="I187" s="2">
        <v>4.1875000000000002E-2</v>
      </c>
      <c r="J187" s="2">
        <v>3.1875000000000001E-2</v>
      </c>
      <c r="K187" s="2">
        <v>2.6875E-2</v>
      </c>
      <c r="L187" s="2">
        <v>2.3125E-2</v>
      </c>
      <c r="M187" s="2">
        <v>2.5624999999999998E-2</v>
      </c>
      <c r="N187" s="2">
        <v>2.3125E-2</v>
      </c>
      <c r="O187" s="2">
        <v>2.2499999999999999E-2</v>
      </c>
      <c r="P187" s="2">
        <v>2.75E-2</v>
      </c>
      <c r="Q187" s="2">
        <v>2.3125E-2</v>
      </c>
      <c r="R187" s="2">
        <v>1.3125E-2</v>
      </c>
      <c r="S187" s="2">
        <v>1.8124999999999999E-2</v>
      </c>
      <c r="T187" s="2">
        <v>1.125E-2</v>
      </c>
      <c r="U187" s="2">
        <v>0.01</v>
      </c>
      <c r="V187" s="2">
        <v>4.3750000000000004E-3</v>
      </c>
      <c r="W187" s="2">
        <v>7.4999999999999997E-3</v>
      </c>
      <c r="Y187" s="40">
        <v>45</v>
      </c>
      <c r="Z187" s="20">
        <v>0.37640410000000002</v>
      </c>
      <c r="AA187" s="20">
        <v>0.1886487</v>
      </c>
      <c r="AB187" s="20">
        <v>9.0768230000000005E-2</v>
      </c>
      <c r="AC187" s="20">
        <v>4.565963E-2</v>
      </c>
      <c r="AD187" s="20">
        <v>1.9233920000000002E-2</v>
      </c>
      <c r="AE187" s="20">
        <v>8.7824989999999992E-3</v>
      </c>
      <c r="AF187" s="20">
        <v>5.0603799999999997E-3</v>
      </c>
      <c r="AG187" s="20">
        <v>2.8218169999999999E-3</v>
      </c>
      <c r="AH187" s="20">
        <v>1.235711E-3</v>
      </c>
      <c r="AI187" s="20">
        <v>1.5309010000000001E-3</v>
      </c>
      <c r="AJ187" s="20">
        <v>1.4074160000000001E-3</v>
      </c>
      <c r="AK187" s="20">
        <v>8.2509399999999996E-4</v>
      </c>
      <c r="AL187" s="20">
        <v>1.355212E-3</v>
      </c>
      <c r="AM187" s="20">
        <v>5.6684569999999998E-4</v>
      </c>
      <c r="AN187" s="20">
        <v>1.6892820000000001E-4</v>
      </c>
      <c r="AO187" s="20">
        <v>4.6200389999999998E-4</v>
      </c>
      <c r="AP187" s="20">
        <v>2.9198739999999998E-4</v>
      </c>
      <c r="AQ187" s="20">
        <v>1.074722E-4</v>
      </c>
      <c r="AR187" s="20">
        <v>1.06981E-4</v>
      </c>
      <c r="AS187" s="20">
        <v>2.49466E-4</v>
      </c>
      <c r="BR187" s="40">
        <v>45</v>
      </c>
      <c r="BS187" s="20">
        <v>0.51960919999999999</v>
      </c>
      <c r="BT187" s="20">
        <v>0.11555319999999999</v>
      </c>
      <c r="BU187" s="20">
        <v>2.8453429999999998E-2</v>
      </c>
      <c r="BV187" s="20">
        <v>8.6150940000000002E-3</v>
      </c>
      <c r="BW187" s="20">
        <v>2.4753119999999999E-3</v>
      </c>
      <c r="BX187" s="20">
        <v>7.6576509999999999E-4</v>
      </c>
      <c r="BY187" s="20">
        <v>2.9423159999999998E-4</v>
      </c>
      <c r="BZ187" s="20">
        <v>1.289966E-4</v>
      </c>
      <c r="CA187" s="20">
        <v>5.9845690000000001E-5</v>
      </c>
      <c r="CB187" s="20">
        <v>3.5756649999999999E-5</v>
      </c>
      <c r="CC187" s="20">
        <v>1.813808E-5</v>
      </c>
      <c r="CD187" s="20">
        <v>1.0704459999999999E-5</v>
      </c>
      <c r="CE187" s="20">
        <v>8.0928589999999996E-6</v>
      </c>
      <c r="CF187" s="20">
        <v>4.3446650000000002E-6</v>
      </c>
      <c r="CG187" s="20">
        <v>1.667052E-6</v>
      </c>
      <c r="CH187" s="20">
        <v>1.654171E-6</v>
      </c>
      <c r="CI187" s="20">
        <v>7.9195830000000003E-7</v>
      </c>
      <c r="CJ187" s="20">
        <v>5.7924250000000001E-7</v>
      </c>
      <c r="CK187" s="20">
        <v>2.172932E-7</v>
      </c>
      <c r="CL187" s="20">
        <v>3.2025550000000002E-7</v>
      </c>
    </row>
    <row r="188" spans="1:90">
      <c r="C188" s="38">
        <v>62.5</v>
      </c>
      <c r="D188" s="2">
        <v>0.77759999999999996</v>
      </c>
      <c r="E188" s="2">
        <v>0.4204</v>
      </c>
      <c r="F188" s="2">
        <v>0.18240000000000001</v>
      </c>
      <c r="G188" s="2">
        <v>8.7800000000000003E-2</v>
      </c>
      <c r="H188" s="2">
        <v>4.02E-2</v>
      </c>
      <c r="I188" s="2">
        <v>2.58E-2</v>
      </c>
      <c r="J188" s="2">
        <v>1.5599999999999999E-2</v>
      </c>
      <c r="K188" s="2">
        <v>8.2000000000000007E-3</v>
      </c>
      <c r="L188" s="2">
        <v>5.7999999999999996E-3</v>
      </c>
      <c r="M188" s="2">
        <v>3.0000000000000001E-3</v>
      </c>
      <c r="N188" s="2">
        <v>1.8E-3</v>
      </c>
      <c r="O188" s="2">
        <v>1.4E-3</v>
      </c>
      <c r="P188" s="2">
        <v>2E-3</v>
      </c>
      <c r="Q188" s="2">
        <v>2.2000000000000001E-3</v>
      </c>
      <c r="R188" s="2">
        <v>3.0000000000000001E-3</v>
      </c>
      <c r="S188" s="2">
        <v>2E-3</v>
      </c>
      <c r="T188" s="2">
        <v>1.8E-3</v>
      </c>
      <c r="U188" s="2">
        <v>2.3999999999999998E-3</v>
      </c>
      <c r="V188" s="2">
        <v>5.9999999999999995E-4</v>
      </c>
      <c r="W188" s="2">
        <v>5.9999999999999995E-4</v>
      </c>
      <c r="Y188" s="40">
        <v>62.5</v>
      </c>
      <c r="Z188" s="20">
        <v>0.84710090000000005</v>
      </c>
      <c r="AA188" s="20">
        <v>0.43092730000000001</v>
      </c>
      <c r="AB188" s="20">
        <v>0.17962510000000001</v>
      </c>
      <c r="AC188" s="20">
        <v>8.2476850000000004E-2</v>
      </c>
      <c r="AD188" s="20">
        <v>3.519013E-2</v>
      </c>
      <c r="AE188" s="20">
        <v>1.9770650000000001E-2</v>
      </c>
      <c r="AF188" s="20">
        <v>1.1080680000000001E-2</v>
      </c>
      <c r="AG188" s="20">
        <v>4.8880729999999997E-3</v>
      </c>
      <c r="AH188" s="20">
        <v>2.9547979999999998E-3</v>
      </c>
      <c r="AI188" s="20">
        <v>6.0715349999999999E-4</v>
      </c>
      <c r="AJ188" s="20">
        <v>7.5278439999999997E-4</v>
      </c>
      <c r="AK188" s="20">
        <v>3.8497500000000002E-4</v>
      </c>
      <c r="AL188" s="20">
        <v>4.3704980000000001E-4</v>
      </c>
      <c r="AM188" s="20">
        <v>2.02809E-4</v>
      </c>
      <c r="AN188" s="20">
        <v>3.366857E-4</v>
      </c>
      <c r="AO188" s="20">
        <v>7.3087149999999997E-5</v>
      </c>
      <c r="AP188" s="20">
        <v>1.9343809999999999E-4</v>
      </c>
      <c r="AQ188" s="20">
        <v>9.0806240000000001E-5</v>
      </c>
      <c r="AR188" s="20">
        <v>2.835696E-5</v>
      </c>
      <c r="AS188" s="20">
        <v>1.2239549999999999E-7</v>
      </c>
      <c r="BR188" s="40">
        <v>62.5</v>
      </c>
      <c r="BS188" s="20">
        <v>1.380881</v>
      </c>
      <c r="BT188" s="20">
        <v>0.3732144</v>
      </c>
      <c r="BU188" s="20">
        <v>8.7856840000000005E-2</v>
      </c>
      <c r="BV188" s="20">
        <v>2.589787E-2</v>
      </c>
      <c r="BW188" s="20">
        <v>7.6620569999999999E-3</v>
      </c>
      <c r="BX188" s="20">
        <v>3.2552929999999998E-3</v>
      </c>
      <c r="BY188" s="20">
        <v>1.3032440000000001E-3</v>
      </c>
      <c r="BZ188" s="20">
        <v>4.4139549999999998E-4</v>
      </c>
      <c r="CA188" s="20">
        <v>1.937338E-4</v>
      </c>
      <c r="CB188" s="20">
        <v>5.966288E-5</v>
      </c>
      <c r="CC188" s="20">
        <v>1.9996900000000002E-5</v>
      </c>
      <c r="CD188" s="20">
        <v>8.5431960000000005E-6</v>
      </c>
      <c r="CE188" s="20">
        <v>6.7174390000000003E-6</v>
      </c>
      <c r="CF188" s="20">
        <v>4.0306409999999996E-6</v>
      </c>
      <c r="CG188" s="20">
        <v>3.2619949999999999E-6</v>
      </c>
      <c r="CH188" s="20">
        <v>1.367574E-6</v>
      </c>
      <c r="CI188" s="20">
        <v>8.4222939999999999E-7</v>
      </c>
      <c r="CJ188" s="20">
        <v>8.400765E-7</v>
      </c>
      <c r="CK188" s="20">
        <v>1.5930330000000001E-7</v>
      </c>
      <c r="CL188" s="20">
        <v>1.2239549999999999E-7</v>
      </c>
    </row>
    <row r="189" spans="1:90">
      <c r="C189" s="38">
        <v>87.5</v>
      </c>
      <c r="D189" s="2">
        <v>0.77839999999999998</v>
      </c>
      <c r="E189" s="2">
        <v>0.41820000000000002</v>
      </c>
      <c r="F189" s="2">
        <v>0.1376</v>
      </c>
      <c r="G189" s="2">
        <v>2.9600000000000001E-2</v>
      </c>
      <c r="H189" s="2">
        <v>7.6E-3</v>
      </c>
      <c r="I189" s="2">
        <v>1.1999999999999999E-3</v>
      </c>
      <c r="J189" s="2">
        <v>2.0000000000000001E-4</v>
      </c>
      <c r="K189" s="2">
        <v>0</v>
      </c>
      <c r="L189" s="2">
        <v>2.0000000000000001E-4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Y189" s="40">
        <v>87.5</v>
      </c>
      <c r="Z189" s="20">
        <v>1.0343500000000001</v>
      </c>
      <c r="AA189" s="20">
        <v>0.53097289999999997</v>
      </c>
      <c r="AB189" s="20">
        <v>0.1738083</v>
      </c>
      <c r="AC189" s="20">
        <v>3.7163799999999997E-2</v>
      </c>
      <c r="AD189" s="20">
        <v>9.1488890000000003E-3</v>
      </c>
      <c r="AE189" s="20">
        <v>1.4805549999999999E-3</v>
      </c>
      <c r="AF189" s="20">
        <v>2.438033E-4</v>
      </c>
      <c r="AG189" s="20">
        <v>0</v>
      </c>
      <c r="AH189" s="20">
        <v>2.369812E-4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  <c r="BR189" s="40">
        <v>87.5</v>
      </c>
      <c r="BS189" s="20">
        <v>1.7234350000000001</v>
      </c>
      <c r="BT189" s="20">
        <v>0.57238359999999999</v>
      </c>
      <c r="BU189" s="20">
        <v>0.12181640000000001</v>
      </c>
      <c r="BV189" s="20">
        <v>1.8214210000000002E-2</v>
      </c>
      <c r="BW189" s="20">
        <v>3.4100580000000001E-3</v>
      </c>
      <c r="BX189" s="20">
        <v>4.0600869999999999E-4</v>
      </c>
      <c r="BY189" s="20">
        <v>5.2235409999999999E-5</v>
      </c>
      <c r="BZ189" s="20">
        <v>0</v>
      </c>
      <c r="CA189" s="20">
        <v>3.2772109999999998E-5</v>
      </c>
      <c r="CB189" s="20">
        <v>0</v>
      </c>
      <c r="CC189" s="20">
        <v>0</v>
      </c>
      <c r="CD189" s="20">
        <v>0</v>
      </c>
      <c r="CE189" s="20">
        <v>0</v>
      </c>
      <c r="CF189" s="20">
        <v>0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</row>
    <row r="190" spans="1:90">
      <c r="C190" s="38">
        <v>112.5</v>
      </c>
      <c r="D190" s="2">
        <v>0.76480000000000004</v>
      </c>
      <c r="E190" s="2">
        <v>0.37619999999999998</v>
      </c>
      <c r="F190" s="2">
        <v>8.4000000000000005E-2</v>
      </c>
      <c r="G190" s="2">
        <v>8.2000000000000007E-3</v>
      </c>
      <c r="H190" s="2">
        <v>2.0000000000000001E-4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Y190" s="40">
        <v>112.5</v>
      </c>
      <c r="Z190" s="20">
        <v>1.140987</v>
      </c>
      <c r="AA190" s="20">
        <v>0.54266159999999997</v>
      </c>
      <c r="AB190" s="20">
        <v>0.1206156</v>
      </c>
      <c r="AC190" s="20">
        <v>1.1733850000000001E-2</v>
      </c>
      <c r="AD190" s="20">
        <v>2.8487169999999999E-4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  <c r="BR190" s="40">
        <v>112.5</v>
      </c>
      <c r="BS190" s="20">
        <v>1.79871</v>
      </c>
      <c r="BT190" s="20">
        <v>0.62639160000000005</v>
      </c>
      <c r="BU190" s="20">
        <v>0.100235</v>
      </c>
      <c r="BV190" s="20">
        <v>7.3395659999999996E-3</v>
      </c>
      <c r="BW190" s="20">
        <v>1.3854359999999999E-4</v>
      </c>
      <c r="BX190" s="20">
        <v>0</v>
      </c>
      <c r="BY190" s="20">
        <v>0</v>
      </c>
      <c r="BZ190" s="20">
        <v>0</v>
      </c>
      <c r="CA190" s="20">
        <v>0</v>
      </c>
      <c r="CB190" s="20">
        <v>0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</row>
    <row r="191" spans="1:90">
      <c r="C191" s="38">
        <v>137.5</v>
      </c>
      <c r="D191" s="2">
        <v>0.77339999999999998</v>
      </c>
      <c r="E191" s="2">
        <v>0.3488</v>
      </c>
      <c r="F191" s="2">
        <v>3.6600000000000001E-2</v>
      </c>
      <c r="G191" s="2">
        <v>1E-3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Y191" s="40">
        <v>137.5</v>
      </c>
      <c r="Z191" s="20">
        <v>1.0850299999999999</v>
      </c>
      <c r="AA191" s="20">
        <v>0.47874159999999999</v>
      </c>
      <c r="AB191" s="20">
        <v>5.0075830000000002E-2</v>
      </c>
      <c r="AC191" s="20">
        <v>1.3638350000000001E-3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  <c r="BR191" s="40">
        <v>137.5</v>
      </c>
      <c r="BS191" s="20">
        <v>1.6016360000000001</v>
      </c>
      <c r="BT191" s="20">
        <v>0.55932000000000004</v>
      </c>
      <c r="BU191" s="20">
        <v>4.5412189999999998E-2</v>
      </c>
      <c r="BV191" s="20">
        <v>9.8590370000000002E-4</v>
      </c>
      <c r="BW191" s="20">
        <v>0</v>
      </c>
      <c r="BX191" s="20">
        <v>0</v>
      </c>
      <c r="BY191" s="20">
        <v>0</v>
      </c>
      <c r="BZ191" s="20">
        <v>0</v>
      </c>
      <c r="CA191" s="20">
        <v>0</v>
      </c>
      <c r="CB191" s="20">
        <v>0</v>
      </c>
      <c r="CC191" s="20">
        <v>0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0">
        <v>0</v>
      </c>
      <c r="CK191" s="20">
        <v>0</v>
      </c>
      <c r="CL191" s="20">
        <v>0</v>
      </c>
    </row>
    <row r="192" spans="1:90">
      <c r="C192" s="38">
        <v>175</v>
      </c>
      <c r="D192" s="2">
        <v>0.78459999999999996</v>
      </c>
      <c r="E192" s="2">
        <v>0.32600000000000001</v>
      </c>
      <c r="F192" s="2">
        <v>8.9999999999999993E-3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Y192" s="40">
        <v>175</v>
      </c>
      <c r="Z192" s="20">
        <v>0.92579549999999999</v>
      </c>
      <c r="AA192" s="20">
        <v>0.37659090000000001</v>
      </c>
      <c r="AB192" s="20">
        <v>1.037654E-2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  <c r="BR192" s="40">
        <v>175</v>
      </c>
      <c r="BS192" s="20">
        <v>1.2383439999999999</v>
      </c>
      <c r="BT192" s="20">
        <v>0.4331834</v>
      </c>
      <c r="BU192" s="20">
        <v>9.9969810000000003E-3</v>
      </c>
      <c r="BV192" s="20">
        <v>0</v>
      </c>
      <c r="BW192" s="20">
        <v>0</v>
      </c>
      <c r="BX192" s="20">
        <v>0</v>
      </c>
      <c r="BY192" s="20">
        <v>0</v>
      </c>
      <c r="BZ192" s="20">
        <v>0</v>
      </c>
      <c r="CA192" s="20">
        <v>0</v>
      </c>
      <c r="CB192" s="20">
        <v>0</v>
      </c>
      <c r="CC192" s="20">
        <v>0</v>
      </c>
      <c r="CD192" s="20">
        <v>0</v>
      </c>
      <c r="CE192" s="20">
        <v>0</v>
      </c>
      <c r="CF192" s="20">
        <v>0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>
        <v>0</v>
      </c>
    </row>
    <row r="193" spans="1:90">
      <c r="C193" s="38">
        <v>225</v>
      </c>
      <c r="D193" s="2">
        <v>0.78839999999999999</v>
      </c>
      <c r="E193" s="2">
        <v>0.2918</v>
      </c>
      <c r="F193" s="2">
        <v>2.0000000000000001E-4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Y193" s="40">
        <v>225</v>
      </c>
      <c r="Z193" s="20">
        <v>0.5550003</v>
      </c>
      <c r="AA193" s="20">
        <v>0.20234840000000001</v>
      </c>
      <c r="AB193" s="20">
        <v>1.3853819999999999E-4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  <c r="BR193" s="40">
        <v>225</v>
      </c>
      <c r="BS193" s="20">
        <v>0.68091729999999995</v>
      </c>
      <c r="BT193" s="20">
        <v>0.2256696</v>
      </c>
      <c r="BU193" s="20">
        <v>1.3741339999999999E-4</v>
      </c>
      <c r="BV193" s="20">
        <v>0</v>
      </c>
      <c r="BW193" s="20">
        <v>0</v>
      </c>
      <c r="BX193" s="20">
        <v>0</v>
      </c>
      <c r="BY193" s="20">
        <v>0</v>
      </c>
      <c r="BZ193" s="20">
        <v>0</v>
      </c>
      <c r="CA193" s="20">
        <v>0</v>
      </c>
      <c r="CB193" s="20">
        <v>0</v>
      </c>
      <c r="CC193" s="20">
        <v>0</v>
      </c>
      <c r="CD193" s="20">
        <v>0</v>
      </c>
      <c r="CE193" s="20">
        <v>0</v>
      </c>
      <c r="CF193" s="20">
        <v>0</v>
      </c>
      <c r="CG193" s="20">
        <v>0</v>
      </c>
      <c r="CH193" s="20">
        <v>0</v>
      </c>
      <c r="CI193" s="20">
        <v>0</v>
      </c>
      <c r="CJ193" s="20">
        <v>0</v>
      </c>
      <c r="CK193" s="20">
        <v>0</v>
      </c>
      <c r="CL193" s="20">
        <v>0</v>
      </c>
    </row>
    <row r="194" spans="1:90">
      <c r="C194" s="38">
        <v>375</v>
      </c>
      <c r="D194" s="2">
        <v>0.79579999999999995</v>
      </c>
      <c r="E194" s="2">
        <v>0.25419999999999998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Y194" s="40">
        <v>375</v>
      </c>
      <c r="Z194" s="20">
        <v>2.072835</v>
      </c>
      <c r="AA194" s="20">
        <v>0.65804379999999996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  <c r="BR194" s="40">
        <v>375</v>
      </c>
      <c r="BS194" s="20">
        <v>2.261879</v>
      </c>
      <c r="BT194" s="20">
        <v>0.69264499999999996</v>
      </c>
      <c r="BU194" s="20">
        <v>0</v>
      </c>
      <c r="BV194" s="20">
        <v>0</v>
      </c>
      <c r="BW194" s="20">
        <v>0</v>
      </c>
      <c r="BX194" s="20">
        <v>0</v>
      </c>
      <c r="BY194" s="20">
        <v>0</v>
      </c>
      <c r="BZ194" s="20">
        <v>0</v>
      </c>
      <c r="CA194" s="20">
        <v>0</v>
      </c>
      <c r="CB194" s="20">
        <v>0</v>
      </c>
      <c r="CC194" s="20">
        <v>0</v>
      </c>
      <c r="CD194" s="20">
        <v>0</v>
      </c>
      <c r="CE194" s="20">
        <v>0</v>
      </c>
      <c r="CF194" s="20">
        <v>0</v>
      </c>
      <c r="CG194" s="20">
        <v>0</v>
      </c>
      <c r="CH194" s="20">
        <v>0</v>
      </c>
      <c r="CI194" s="20">
        <v>0</v>
      </c>
      <c r="CJ194" s="20">
        <v>0</v>
      </c>
      <c r="CK194" s="20">
        <v>0</v>
      </c>
      <c r="CL194" s="20">
        <v>0</v>
      </c>
    </row>
    <row r="195" spans="1:90">
      <c r="C195" s="38">
        <v>750</v>
      </c>
      <c r="D195" s="2">
        <v>0.79279999999999995</v>
      </c>
      <c r="E195" s="2">
        <v>0.2336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Y195" s="40">
        <v>750</v>
      </c>
      <c r="Z195" s="20">
        <v>0.76351720000000001</v>
      </c>
      <c r="AA195" s="20">
        <v>0.2246822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  <c r="BR195" s="40">
        <v>750</v>
      </c>
      <c r="BS195" s="20">
        <v>0.78205999999999998</v>
      </c>
      <c r="BT195" s="20">
        <v>0.22795270000000001</v>
      </c>
      <c r="BU195" s="20">
        <v>0</v>
      </c>
      <c r="BV195" s="20">
        <v>0</v>
      </c>
      <c r="BW195" s="20">
        <v>0</v>
      </c>
      <c r="BX195" s="20">
        <v>0</v>
      </c>
      <c r="BY195" s="20">
        <v>0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</row>
    <row r="196" spans="1:90">
      <c r="C196" s="38">
        <v>1500</v>
      </c>
      <c r="D196" s="2">
        <v>0.78920000000000001</v>
      </c>
      <c r="E196" s="2">
        <v>0.23960000000000001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Y196" s="40">
        <v>1500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  <c r="BR196" s="40">
        <v>1500</v>
      </c>
      <c r="BS196" s="20">
        <v>0</v>
      </c>
      <c r="BT196" s="20">
        <v>0</v>
      </c>
      <c r="BU196" s="20">
        <v>0</v>
      </c>
      <c r="BV196" s="20">
        <v>0</v>
      </c>
      <c r="BW196" s="20">
        <v>0</v>
      </c>
      <c r="BX196" s="20">
        <v>0</v>
      </c>
      <c r="BY196" s="20">
        <v>0</v>
      </c>
      <c r="BZ196" s="20">
        <v>0</v>
      </c>
      <c r="CA196" s="20">
        <v>0</v>
      </c>
      <c r="CB196" s="20">
        <v>0</v>
      </c>
      <c r="CC196" s="20">
        <v>0</v>
      </c>
      <c r="CD196" s="20">
        <v>0</v>
      </c>
      <c r="CE196" s="20">
        <v>0</v>
      </c>
      <c r="CF196" s="20">
        <v>0</v>
      </c>
      <c r="CG196" s="20">
        <v>0</v>
      </c>
      <c r="CH196" s="20">
        <v>0</v>
      </c>
      <c r="CI196" s="20">
        <v>0</v>
      </c>
      <c r="CJ196" s="20">
        <v>0</v>
      </c>
      <c r="CK196" s="20">
        <v>0</v>
      </c>
      <c r="CL196" s="20">
        <v>0</v>
      </c>
    </row>
    <row r="198" spans="1:90">
      <c r="A198" s="6" t="s">
        <v>14</v>
      </c>
      <c r="B198" s="6" t="s">
        <v>43</v>
      </c>
      <c r="Y198" s="39" t="s">
        <v>22</v>
      </c>
      <c r="Z198" s="6" t="s">
        <v>14</v>
      </c>
      <c r="AA198" s="6" t="s">
        <v>107</v>
      </c>
      <c r="BR198" s="39" t="s">
        <v>21</v>
      </c>
      <c r="BS198" s="6" t="s">
        <v>14</v>
      </c>
      <c r="BT198" s="6" t="s">
        <v>107</v>
      </c>
    </row>
    <row r="199" spans="1:90">
      <c r="B199"/>
      <c r="C199" s="33" t="s">
        <v>115</v>
      </c>
      <c r="D199" s="36">
        <v>0.1</v>
      </c>
      <c r="E199" s="36">
        <v>0.2</v>
      </c>
      <c r="F199" s="36">
        <v>0.3</v>
      </c>
      <c r="G199" s="36">
        <v>0.4</v>
      </c>
      <c r="H199" s="36">
        <v>0.5</v>
      </c>
      <c r="I199" s="36">
        <v>0.6</v>
      </c>
      <c r="J199" s="36">
        <v>0.7</v>
      </c>
      <c r="K199" s="36">
        <v>0.8</v>
      </c>
      <c r="L199" s="36">
        <v>0.9</v>
      </c>
      <c r="M199" s="36">
        <v>1</v>
      </c>
      <c r="N199" s="36">
        <v>1.1000000000000001</v>
      </c>
      <c r="O199" s="36">
        <v>1.2</v>
      </c>
      <c r="P199" s="36">
        <v>1.3</v>
      </c>
      <c r="Q199" s="36">
        <v>1.4</v>
      </c>
      <c r="R199" s="36">
        <v>1.5</v>
      </c>
      <c r="S199" s="36">
        <v>1.6</v>
      </c>
      <c r="T199" s="36">
        <v>1.7</v>
      </c>
      <c r="U199" s="36">
        <v>1.8</v>
      </c>
      <c r="V199" s="36">
        <v>1.9</v>
      </c>
      <c r="W199" s="36">
        <v>2</v>
      </c>
      <c r="Y199" s="36"/>
      <c r="Z199" s="36">
        <v>0.1</v>
      </c>
      <c r="AA199" s="36">
        <v>0.2</v>
      </c>
      <c r="AB199" s="36">
        <v>0.3</v>
      </c>
      <c r="AC199" s="36">
        <v>0.4</v>
      </c>
      <c r="AD199" s="36">
        <v>0.5</v>
      </c>
      <c r="AE199" s="36">
        <v>0.6</v>
      </c>
      <c r="AF199" s="36">
        <v>0.7</v>
      </c>
      <c r="AG199" s="36">
        <v>0.8</v>
      </c>
      <c r="AH199" s="36">
        <v>0.9</v>
      </c>
      <c r="AI199" s="36">
        <v>1</v>
      </c>
      <c r="AJ199" s="36">
        <v>1.1000000000000001</v>
      </c>
      <c r="AK199" s="36">
        <v>1.2</v>
      </c>
      <c r="AL199" s="36">
        <v>1.3</v>
      </c>
      <c r="AM199" s="36">
        <v>1.4</v>
      </c>
      <c r="AN199" s="36">
        <v>1.5</v>
      </c>
      <c r="AO199" s="36">
        <v>1.6</v>
      </c>
      <c r="AP199" s="36">
        <v>1.7</v>
      </c>
      <c r="AQ199" s="36">
        <v>1.8</v>
      </c>
      <c r="AR199" s="36">
        <v>1.9</v>
      </c>
      <c r="AS199" s="36">
        <v>2</v>
      </c>
      <c r="BR199" s="36"/>
      <c r="BS199" s="36">
        <v>0.1</v>
      </c>
      <c r="BT199" s="36">
        <v>0.2</v>
      </c>
      <c r="BU199" s="36">
        <v>0.3</v>
      </c>
      <c r="BV199" s="36">
        <v>0.4</v>
      </c>
      <c r="BW199" s="36">
        <v>0.5</v>
      </c>
      <c r="BX199" s="36">
        <v>0.6</v>
      </c>
      <c r="BY199" s="36">
        <v>0.7</v>
      </c>
      <c r="BZ199" s="36">
        <v>0.8</v>
      </c>
      <c r="CA199" s="36">
        <v>0.9</v>
      </c>
      <c r="CB199" s="36">
        <v>1</v>
      </c>
      <c r="CC199" s="36">
        <v>1.1000000000000001</v>
      </c>
      <c r="CD199" s="36">
        <v>1.2</v>
      </c>
      <c r="CE199" s="36">
        <v>1.3</v>
      </c>
      <c r="CF199" s="36">
        <v>1.4</v>
      </c>
      <c r="CG199" s="36">
        <v>1.5</v>
      </c>
      <c r="CH199" s="36">
        <v>1.6</v>
      </c>
      <c r="CI199" s="36">
        <v>1.7</v>
      </c>
      <c r="CJ199" s="36">
        <v>1.8</v>
      </c>
      <c r="CK199" s="36">
        <v>1.9</v>
      </c>
      <c r="CL199" s="36">
        <v>2</v>
      </c>
    </row>
    <row r="200" spans="1:90">
      <c r="C200" s="38">
        <v>3</v>
      </c>
      <c r="D200" s="2">
        <v>0.68312499999999998</v>
      </c>
      <c r="E200" s="2">
        <v>0.34125</v>
      </c>
      <c r="F200" s="2">
        <v>0.18124999999999999</v>
      </c>
      <c r="G200" s="2">
        <v>0.12812499999999999</v>
      </c>
      <c r="H200" s="2">
        <v>0.10375</v>
      </c>
      <c r="I200" s="2">
        <v>7.8125E-2</v>
      </c>
      <c r="J200" s="2">
        <v>7.6874999999999999E-2</v>
      </c>
      <c r="K200" s="2">
        <v>5.5E-2</v>
      </c>
      <c r="L200" s="2">
        <v>4.3124999999999997E-2</v>
      </c>
      <c r="M200" s="2">
        <v>3.1875000000000001E-2</v>
      </c>
      <c r="N200" s="2">
        <v>3.875E-2</v>
      </c>
      <c r="O200" s="2">
        <v>2.6875E-2</v>
      </c>
      <c r="P200" s="2">
        <v>2.4375000000000001E-2</v>
      </c>
      <c r="Q200" s="2">
        <v>2.1874999999999999E-2</v>
      </c>
      <c r="R200" s="2">
        <v>1.8749999999999999E-2</v>
      </c>
      <c r="S200" s="2">
        <v>2.0625000000000001E-2</v>
      </c>
      <c r="T200" s="2">
        <v>1.4999999999999999E-2</v>
      </c>
      <c r="U200" s="2">
        <v>1.6875000000000001E-2</v>
      </c>
      <c r="V200" s="2">
        <v>1.3125E-2</v>
      </c>
      <c r="W200" s="2">
        <v>1.5625E-2</v>
      </c>
      <c r="Y200" s="40">
        <v>3</v>
      </c>
      <c r="Z200" s="20">
        <v>4.3547629999999997E-2</v>
      </c>
      <c r="AA200" s="20">
        <v>1.008214E-2</v>
      </c>
      <c r="AB200" s="20">
        <v>1.5467530000000001E-3</v>
      </c>
      <c r="AC200" s="20">
        <v>1.0503470000000001E-3</v>
      </c>
      <c r="AD200" s="20">
        <v>7.4910570000000004E-4</v>
      </c>
      <c r="AE200" s="20">
        <v>5.4825049999999997E-4</v>
      </c>
      <c r="AF200" s="20">
        <v>4.7102930000000003E-4</v>
      </c>
      <c r="AG200" s="20">
        <v>3.783177E-4</v>
      </c>
      <c r="AH200" s="20">
        <v>2.239187E-4</v>
      </c>
      <c r="AI200" s="20">
        <v>1.389869E-4</v>
      </c>
      <c r="AJ200" s="20">
        <v>2.3160969999999999E-4</v>
      </c>
      <c r="AK200" s="20">
        <v>1.4668609999999999E-4</v>
      </c>
      <c r="AL200" s="20">
        <v>1.2352460000000001E-4</v>
      </c>
      <c r="AM200" s="20">
        <v>9.2645299999999999E-5</v>
      </c>
      <c r="AN200" s="20">
        <v>5.4047240000000003E-5</v>
      </c>
      <c r="AO200" s="20">
        <v>9.2640959999999993E-5</v>
      </c>
      <c r="AP200" s="20">
        <v>7.7198349999999999E-5</v>
      </c>
      <c r="AQ200" s="20">
        <v>8.4917699999999995E-5</v>
      </c>
      <c r="AR200" s="20">
        <v>6.9477240000000002E-5</v>
      </c>
      <c r="AS200" s="20">
        <v>5.4040199999999998E-5</v>
      </c>
      <c r="BR200" s="40">
        <v>3</v>
      </c>
      <c r="BS200" s="20">
        <v>8.4467220000000003E-3</v>
      </c>
      <c r="BT200" s="20">
        <v>2.3990019999999999E-4</v>
      </c>
      <c r="BU200" s="20">
        <v>4.2627169999999997E-6</v>
      </c>
      <c r="BV200" s="20">
        <v>1.5756260000000001E-6</v>
      </c>
      <c r="BW200" s="20">
        <v>8.1661929999999996E-7</v>
      </c>
      <c r="BX200" s="20">
        <v>4.2704780000000002E-7</v>
      </c>
      <c r="BY200" s="20">
        <v>3.0873399999999999E-7</v>
      </c>
      <c r="BZ200" s="20">
        <v>1.691121E-7</v>
      </c>
      <c r="CA200" s="20">
        <v>1.047664E-7</v>
      </c>
      <c r="CB200" s="20">
        <v>6.2719590000000003E-8</v>
      </c>
      <c r="CC200" s="20">
        <v>6.3008810000000004E-8</v>
      </c>
      <c r="CD200" s="20">
        <v>3.6715359999999997E-8</v>
      </c>
      <c r="CE200" s="20">
        <v>2.836497E-8</v>
      </c>
      <c r="CF200" s="20">
        <v>2.1944739999999999E-8</v>
      </c>
      <c r="CG200" s="20">
        <v>1.638127E-8</v>
      </c>
      <c r="CH200" s="20">
        <v>1.5830399999999999E-8</v>
      </c>
      <c r="CI200" s="20">
        <v>1.019455E-8</v>
      </c>
      <c r="CJ200" s="20">
        <v>1.0224149999999999E-8</v>
      </c>
      <c r="CK200" s="20">
        <v>7.1324970000000002E-9</v>
      </c>
      <c r="CL200" s="20">
        <v>7.6576030000000007E-9</v>
      </c>
    </row>
    <row r="201" spans="1:90">
      <c r="C201" s="38">
        <v>6</v>
      </c>
      <c r="D201" s="2">
        <v>0.69437499999999996</v>
      </c>
      <c r="E201" s="2">
        <v>0.354375</v>
      </c>
      <c r="F201" s="2">
        <v>0.19125</v>
      </c>
      <c r="G201" s="2">
        <v>0.12812499999999999</v>
      </c>
      <c r="H201" s="2">
        <v>9.0624999999999997E-2</v>
      </c>
      <c r="I201" s="2">
        <v>7.1874999999999994E-2</v>
      </c>
      <c r="J201" s="2">
        <v>6.1874999999999999E-2</v>
      </c>
      <c r="K201" s="2">
        <v>5.7500000000000002E-2</v>
      </c>
      <c r="L201" s="2">
        <v>5.3124999999999999E-2</v>
      </c>
      <c r="M201" s="2">
        <v>4.6875E-2</v>
      </c>
      <c r="N201" s="2">
        <v>3.9375E-2</v>
      </c>
      <c r="O201" s="2">
        <v>3.4375000000000003E-2</v>
      </c>
      <c r="P201" s="2">
        <v>2.75E-2</v>
      </c>
      <c r="Q201" s="2">
        <v>0.02</v>
      </c>
      <c r="R201" s="2">
        <v>1.4375000000000001E-2</v>
      </c>
      <c r="S201" s="2">
        <v>0.02</v>
      </c>
      <c r="T201" s="2">
        <v>1.7500000000000002E-2</v>
      </c>
      <c r="U201" s="2">
        <v>8.7500000000000008E-3</v>
      </c>
      <c r="V201" s="2">
        <v>1.125E-2</v>
      </c>
      <c r="W201" s="2">
        <v>8.7500000000000008E-3</v>
      </c>
      <c r="Y201" s="40">
        <v>6</v>
      </c>
      <c r="Z201" s="20">
        <v>0.79180830000000002</v>
      </c>
      <c r="AA201" s="20">
        <v>0.31212119999999999</v>
      </c>
      <c r="AB201" s="20">
        <v>9.656998E-2</v>
      </c>
      <c r="AC201" s="20">
        <v>3.123561E-2</v>
      </c>
      <c r="AD201" s="20">
        <v>9.4651630000000004E-3</v>
      </c>
      <c r="AE201" s="20">
        <v>6.418694E-3</v>
      </c>
      <c r="AF201" s="20">
        <v>4.9686599999999997E-3</v>
      </c>
      <c r="AG201" s="20">
        <v>4.9663320000000004E-3</v>
      </c>
      <c r="AH201" s="20">
        <v>3.3121800000000001E-3</v>
      </c>
      <c r="AI201" s="20">
        <v>3.000787E-3</v>
      </c>
      <c r="AJ201" s="20">
        <v>1.966443E-3</v>
      </c>
      <c r="AK201" s="20">
        <v>2.0690190000000001E-3</v>
      </c>
      <c r="AL201" s="20">
        <v>1.7583570000000001E-3</v>
      </c>
      <c r="AM201" s="20">
        <v>1.1377850000000001E-3</v>
      </c>
      <c r="AN201" s="20">
        <v>5.1738109999999995E-4</v>
      </c>
      <c r="AO201" s="20">
        <v>1.1376190000000001E-3</v>
      </c>
      <c r="AP201" s="20">
        <v>7.2407410000000004E-4</v>
      </c>
      <c r="AQ201" s="20">
        <v>4.136864E-4</v>
      </c>
      <c r="AR201" s="20">
        <v>4.1373830000000002E-4</v>
      </c>
      <c r="AS201" s="20">
        <v>2.0693870000000001E-4</v>
      </c>
      <c r="BR201" s="40">
        <v>6</v>
      </c>
      <c r="BS201" s="20">
        <v>0.49520760000000003</v>
      </c>
      <c r="BT201" s="20">
        <v>5.379842E-2</v>
      </c>
      <c r="BU201" s="20">
        <v>4.7779210000000001E-3</v>
      </c>
      <c r="BV201" s="20">
        <v>3.9497559999999998E-4</v>
      </c>
      <c r="BW201" s="20">
        <v>4.4171839999999999E-5</v>
      </c>
      <c r="BX201" s="20">
        <v>2.1051860000000001E-5</v>
      </c>
      <c r="BY201" s="20">
        <v>1.331655E-5</v>
      </c>
      <c r="BZ201" s="20">
        <v>9.4753539999999999E-6</v>
      </c>
      <c r="CA201" s="20">
        <v>6.917315E-6</v>
      </c>
      <c r="CB201" s="20">
        <v>4.943832E-6</v>
      </c>
      <c r="CC201" s="20">
        <v>3.431935E-6</v>
      </c>
      <c r="CD201" s="20">
        <v>2.5173710000000001E-6</v>
      </c>
      <c r="CE201" s="20">
        <v>1.715495E-6</v>
      </c>
      <c r="CF201" s="20">
        <v>1.075581E-6</v>
      </c>
      <c r="CG201" s="20">
        <v>6.7327929999999995E-7</v>
      </c>
      <c r="CH201" s="20">
        <v>8.2295889999999999E-7</v>
      </c>
      <c r="CI201" s="20">
        <v>6.376358E-7</v>
      </c>
      <c r="CJ201" s="20">
        <v>2.8422129999999999E-7</v>
      </c>
      <c r="CK201" s="20">
        <v>3.2776779999999999E-7</v>
      </c>
      <c r="CL201" s="20">
        <v>2.2991009999999999E-7</v>
      </c>
    </row>
    <row r="202" spans="1:90">
      <c r="C202" s="38">
        <v>12</v>
      </c>
      <c r="D202" s="2">
        <v>0.68937499999999996</v>
      </c>
      <c r="E202" s="2">
        <v>0.34687499999999999</v>
      </c>
      <c r="F202" s="2">
        <v>0.19437499999999999</v>
      </c>
      <c r="G202" s="2">
        <v>0.141875</v>
      </c>
      <c r="H202" s="2">
        <v>0.10187499999999999</v>
      </c>
      <c r="I202" s="2">
        <v>5.8749999999999997E-2</v>
      </c>
      <c r="J202" s="2">
        <v>0.06</v>
      </c>
      <c r="K202" s="2">
        <v>5.1249999999999997E-2</v>
      </c>
      <c r="L202" s="2">
        <v>4.8750000000000002E-2</v>
      </c>
      <c r="M202" s="2">
        <v>3.3750000000000002E-2</v>
      </c>
      <c r="N202" s="2">
        <v>3.3125000000000002E-2</v>
      </c>
      <c r="O202" s="2">
        <v>3.0624999999999999E-2</v>
      </c>
      <c r="P202" s="2">
        <v>2.3125E-2</v>
      </c>
      <c r="Q202" s="2">
        <v>2.4375000000000001E-2</v>
      </c>
      <c r="R202" s="2">
        <v>1.6875000000000001E-2</v>
      </c>
      <c r="S202" s="2">
        <v>1.6875000000000001E-2</v>
      </c>
      <c r="T202" s="2">
        <v>1.3125E-2</v>
      </c>
      <c r="U202" s="2">
        <v>1.375E-2</v>
      </c>
      <c r="V202" s="2">
        <v>1.7500000000000002E-2</v>
      </c>
      <c r="W202" s="2">
        <v>1.6250000000000001E-2</v>
      </c>
      <c r="Y202" s="40">
        <v>12</v>
      </c>
      <c r="Z202" s="20">
        <v>9.1298390000000005</v>
      </c>
      <c r="AA202" s="20">
        <v>2.7733449999999999</v>
      </c>
      <c r="AB202" s="20">
        <v>1.200944</v>
      </c>
      <c r="AC202" s="20">
        <v>0.70734580000000002</v>
      </c>
      <c r="AD202" s="20">
        <v>0.34499920000000001</v>
      </c>
      <c r="AE202" s="20">
        <v>0.1115394</v>
      </c>
      <c r="AF202" s="20">
        <v>7.4413409999999999E-2</v>
      </c>
      <c r="AG202" s="20">
        <v>3.3739199999999997E-2</v>
      </c>
      <c r="AH202" s="20">
        <v>1.7852730000000001E-2</v>
      </c>
      <c r="AI202" s="20">
        <v>1.232015E-2</v>
      </c>
      <c r="AJ202" s="20">
        <v>1.570568E-2</v>
      </c>
      <c r="AK202" s="20">
        <v>9.5759480000000008E-3</v>
      </c>
      <c r="AL202" s="20">
        <v>1.159729E-2</v>
      </c>
      <c r="AM202" s="20">
        <v>8.1957190000000006E-3</v>
      </c>
      <c r="AN202" s="20">
        <v>1.3812239999999999E-3</v>
      </c>
      <c r="AO202" s="20">
        <v>2.7395100000000001E-3</v>
      </c>
      <c r="AP202" s="20">
        <v>6.1360770000000002E-3</v>
      </c>
      <c r="AQ202" s="20">
        <v>3.414018E-3</v>
      </c>
      <c r="AR202" s="20">
        <v>7.4990079999999997E-3</v>
      </c>
      <c r="AS202" s="20">
        <v>6.8167890000000002E-3</v>
      </c>
      <c r="BR202" s="40">
        <v>12</v>
      </c>
      <c r="BS202" s="20">
        <v>11.230650000000001</v>
      </c>
      <c r="BT202" s="20">
        <v>1.7403109999999999</v>
      </c>
      <c r="BU202" s="20">
        <v>0.34612330000000002</v>
      </c>
      <c r="BV202" s="20">
        <v>9.2824470000000006E-2</v>
      </c>
      <c r="BW202" s="20">
        <v>2.335135E-2</v>
      </c>
      <c r="BX202" s="20">
        <v>4.4611369999999996E-3</v>
      </c>
      <c r="BY202" s="20">
        <v>1.4668579999999999E-3</v>
      </c>
      <c r="BZ202" s="20">
        <v>4.1419390000000002E-4</v>
      </c>
      <c r="CA202" s="20">
        <v>1.8090860000000001E-4</v>
      </c>
      <c r="CB202" s="20">
        <v>9.3565590000000003E-5</v>
      </c>
      <c r="CC202" s="20">
        <v>7.5905339999999996E-5</v>
      </c>
      <c r="CD202" s="20">
        <v>5.8971690000000003E-5</v>
      </c>
      <c r="CE202" s="20">
        <v>3.793643E-5</v>
      </c>
      <c r="CF202" s="20">
        <v>3.447649E-5</v>
      </c>
      <c r="CG202" s="20">
        <v>2.0789169999999999E-5</v>
      </c>
      <c r="CH202" s="20">
        <v>1.8265589999999999E-5</v>
      </c>
      <c r="CI202" s="20">
        <v>1.2580769999999999E-5</v>
      </c>
      <c r="CJ202" s="20">
        <v>1.17504E-5</v>
      </c>
      <c r="CK202" s="20">
        <v>1.341462E-5</v>
      </c>
      <c r="CL202" s="20">
        <v>1.123447E-5</v>
      </c>
    </row>
    <row r="203" spans="1:90">
      <c r="C203" s="38">
        <v>20</v>
      </c>
      <c r="D203" s="2">
        <v>0.71499999999999997</v>
      </c>
      <c r="E203" s="2">
        <v>0.393125</v>
      </c>
      <c r="F203" s="2">
        <v>0.21312500000000001</v>
      </c>
      <c r="G203" s="2">
        <v>0.14812500000000001</v>
      </c>
      <c r="H203" s="2">
        <v>0.105</v>
      </c>
      <c r="I203" s="2">
        <v>8.1250000000000003E-2</v>
      </c>
      <c r="J203" s="2">
        <v>6.4375000000000002E-2</v>
      </c>
      <c r="K203" s="2">
        <v>4.6875E-2</v>
      </c>
      <c r="L203" s="2">
        <v>5.1249999999999997E-2</v>
      </c>
      <c r="M203" s="2">
        <v>4.1250000000000002E-2</v>
      </c>
      <c r="N203" s="2">
        <v>3.7499999999999999E-2</v>
      </c>
      <c r="O203" s="2">
        <v>3.3750000000000002E-2</v>
      </c>
      <c r="P203" s="2">
        <v>2.0625000000000001E-2</v>
      </c>
      <c r="Q203" s="2">
        <v>1.8749999999999999E-2</v>
      </c>
      <c r="R203" s="2">
        <v>0.02</v>
      </c>
      <c r="S203" s="2">
        <v>2.375E-2</v>
      </c>
      <c r="T203" s="2">
        <v>1.4999999999999999E-2</v>
      </c>
      <c r="U203" s="2">
        <v>1.5625E-2</v>
      </c>
      <c r="V203" s="2">
        <v>1.4375000000000001E-2</v>
      </c>
      <c r="W203" s="2">
        <v>9.3749999999999997E-3</v>
      </c>
      <c r="Y203" s="40">
        <v>20</v>
      </c>
      <c r="Z203" s="20">
        <v>22.895189999999999</v>
      </c>
      <c r="AA203" s="20">
        <v>6.378012</v>
      </c>
      <c r="AB203" s="20">
        <v>2.6819950000000001</v>
      </c>
      <c r="AC203" s="20">
        <v>1.657824</v>
      </c>
      <c r="AD203" s="20">
        <v>0.88683579999999995</v>
      </c>
      <c r="AE203" s="20">
        <v>0.53963830000000002</v>
      </c>
      <c r="AF203" s="20">
        <v>0.28674880000000003</v>
      </c>
      <c r="AG203" s="20">
        <v>0.15127979999999999</v>
      </c>
      <c r="AH203" s="20">
        <v>0.110514</v>
      </c>
      <c r="AI203" s="20">
        <v>6.4902929999999998E-2</v>
      </c>
      <c r="AJ203" s="20">
        <v>4.9060409999999999E-2</v>
      </c>
      <c r="AK203" s="20">
        <v>2.811193E-2</v>
      </c>
      <c r="AL203" s="20">
        <v>1.6050789999999999E-2</v>
      </c>
      <c r="AM203" s="20">
        <v>1.0767550000000001E-2</v>
      </c>
      <c r="AN203" s="20">
        <v>1.243067E-2</v>
      </c>
      <c r="AO203" s="20">
        <v>1.649956E-2</v>
      </c>
      <c r="AP203" s="20">
        <v>7.2339309999999999E-3</v>
      </c>
      <c r="AQ203" s="20">
        <v>7.2315499999999998E-3</v>
      </c>
      <c r="AR203" s="20">
        <v>7.223401E-3</v>
      </c>
      <c r="AS203" s="20">
        <v>3.1036979999999998E-3</v>
      </c>
      <c r="BR203" s="40">
        <v>20</v>
      </c>
      <c r="BS203" s="20">
        <v>35.134740000000001</v>
      </c>
      <c r="BT203" s="20">
        <v>7.2122229999999998</v>
      </c>
      <c r="BU203" s="20">
        <v>1.776465</v>
      </c>
      <c r="BV203" s="20">
        <v>0.63542920000000003</v>
      </c>
      <c r="BW203" s="20">
        <v>0.23923949999999999</v>
      </c>
      <c r="BX203" s="20">
        <v>9.7240750000000001E-2</v>
      </c>
      <c r="BY203" s="20">
        <v>3.9661519999999999E-2</v>
      </c>
      <c r="BZ203" s="20">
        <v>1.480333E-2</v>
      </c>
      <c r="CA203" s="20">
        <v>7.9620109999999997E-3</v>
      </c>
      <c r="CB203" s="20">
        <v>3.094435E-3</v>
      </c>
      <c r="CC203" s="20">
        <v>1.370397E-3</v>
      </c>
      <c r="CD203" s="20">
        <v>6.0900790000000004E-4</v>
      </c>
      <c r="CE203" s="20">
        <v>2.0114530000000001E-4</v>
      </c>
      <c r="CF203" s="20">
        <v>1.2001419999999999E-4</v>
      </c>
      <c r="CG203" s="20">
        <v>1.036878E-4</v>
      </c>
      <c r="CH203" s="20">
        <v>1.075421E-4</v>
      </c>
      <c r="CI203" s="20">
        <v>6.0158809999999998E-5</v>
      </c>
      <c r="CJ203" s="20">
        <v>5.5877449999999998E-5</v>
      </c>
      <c r="CK203" s="20">
        <v>4.6118419999999997E-5</v>
      </c>
      <c r="CL203" s="20">
        <v>2.7130039999999999E-5</v>
      </c>
    </row>
    <row r="204" spans="1:90">
      <c r="C204" s="38">
        <v>28</v>
      </c>
      <c r="D204" s="2">
        <v>0.73812500000000003</v>
      </c>
      <c r="E204" s="2">
        <v>0.42375000000000002</v>
      </c>
      <c r="F204" s="2">
        <v>0.22875000000000001</v>
      </c>
      <c r="G204" s="2">
        <v>0.15312500000000001</v>
      </c>
      <c r="H204" s="2">
        <v>9.1874999999999998E-2</v>
      </c>
      <c r="I204" s="2">
        <v>7.4374999999999997E-2</v>
      </c>
      <c r="J204" s="2">
        <v>6.8125000000000005E-2</v>
      </c>
      <c r="K204" s="2">
        <v>4.3124999999999997E-2</v>
      </c>
      <c r="L204" s="2">
        <v>4.3124999999999997E-2</v>
      </c>
      <c r="M204" s="2">
        <v>3.2500000000000001E-2</v>
      </c>
      <c r="N204" s="2">
        <v>3.7499999999999999E-2</v>
      </c>
      <c r="O204" s="2">
        <v>2.6249999999999999E-2</v>
      </c>
      <c r="P204" s="2">
        <v>2.5000000000000001E-2</v>
      </c>
      <c r="Q204" s="2">
        <v>2.1874999999999999E-2</v>
      </c>
      <c r="R204" s="2">
        <v>2.1874999999999999E-2</v>
      </c>
      <c r="S204" s="2">
        <v>0.02</v>
      </c>
      <c r="T204" s="2">
        <v>1.1875E-2</v>
      </c>
      <c r="U204" s="2">
        <v>1.6250000000000001E-2</v>
      </c>
      <c r="V204" s="2">
        <v>1.4375000000000001E-2</v>
      </c>
      <c r="W204" s="2">
        <v>1.3125E-2</v>
      </c>
      <c r="Y204" s="40">
        <v>28</v>
      </c>
      <c r="Z204" s="20">
        <v>27.255030000000001</v>
      </c>
      <c r="AA204" s="20">
        <v>7.7027979999999996</v>
      </c>
      <c r="AB204" s="20">
        <v>3.1395900000000001</v>
      </c>
      <c r="AC204" s="20">
        <v>1.814405</v>
      </c>
      <c r="AD204" s="20">
        <v>0.94174910000000001</v>
      </c>
      <c r="AE204" s="20">
        <v>0.62553840000000005</v>
      </c>
      <c r="AF204" s="20">
        <v>0.45678530000000001</v>
      </c>
      <c r="AG204" s="20">
        <v>0.22946440000000001</v>
      </c>
      <c r="AH204" s="20">
        <v>0.18893940000000001</v>
      </c>
      <c r="AI204" s="20">
        <v>0.11124199999999999</v>
      </c>
      <c r="AJ204" s="20">
        <v>0.1302325</v>
      </c>
      <c r="AK204" s="20">
        <v>5.6778000000000002E-2</v>
      </c>
      <c r="AL204" s="20">
        <v>4.3527129999999997E-2</v>
      </c>
      <c r="AM204" s="20">
        <v>2.6701659999999999E-2</v>
      </c>
      <c r="AN204" s="20">
        <v>3.0597539999999999E-2</v>
      </c>
      <c r="AO204" s="20">
        <v>2.5253390000000001E-2</v>
      </c>
      <c r="AP204" s="20">
        <v>8.8522749999999997E-3</v>
      </c>
      <c r="AQ204" s="20">
        <v>5.562745E-3</v>
      </c>
      <c r="AR204" s="20">
        <v>9.1166760000000006E-3</v>
      </c>
      <c r="AS204" s="20">
        <v>7.8575659999999999E-3</v>
      </c>
      <c r="BR204" s="40">
        <v>28</v>
      </c>
      <c r="BS204" s="20">
        <v>44.596170000000001</v>
      </c>
      <c r="BT204" s="20">
        <v>11.22593</v>
      </c>
      <c r="BU204" s="20">
        <v>3.099739</v>
      </c>
      <c r="BV204" s="20">
        <v>1.202744</v>
      </c>
      <c r="BW204" s="20">
        <v>0.44346010000000002</v>
      </c>
      <c r="BX204" s="20">
        <v>0.22666500000000001</v>
      </c>
      <c r="BY204" s="20">
        <v>0.13117190000000001</v>
      </c>
      <c r="BZ204" s="20">
        <v>5.1562999999999998E-2</v>
      </c>
      <c r="CA204" s="20">
        <v>3.1676120000000002E-2</v>
      </c>
      <c r="CB204" s="20">
        <v>1.445023E-2</v>
      </c>
      <c r="CC204" s="20">
        <v>1.003334E-2</v>
      </c>
      <c r="CD204" s="20">
        <v>4.1762580000000004E-3</v>
      </c>
      <c r="CE204" s="20">
        <v>2.3155879999999999E-3</v>
      </c>
      <c r="CF204" s="20">
        <v>1.1796370000000001E-3</v>
      </c>
      <c r="CG204" s="20">
        <v>6.9796180000000004E-4</v>
      </c>
      <c r="CH204" s="20">
        <v>3.8602580000000002E-4</v>
      </c>
      <c r="CI204" s="20">
        <v>1.462685E-4</v>
      </c>
      <c r="CJ204" s="20">
        <v>1.3562439999999999E-4</v>
      </c>
      <c r="CK204" s="20">
        <v>9.1737550000000004E-5</v>
      </c>
      <c r="CL204" s="20">
        <v>7.1121070000000004E-5</v>
      </c>
    </row>
    <row r="205" spans="1:90">
      <c r="C205" s="38">
        <v>36</v>
      </c>
      <c r="D205" s="2">
        <v>0.76812499999999995</v>
      </c>
      <c r="E205" s="2">
        <v>0.46500000000000002</v>
      </c>
      <c r="F205" s="2">
        <v>0.26187500000000002</v>
      </c>
      <c r="G205" s="2">
        <v>0.15875</v>
      </c>
      <c r="H205" s="2">
        <v>0.10187499999999999</v>
      </c>
      <c r="I205" s="2">
        <v>7.6874999999999999E-2</v>
      </c>
      <c r="J205" s="2">
        <v>7.0000000000000007E-2</v>
      </c>
      <c r="K205" s="2">
        <v>4.7500000000000001E-2</v>
      </c>
      <c r="L205" s="2">
        <v>3.2500000000000001E-2</v>
      </c>
      <c r="M205" s="2">
        <v>3.9375E-2</v>
      </c>
      <c r="N205" s="2">
        <v>3.1875000000000001E-2</v>
      </c>
      <c r="O205" s="2">
        <v>2.5624999999999998E-2</v>
      </c>
      <c r="P205" s="2">
        <v>2.1250000000000002E-2</v>
      </c>
      <c r="Q205" s="2">
        <v>1.8749999999999999E-2</v>
      </c>
      <c r="R205" s="2">
        <v>2.0625000000000001E-2</v>
      </c>
      <c r="S205" s="2">
        <v>1.9375E-2</v>
      </c>
      <c r="T205" s="2">
        <v>1.125E-2</v>
      </c>
      <c r="U205" s="2">
        <v>1.5625E-2</v>
      </c>
      <c r="V205" s="2">
        <v>1.375E-2</v>
      </c>
      <c r="W205" s="2">
        <v>1.2500000000000001E-2</v>
      </c>
      <c r="Y205" s="40">
        <v>36</v>
      </c>
      <c r="Z205" s="20">
        <v>27.340520000000001</v>
      </c>
      <c r="AA205" s="20">
        <v>8.7391780000000008</v>
      </c>
      <c r="AB205" s="20">
        <v>3.6592449999999999</v>
      </c>
      <c r="AC205" s="20">
        <v>1.9337070000000001</v>
      </c>
      <c r="AD205" s="20">
        <v>1.12784</v>
      </c>
      <c r="AE205" s="20">
        <v>0.68161340000000004</v>
      </c>
      <c r="AF205" s="20">
        <v>0.53871559999999996</v>
      </c>
      <c r="AG205" s="20">
        <v>0.30093750000000002</v>
      </c>
      <c r="AH205" s="20">
        <v>0.1685372</v>
      </c>
      <c r="AI205" s="20">
        <v>0.1690062</v>
      </c>
      <c r="AJ205" s="20">
        <v>0.1048027</v>
      </c>
      <c r="AK205" s="20">
        <v>0.1074343</v>
      </c>
      <c r="AL205" s="20">
        <v>5.1661029999999997E-2</v>
      </c>
      <c r="AM205" s="20">
        <v>3.043036E-2</v>
      </c>
      <c r="AN205" s="20">
        <v>4.6051259999999997E-2</v>
      </c>
      <c r="AO205" s="20">
        <v>3.4149890000000002E-2</v>
      </c>
      <c r="AP205" s="20">
        <v>1.7822009999999999E-2</v>
      </c>
      <c r="AQ205" s="20">
        <v>1.5348570000000001E-2</v>
      </c>
      <c r="AR205" s="20">
        <v>1.2957389999999999E-2</v>
      </c>
      <c r="AS205" s="20">
        <v>8.4265150000000007E-3</v>
      </c>
      <c r="BR205" s="40">
        <v>36</v>
      </c>
      <c r="BS205" s="20">
        <v>46.55048</v>
      </c>
      <c r="BT205" s="20">
        <v>14.249269999999999</v>
      </c>
      <c r="BU205" s="20">
        <v>4.5142410000000002</v>
      </c>
      <c r="BV205" s="20">
        <v>1.7142280000000001</v>
      </c>
      <c r="BW205" s="20">
        <v>0.73036599999999996</v>
      </c>
      <c r="BX205" s="20">
        <v>0.37925199999999998</v>
      </c>
      <c r="BY205" s="20">
        <v>0.2406964</v>
      </c>
      <c r="BZ205" s="20">
        <v>0.1131518</v>
      </c>
      <c r="CA205" s="20">
        <v>5.3288549999999997E-2</v>
      </c>
      <c r="CB205" s="20">
        <v>4.4394179999999998E-2</v>
      </c>
      <c r="CC205" s="20">
        <v>2.4449490000000001E-2</v>
      </c>
      <c r="CD205" s="20">
        <v>1.335949E-2</v>
      </c>
      <c r="CE205" s="20">
        <v>7.4503979999999996E-3</v>
      </c>
      <c r="CF205" s="20">
        <v>4.3476529999999999E-3</v>
      </c>
      <c r="CG205" s="20">
        <v>3.1555450000000001E-3</v>
      </c>
      <c r="CH205" s="20">
        <v>1.9328489999999999E-3</v>
      </c>
      <c r="CI205" s="20">
        <v>7.3187619999999997E-4</v>
      </c>
      <c r="CJ205" s="20">
        <v>6.6444300000000002E-4</v>
      </c>
      <c r="CK205" s="20">
        <v>3.8257139999999998E-4</v>
      </c>
      <c r="CL205" s="20">
        <v>2.3567630000000001E-4</v>
      </c>
    </row>
    <row r="206" spans="1:90">
      <c r="C206" s="38">
        <v>45</v>
      </c>
      <c r="D206" s="2">
        <v>0.82</v>
      </c>
      <c r="E206" s="2">
        <v>0.48249999999999998</v>
      </c>
      <c r="F206" s="2">
        <v>0.28249999999999997</v>
      </c>
      <c r="G206" s="2">
        <v>0.15687499999999999</v>
      </c>
      <c r="H206" s="2">
        <v>0.12</v>
      </c>
      <c r="I206" s="2">
        <v>7.1874999999999994E-2</v>
      </c>
      <c r="J206" s="2">
        <v>5.3124999999999999E-2</v>
      </c>
      <c r="K206" s="2">
        <v>4.1250000000000002E-2</v>
      </c>
      <c r="L206" s="2">
        <v>3.7499999999999999E-2</v>
      </c>
      <c r="M206" s="2">
        <v>2.6875E-2</v>
      </c>
      <c r="N206" s="2">
        <v>2.1874999999999999E-2</v>
      </c>
      <c r="O206" s="2">
        <v>1.5625E-2</v>
      </c>
      <c r="P206" s="2">
        <v>2.0625000000000001E-2</v>
      </c>
      <c r="Q206" s="2">
        <v>1.6250000000000001E-2</v>
      </c>
      <c r="R206" s="2">
        <v>1.8124999999999999E-2</v>
      </c>
      <c r="S206" s="2">
        <v>1.0625000000000001E-2</v>
      </c>
      <c r="T206" s="2">
        <v>1.3125E-2</v>
      </c>
      <c r="U206" s="2">
        <v>1.4999999999999999E-2</v>
      </c>
      <c r="V206" s="2">
        <v>1.6875000000000001E-2</v>
      </c>
      <c r="W206" s="2">
        <v>0.01</v>
      </c>
      <c r="Y206" s="40">
        <v>45</v>
      </c>
      <c r="Z206" s="20">
        <v>20.590810000000001</v>
      </c>
      <c r="AA206" s="20">
        <v>6.5537979999999996</v>
      </c>
      <c r="AB206" s="20">
        <v>2.9480119999999999</v>
      </c>
      <c r="AC206" s="20">
        <v>1.4282710000000001</v>
      </c>
      <c r="AD206" s="20">
        <v>0.99451699999999998</v>
      </c>
      <c r="AE206" s="20">
        <v>0.51992280000000002</v>
      </c>
      <c r="AF206" s="20">
        <v>0.33055069999999998</v>
      </c>
      <c r="AG206" s="20">
        <v>0.21550169999999999</v>
      </c>
      <c r="AH206" s="20">
        <v>0.17004540000000001</v>
      </c>
      <c r="AI206" s="20">
        <v>0.1111185</v>
      </c>
      <c r="AJ206" s="20">
        <v>8.3206189999999999E-2</v>
      </c>
      <c r="AK206" s="20">
        <v>3.7694310000000002E-2</v>
      </c>
      <c r="AL206" s="20">
        <v>4.1610969999999997E-2</v>
      </c>
      <c r="AM206" s="20">
        <v>3.458522E-2</v>
      </c>
      <c r="AN206" s="20">
        <v>2.5831489999999999E-2</v>
      </c>
      <c r="AO206" s="20">
        <v>1.153796E-2</v>
      </c>
      <c r="AP206" s="20">
        <v>1.8895470000000001E-2</v>
      </c>
      <c r="AQ206" s="20">
        <v>1.5012019999999999E-2</v>
      </c>
      <c r="AR206" s="20">
        <v>2.5315859999999999E-2</v>
      </c>
      <c r="AS206" s="20">
        <v>9.7209429999999993E-3</v>
      </c>
      <c r="BR206" s="40">
        <v>45</v>
      </c>
      <c r="BS206" s="20">
        <v>33.799100000000003</v>
      </c>
      <c r="BT206" s="20">
        <v>11.489509999999999</v>
      </c>
      <c r="BU206" s="20">
        <v>4.1432419999999999</v>
      </c>
      <c r="BV206" s="20">
        <v>1.5398849999999999</v>
      </c>
      <c r="BW206" s="20">
        <v>0.8299145</v>
      </c>
      <c r="BX206" s="20">
        <v>0.36113529999999999</v>
      </c>
      <c r="BY206" s="20">
        <v>0.19638330000000001</v>
      </c>
      <c r="BZ206" s="20">
        <v>0.1122693</v>
      </c>
      <c r="CA206" s="20">
        <v>7.4922340000000004E-2</v>
      </c>
      <c r="CB206" s="20">
        <v>3.9226789999999997E-2</v>
      </c>
      <c r="CC206" s="20">
        <v>2.30923E-2</v>
      </c>
      <c r="CD206" s="20">
        <v>1.204363E-2</v>
      </c>
      <c r="CE206" s="20">
        <v>1.145549E-2</v>
      </c>
      <c r="CF206" s="20">
        <v>6.519258E-3</v>
      </c>
      <c r="CG206" s="20">
        <v>5.2066999999999999E-3</v>
      </c>
      <c r="CH206" s="20">
        <v>2.1686240000000001E-3</v>
      </c>
      <c r="CI206" s="20">
        <v>1.9169860000000001E-3</v>
      </c>
      <c r="CJ206" s="20">
        <v>1.5775839999999999E-3</v>
      </c>
      <c r="CK206" s="20">
        <v>1.262677E-3</v>
      </c>
      <c r="CL206" s="20">
        <v>5.3175749999999995E-4</v>
      </c>
    </row>
    <row r="207" spans="1:90">
      <c r="C207" s="38">
        <v>62.5</v>
      </c>
      <c r="D207" s="2">
        <v>0.84899999999999998</v>
      </c>
      <c r="E207" s="2">
        <v>0.56340000000000001</v>
      </c>
      <c r="F207" s="2">
        <v>0.31979999999999997</v>
      </c>
      <c r="G207" s="2">
        <v>0.18279999999999999</v>
      </c>
      <c r="H207" s="2">
        <v>0.12039999999999999</v>
      </c>
      <c r="I207" s="2">
        <v>8.6800000000000002E-2</v>
      </c>
      <c r="J207" s="2">
        <v>6.0400000000000002E-2</v>
      </c>
      <c r="K207" s="2">
        <v>3.9399999999999998E-2</v>
      </c>
      <c r="L207" s="2">
        <v>2.98E-2</v>
      </c>
      <c r="M207" s="2">
        <v>2.3599999999999999E-2</v>
      </c>
      <c r="N207" s="2">
        <v>2.2200000000000001E-2</v>
      </c>
      <c r="O207" s="2">
        <v>1.5800000000000002E-2</v>
      </c>
      <c r="P207" s="2">
        <v>1.54E-2</v>
      </c>
      <c r="Q207" s="2">
        <v>1.32E-2</v>
      </c>
      <c r="R207" s="2">
        <v>9.4000000000000004E-3</v>
      </c>
      <c r="S207" s="2">
        <v>6.0000000000000001E-3</v>
      </c>
      <c r="T207" s="2">
        <v>7.6E-3</v>
      </c>
      <c r="U207" s="2">
        <v>6.4000000000000003E-3</v>
      </c>
      <c r="V207" s="2">
        <v>5.4000000000000003E-3</v>
      </c>
      <c r="W207" s="2">
        <v>5.4000000000000003E-3</v>
      </c>
      <c r="Y207" s="40">
        <v>62.5</v>
      </c>
      <c r="Z207" s="20">
        <v>42.94162</v>
      </c>
      <c r="AA207" s="20">
        <v>17.674440000000001</v>
      </c>
      <c r="AB207" s="20">
        <v>7.9499089999999999</v>
      </c>
      <c r="AC207" s="20">
        <v>3.9692259999999999</v>
      </c>
      <c r="AD207" s="20">
        <v>2.477929</v>
      </c>
      <c r="AE207" s="20">
        <v>1.658482</v>
      </c>
      <c r="AF207" s="20">
        <v>1.0382439999999999</v>
      </c>
      <c r="AG207" s="20">
        <v>0.59672219999999998</v>
      </c>
      <c r="AH207" s="20">
        <v>0.37331760000000003</v>
      </c>
      <c r="AI207" s="20">
        <v>0.25052819999999998</v>
      </c>
      <c r="AJ207" s="20">
        <v>0.2094403</v>
      </c>
      <c r="AK207" s="20">
        <v>0.1308288</v>
      </c>
      <c r="AL207" s="20">
        <v>0.1033365</v>
      </c>
      <c r="AM207" s="20">
        <v>9.0303060000000004E-2</v>
      </c>
      <c r="AN207" s="20">
        <v>4.4432949999999999E-2</v>
      </c>
      <c r="AO207" s="20">
        <v>3.6590060000000001E-2</v>
      </c>
      <c r="AP207" s="20">
        <v>2.801584E-2</v>
      </c>
      <c r="AQ207" s="20">
        <v>2.4424990000000001E-2</v>
      </c>
      <c r="AR207" s="20">
        <v>1.521424E-2</v>
      </c>
      <c r="AS207" s="20">
        <v>8.8875099999999995E-3</v>
      </c>
      <c r="BR207" s="40">
        <v>62.5</v>
      </c>
      <c r="BS207" s="20">
        <v>67.349369999999993</v>
      </c>
      <c r="BT207" s="20">
        <v>31.02862</v>
      </c>
      <c r="BU207" s="20">
        <v>12.444879999999999</v>
      </c>
      <c r="BV207" s="20">
        <v>5.2694780000000003</v>
      </c>
      <c r="BW207" s="20">
        <v>2.6451549999999999</v>
      </c>
      <c r="BX207" s="20">
        <v>1.457908</v>
      </c>
      <c r="BY207" s="20">
        <v>0.76845759999999996</v>
      </c>
      <c r="BZ207" s="20">
        <v>0.37267289999999997</v>
      </c>
      <c r="CA207" s="20">
        <v>0.20906710000000001</v>
      </c>
      <c r="CB207" s="20">
        <v>0.1223616</v>
      </c>
      <c r="CC207" s="20">
        <v>8.5154649999999998E-2</v>
      </c>
      <c r="CD207" s="20">
        <v>4.4840810000000002E-2</v>
      </c>
      <c r="CE207" s="20">
        <v>3.2156810000000001E-2</v>
      </c>
      <c r="CF207" s="20">
        <v>2.0468050000000002E-2</v>
      </c>
      <c r="CG207" s="20">
        <v>1.072888E-2</v>
      </c>
      <c r="CH207" s="20">
        <v>5.0835849999999998E-3</v>
      </c>
      <c r="CI207" s="20">
        <v>4.8282519999999999E-3</v>
      </c>
      <c r="CJ207" s="20">
        <v>3.0224570000000001E-3</v>
      </c>
      <c r="CK207" s="20">
        <v>1.946283E-3</v>
      </c>
      <c r="CL207" s="20">
        <v>1.494202E-3</v>
      </c>
    </row>
    <row r="208" spans="1:90">
      <c r="C208" s="38">
        <v>87.5</v>
      </c>
      <c r="D208" s="2">
        <v>0.8992</v>
      </c>
      <c r="E208" s="2">
        <v>0.65480000000000005</v>
      </c>
      <c r="F208" s="2">
        <v>0.36199999999999999</v>
      </c>
      <c r="G208" s="2">
        <v>0.2056</v>
      </c>
      <c r="H208" s="2">
        <v>0.1338</v>
      </c>
      <c r="I208" s="2">
        <v>8.48E-2</v>
      </c>
      <c r="J208" s="2">
        <v>0.05</v>
      </c>
      <c r="K208" s="2">
        <v>3.2000000000000001E-2</v>
      </c>
      <c r="L208" s="2">
        <v>2.1600000000000001E-2</v>
      </c>
      <c r="M208" s="2">
        <v>1.2800000000000001E-2</v>
      </c>
      <c r="N208" s="2">
        <v>8.8000000000000005E-3</v>
      </c>
      <c r="O208" s="2">
        <v>7.1999999999999998E-3</v>
      </c>
      <c r="P208" s="2">
        <v>3.0000000000000001E-3</v>
      </c>
      <c r="Q208" s="2">
        <v>1.8E-3</v>
      </c>
      <c r="R208" s="2">
        <v>2.5999999999999999E-3</v>
      </c>
      <c r="S208" s="2">
        <v>1.1999999999999999E-3</v>
      </c>
      <c r="T208" s="2">
        <v>8.0000000000000004E-4</v>
      </c>
      <c r="U208" s="2">
        <v>5.9999999999999995E-4</v>
      </c>
      <c r="V208" s="2">
        <v>5.9999999999999995E-4</v>
      </c>
      <c r="W208" s="2">
        <v>0</v>
      </c>
      <c r="Y208" s="40">
        <v>87.5</v>
      </c>
      <c r="Z208" s="20">
        <v>38.630850000000002</v>
      </c>
      <c r="AA208" s="20">
        <v>19.440570000000001</v>
      </c>
      <c r="AB208" s="20">
        <v>9.0380190000000002</v>
      </c>
      <c r="AC208" s="20">
        <v>4.6837770000000001</v>
      </c>
      <c r="AD208" s="20">
        <v>2.9414579999999999</v>
      </c>
      <c r="AE208" s="20">
        <v>1.8287789999999999</v>
      </c>
      <c r="AF208" s="20">
        <v>1.0486169999999999</v>
      </c>
      <c r="AG208" s="20">
        <v>0.65244519999999995</v>
      </c>
      <c r="AH208" s="20">
        <v>0.41394989999999998</v>
      </c>
      <c r="AI208" s="20">
        <v>0.24273330000000001</v>
      </c>
      <c r="AJ208" s="20">
        <v>0.15933059999999999</v>
      </c>
      <c r="AK208" s="20">
        <v>0.1221426</v>
      </c>
      <c r="AL208" s="20">
        <v>4.4671719999999998E-2</v>
      </c>
      <c r="AM208" s="20">
        <v>2.8773360000000001E-2</v>
      </c>
      <c r="AN208" s="20">
        <v>4.1293610000000001E-2</v>
      </c>
      <c r="AO208" s="20">
        <v>1.275392E-2</v>
      </c>
      <c r="AP208" s="20">
        <v>1.274605E-2</v>
      </c>
      <c r="AQ208" s="20">
        <v>1.15549E-2</v>
      </c>
      <c r="AR208" s="20">
        <v>8.4387890000000004E-3</v>
      </c>
      <c r="AS208" s="20">
        <v>0</v>
      </c>
      <c r="BR208" s="40">
        <v>87.5</v>
      </c>
      <c r="BS208" s="20">
        <v>56.065759999999997</v>
      </c>
      <c r="BT208" s="20">
        <v>32.799520000000001</v>
      </c>
      <c r="BU208" s="20">
        <v>14.51315</v>
      </c>
      <c r="BV208" s="20">
        <v>6.7356730000000002</v>
      </c>
      <c r="BW208" s="20">
        <v>3.6433450000000001</v>
      </c>
      <c r="BX208" s="20">
        <v>1.9454499999999999</v>
      </c>
      <c r="BY208" s="20">
        <v>0.97761759999999998</v>
      </c>
      <c r="BZ208" s="20">
        <v>0.53789900000000002</v>
      </c>
      <c r="CA208" s="20">
        <v>0.31445149999999999</v>
      </c>
      <c r="CB208" s="20">
        <v>0.1625094</v>
      </c>
      <c r="CC208" s="20">
        <v>9.7905790000000006E-2</v>
      </c>
      <c r="CD208" s="20">
        <v>7.0512969999999994E-2</v>
      </c>
      <c r="CE208" s="20">
        <v>2.5940390000000001E-2</v>
      </c>
      <c r="CF208" s="20">
        <v>1.379054E-2</v>
      </c>
      <c r="CG208" s="20">
        <v>1.768256E-2</v>
      </c>
      <c r="CH208" s="20">
        <v>7.2950599999999999E-3</v>
      </c>
      <c r="CI208" s="20">
        <v>4.32235E-3</v>
      </c>
      <c r="CJ208" s="20">
        <v>2.917846E-3</v>
      </c>
      <c r="CK208" s="20">
        <v>2.5953930000000001E-3</v>
      </c>
      <c r="CL208" s="20">
        <v>0</v>
      </c>
    </row>
    <row r="209" spans="1:90">
      <c r="C209" s="38">
        <v>112.5</v>
      </c>
      <c r="D209" s="2">
        <v>0.91479999999999995</v>
      </c>
      <c r="E209" s="2">
        <v>0.7</v>
      </c>
      <c r="F209" s="2">
        <v>0.43859999999999999</v>
      </c>
      <c r="G209" s="2">
        <v>0.27300000000000002</v>
      </c>
      <c r="H209" s="2">
        <v>0.1656</v>
      </c>
      <c r="I209" s="2">
        <v>9.8199999999999996E-2</v>
      </c>
      <c r="J209" s="2">
        <v>5.4199999999999998E-2</v>
      </c>
      <c r="K209" s="2">
        <v>2.46E-2</v>
      </c>
      <c r="L209" s="2">
        <v>1.2200000000000001E-2</v>
      </c>
      <c r="M209" s="2">
        <v>4.7999999999999996E-3</v>
      </c>
      <c r="N209" s="2">
        <v>2.2000000000000001E-3</v>
      </c>
      <c r="O209" s="2">
        <v>8.0000000000000004E-4</v>
      </c>
      <c r="P209" s="2">
        <v>2.0000000000000001E-4</v>
      </c>
      <c r="Q209" s="2">
        <v>2.0000000000000001E-4</v>
      </c>
      <c r="R209" s="2">
        <v>2.0000000000000001E-4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Y209" s="40">
        <v>112.5</v>
      </c>
      <c r="Z209" s="20">
        <v>26.980820000000001</v>
      </c>
      <c r="AA209" s="20">
        <v>15.88771</v>
      </c>
      <c r="AB209" s="20">
        <v>8.4849390000000007</v>
      </c>
      <c r="AC209" s="20">
        <v>4.8785999999999996</v>
      </c>
      <c r="AD209" s="20">
        <v>2.889923</v>
      </c>
      <c r="AE209" s="20">
        <v>1.7013689999999999</v>
      </c>
      <c r="AF209" s="20">
        <v>0.93155779999999999</v>
      </c>
      <c r="AG209" s="20">
        <v>0.4177092</v>
      </c>
      <c r="AH209" s="20">
        <v>0.2068653</v>
      </c>
      <c r="AI209" s="20">
        <v>7.985362E-2</v>
      </c>
      <c r="AJ209" s="20">
        <v>3.5034290000000003E-2</v>
      </c>
      <c r="AK209" s="20">
        <v>1.346729E-2</v>
      </c>
      <c r="AL209" s="20">
        <v>3.3508819999999999E-3</v>
      </c>
      <c r="AM209" s="20">
        <v>3.3349199999999999E-3</v>
      </c>
      <c r="AN209" s="20">
        <v>1.572096E-3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  <c r="BR209" s="40">
        <v>112.5</v>
      </c>
      <c r="BS209" s="20">
        <v>36.198770000000003</v>
      </c>
      <c r="BT209" s="20">
        <v>24.009319999999999</v>
      </c>
      <c r="BU209" s="20">
        <v>12.94125</v>
      </c>
      <c r="BV209" s="20">
        <v>6.9960719999999998</v>
      </c>
      <c r="BW209" s="20">
        <v>3.716818</v>
      </c>
      <c r="BX209" s="20">
        <v>1.947168</v>
      </c>
      <c r="BY209" s="20">
        <v>0.95459780000000005</v>
      </c>
      <c r="BZ209" s="20">
        <v>0.38650509999999999</v>
      </c>
      <c r="CA209" s="20">
        <v>0.17213970000000001</v>
      </c>
      <c r="CB209" s="20">
        <v>6.100535E-2</v>
      </c>
      <c r="CC209" s="20">
        <v>2.5243109999999999E-2</v>
      </c>
      <c r="CD209" s="20">
        <v>8.3168900000000004E-3</v>
      </c>
      <c r="CE209" s="20">
        <v>1.8899120000000001E-3</v>
      </c>
      <c r="CF209" s="20">
        <v>1.7231869999999999E-3</v>
      </c>
      <c r="CG209" s="20">
        <v>1.572096E-3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</row>
    <row r="210" spans="1:90">
      <c r="C210" s="38">
        <v>137.5</v>
      </c>
      <c r="D210" s="2">
        <v>0.93640000000000001</v>
      </c>
      <c r="E210" s="2">
        <v>0.77280000000000004</v>
      </c>
      <c r="F210" s="2">
        <v>0.52</v>
      </c>
      <c r="G210" s="2">
        <v>0.3306</v>
      </c>
      <c r="H210" s="2">
        <v>0.19539999999999999</v>
      </c>
      <c r="I210" s="2">
        <v>0.1152</v>
      </c>
      <c r="J210" s="2">
        <v>5.2400000000000002E-2</v>
      </c>
      <c r="K210" s="2">
        <v>1.6799999999999999E-2</v>
      </c>
      <c r="L210" s="2">
        <v>4.4000000000000003E-3</v>
      </c>
      <c r="M210" s="2">
        <v>1.4E-3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Y210" s="40">
        <v>137.5</v>
      </c>
      <c r="Z210" s="20">
        <v>24.41301</v>
      </c>
      <c r="AA210" s="20">
        <v>16.697710000000001</v>
      </c>
      <c r="AB210" s="20">
        <v>9.8562820000000002</v>
      </c>
      <c r="AC210" s="20">
        <v>5.8764320000000003</v>
      </c>
      <c r="AD210" s="20">
        <v>3.402177</v>
      </c>
      <c r="AE210" s="20">
        <v>2.0026099999999998</v>
      </c>
      <c r="AF210" s="20">
        <v>0.90690320000000002</v>
      </c>
      <c r="AG210" s="20">
        <v>0.28969850000000003</v>
      </c>
      <c r="AH210" s="20">
        <v>7.5706670000000004E-2</v>
      </c>
      <c r="AI210" s="20">
        <v>2.4049669999999999E-2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  <c r="BR210" s="40">
        <v>137.5</v>
      </c>
      <c r="BS210" s="20">
        <v>31.204129999999999</v>
      </c>
      <c r="BT210" s="20">
        <v>23.317450000000001</v>
      </c>
      <c r="BU210" s="20">
        <v>14.091799999999999</v>
      </c>
      <c r="BV210" s="20">
        <v>8.0884599999999995</v>
      </c>
      <c r="BW210" s="20">
        <v>4.3351649999999999</v>
      </c>
      <c r="BX210" s="20">
        <v>2.3288679999999999</v>
      </c>
      <c r="BY210" s="20">
        <v>0.96812719999999997</v>
      </c>
      <c r="BZ210" s="20">
        <v>0.28463349999999998</v>
      </c>
      <c r="CA210" s="20">
        <v>6.850096E-2</v>
      </c>
      <c r="CB210" s="20">
        <v>2.010549E-2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</row>
    <row r="211" spans="1:90">
      <c r="C211" s="38">
        <v>175</v>
      </c>
      <c r="D211" s="2">
        <v>0.94940000000000002</v>
      </c>
      <c r="E211" s="2">
        <v>0.81940000000000002</v>
      </c>
      <c r="F211" s="2">
        <v>0.61539999999999995</v>
      </c>
      <c r="G211" s="2">
        <v>0.42199999999999999</v>
      </c>
      <c r="H211" s="2">
        <v>0.26379999999999998</v>
      </c>
      <c r="I211" s="2">
        <v>0.15359999999999999</v>
      </c>
      <c r="J211" s="2">
        <v>6.9400000000000003E-2</v>
      </c>
      <c r="K211" s="2">
        <v>2.12E-2</v>
      </c>
      <c r="L211" s="2">
        <v>3.2000000000000002E-3</v>
      </c>
      <c r="M211" s="2">
        <v>4.0000000000000002E-4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Y211" s="40">
        <v>175</v>
      </c>
      <c r="Z211" s="20">
        <v>25.34619</v>
      </c>
      <c r="AA211" s="20">
        <v>19.412320000000001</v>
      </c>
      <c r="AB211" s="20">
        <v>13.26652</v>
      </c>
      <c r="AC211" s="20">
        <v>8.6405340000000006</v>
      </c>
      <c r="AD211" s="20">
        <v>5.3289499999999999</v>
      </c>
      <c r="AE211" s="20">
        <v>3.1021879999999999</v>
      </c>
      <c r="AF211" s="20">
        <v>1.399858</v>
      </c>
      <c r="AG211" s="20">
        <v>0.42665560000000002</v>
      </c>
      <c r="AH211" s="20">
        <v>6.4313380000000003E-2</v>
      </c>
      <c r="AI211" s="20">
        <v>8.0273219999999999E-3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  <c r="BR211" s="40">
        <v>175</v>
      </c>
      <c r="BS211" s="20">
        <v>30.610340000000001</v>
      </c>
      <c r="BT211" s="20">
        <v>24.796600000000002</v>
      </c>
      <c r="BU211" s="20">
        <v>17.374359999999999</v>
      </c>
      <c r="BV211" s="20">
        <v>11.137779999999999</v>
      </c>
      <c r="BW211" s="20">
        <v>6.5211100000000002</v>
      </c>
      <c r="BX211" s="20">
        <v>3.5626669999999998</v>
      </c>
      <c r="BY211" s="20">
        <v>1.512907</v>
      </c>
      <c r="BZ211" s="20">
        <v>0.4350581</v>
      </c>
      <c r="CA211" s="20">
        <v>6.1911519999999998E-2</v>
      </c>
      <c r="CB211" s="20">
        <v>7.3017819999999997E-3</v>
      </c>
      <c r="CC211" s="20">
        <v>0</v>
      </c>
      <c r="CD211" s="20">
        <v>0</v>
      </c>
      <c r="CE211" s="20">
        <v>0</v>
      </c>
      <c r="CF211" s="20">
        <v>0</v>
      </c>
      <c r="CG211" s="20">
        <v>0</v>
      </c>
      <c r="CH211" s="20">
        <v>0</v>
      </c>
      <c r="CI211" s="20">
        <v>0</v>
      </c>
      <c r="CJ211" s="20">
        <v>0</v>
      </c>
      <c r="CK211" s="20">
        <v>0</v>
      </c>
      <c r="CL211" s="20">
        <v>0</v>
      </c>
    </row>
    <row r="212" spans="1:90">
      <c r="C212" s="38">
        <v>225</v>
      </c>
      <c r="D212" s="2">
        <v>0.96260000000000001</v>
      </c>
      <c r="E212" s="2">
        <v>0.85460000000000003</v>
      </c>
      <c r="F212" s="2">
        <v>0.67200000000000004</v>
      </c>
      <c r="G212" s="2">
        <v>0.48680000000000001</v>
      </c>
      <c r="H212" s="2">
        <v>0.317</v>
      </c>
      <c r="I212" s="2">
        <v>0.1686</v>
      </c>
      <c r="J212" s="2">
        <v>7.5999999999999998E-2</v>
      </c>
      <c r="K212" s="2">
        <v>2.1399999999999999E-2</v>
      </c>
      <c r="L212" s="2">
        <v>1.6000000000000001E-3</v>
      </c>
      <c r="M212" s="2">
        <v>2.0000000000000001E-4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Y212" s="40">
        <v>225</v>
      </c>
      <c r="Z212" s="20">
        <v>23.262119999999999</v>
      </c>
      <c r="AA212" s="20">
        <v>19.081859999999999</v>
      </c>
      <c r="AB212" s="20">
        <v>14.082929999999999</v>
      </c>
      <c r="AC212" s="20">
        <v>9.8656070000000007</v>
      </c>
      <c r="AD212" s="20">
        <v>6.367909</v>
      </c>
      <c r="AE212" s="20">
        <v>3.3849860000000001</v>
      </c>
      <c r="AF212" s="20">
        <v>1.525015</v>
      </c>
      <c r="AG212" s="20">
        <v>0.42917559999999999</v>
      </c>
      <c r="AH212" s="20">
        <v>3.2070179999999997E-2</v>
      </c>
      <c r="AI212" s="20">
        <v>4.0054460000000002E-3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BR212" s="40">
        <v>225</v>
      </c>
      <c r="BS212" s="20">
        <v>26.552420000000001</v>
      </c>
      <c r="BT212" s="20">
        <v>22.6678</v>
      </c>
      <c r="BU212" s="20">
        <v>17.067519999999998</v>
      </c>
      <c r="BV212" s="20">
        <v>11.847899999999999</v>
      </c>
      <c r="BW212" s="20">
        <v>7.3988129999999996</v>
      </c>
      <c r="BX212" s="20">
        <v>3.7764340000000001</v>
      </c>
      <c r="BY212" s="20">
        <v>1.634773</v>
      </c>
      <c r="BZ212" s="20">
        <v>0.44234760000000001</v>
      </c>
      <c r="CA212" s="20">
        <v>3.1801799999999998E-2</v>
      </c>
      <c r="CB212" s="20">
        <v>3.8235140000000001E-3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</row>
    <row r="213" spans="1:90">
      <c r="C213" s="38">
        <v>375</v>
      </c>
      <c r="D213" s="2">
        <v>0.96440000000000003</v>
      </c>
      <c r="E213" s="2">
        <v>0.88239999999999996</v>
      </c>
      <c r="F213" s="2">
        <v>0.72440000000000004</v>
      </c>
      <c r="G213" s="2">
        <v>0.5726</v>
      </c>
      <c r="H213" s="2">
        <v>0.39279999999999998</v>
      </c>
      <c r="I213" s="2">
        <v>0.2056</v>
      </c>
      <c r="J213" s="2">
        <v>6.9199999999999998E-2</v>
      </c>
      <c r="K213" s="2">
        <v>1.2800000000000001E-2</v>
      </c>
      <c r="L213" s="2">
        <v>1E-3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Y213" s="40">
        <v>375</v>
      </c>
      <c r="Z213" s="20">
        <v>30.444520000000001</v>
      </c>
      <c r="AA213" s="20">
        <v>26.989640000000001</v>
      </c>
      <c r="AB213" s="20">
        <v>21.564050000000002</v>
      </c>
      <c r="AC213" s="20">
        <v>16.849450000000001</v>
      </c>
      <c r="AD213" s="20">
        <v>11.520759999999999</v>
      </c>
      <c r="AE213" s="20">
        <v>6.0293289999999997</v>
      </c>
      <c r="AF213" s="20">
        <v>2.0290279999999998</v>
      </c>
      <c r="AG213" s="20">
        <v>0.37525629999999999</v>
      </c>
      <c r="AH213" s="20">
        <v>2.931257E-2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  <c r="BR213" s="40">
        <v>375</v>
      </c>
      <c r="BS213" s="20">
        <v>32.199339999999999</v>
      </c>
      <c r="BT213" s="20">
        <v>29.040150000000001</v>
      </c>
      <c r="BU213" s="20">
        <v>23.459209999999999</v>
      </c>
      <c r="BV213" s="20">
        <v>18.248259999999998</v>
      </c>
      <c r="BW213" s="20">
        <v>12.32019</v>
      </c>
      <c r="BX213" s="20">
        <v>6.3472410000000004</v>
      </c>
      <c r="BY213" s="20">
        <v>2.1029209999999998</v>
      </c>
      <c r="BZ213" s="20">
        <v>0.38293100000000002</v>
      </c>
      <c r="CA213" s="20">
        <v>2.945385E-2</v>
      </c>
      <c r="CB213" s="20">
        <v>0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>
        <v>0</v>
      </c>
    </row>
    <row r="214" spans="1:90">
      <c r="C214" s="38">
        <v>750</v>
      </c>
      <c r="D214" s="2">
        <v>0.96519999999999995</v>
      </c>
      <c r="E214" s="2">
        <v>0.89039999999999997</v>
      </c>
      <c r="F214" s="2">
        <v>0.77800000000000002</v>
      </c>
      <c r="G214" s="2">
        <v>0.60499999999999998</v>
      </c>
      <c r="H214" s="2">
        <v>0.42559999999999998</v>
      </c>
      <c r="I214" s="2">
        <v>0.22120000000000001</v>
      </c>
      <c r="J214" s="2">
        <v>4.8000000000000001E-2</v>
      </c>
      <c r="K214" s="2">
        <v>4.0000000000000002E-4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Y214" s="40">
        <v>750</v>
      </c>
      <c r="Z214" s="20">
        <v>11.35304</v>
      </c>
      <c r="AA214" s="20">
        <v>10.385109999999999</v>
      </c>
      <c r="AB214" s="20">
        <v>9.0108920000000001</v>
      </c>
      <c r="AC214" s="20">
        <v>6.9890319999999999</v>
      </c>
      <c r="AD214" s="20">
        <v>4.9120809999999997</v>
      </c>
      <c r="AE214" s="20">
        <v>2.552937</v>
      </c>
      <c r="AF214" s="20">
        <v>0.5539771</v>
      </c>
      <c r="AG214" s="20">
        <v>4.6163819999999996E-3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  <c r="BR214" s="40">
        <v>750</v>
      </c>
      <c r="BS214" s="20">
        <v>11.52974</v>
      </c>
      <c r="BT214" s="20">
        <v>10.59764</v>
      </c>
      <c r="BU214" s="20">
        <v>9.2221170000000008</v>
      </c>
      <c r="BV214" s="20">
        <v>7.1422189999999999</v>
      </c>
      <c r="BW214" s="20">
        <v>5.0039179999999996</v>
      </c>
      <c r="BX214" s="20">
        <v>2.5901459999999998</v>
      </c>
      <c r="BY214" s="20">
        <v>0.559778</v>
      </c>
      <c r="BZ214" s="20">
        <v>4.6458890000000003E-3</v>
      </c>
      <c r="CA214" s="20">
        <v>0</v>
      </c>
      <c r="CB214" s="20">
        <v>0</v>
      </c>
      <c r="CC214" s="20">
        <v>0</v>
      </c>
      <c r="CD214" s="20">
        <v>0</v>
      </c>
      <c r="CE214" s="20">
        <v>0</v>
      </c>
      <c r="CF214" s="20">
        <v>0</v>
      </c>
      <c r="CG214" s="20">
        <v>0</v>
      </c>
      <c r="CH214" s="20">
        <v>0</v>
      </c>
      <c r="CI214" s="20">
        <v>0</v>
      </c>
      <c r="CJ214" s="20">
        <v>0</v>
      </c>
      <c r="CK214" s="20">
        <v>0</v>
      </c>
      <c r="CL214" s="20">
        <v>0</v>
      </c>
    </row>
    <row r="215" spans="1:90">
      <c r="C215" s="38">
        <v>1500</v>
      </c>
      <c r="D215" s="2">
        <v>0.96679999999999999</v>
      </c>
      <c r="E215" s="2">
        <v>0.89880000000000004</v>
      </c>
      <c r="F215" s="2">
        <v>0.79120000000000001</v>
      </c>
      <c r="G215" s="2">
        <v>0.61339999999999995</v>
      </c>
      <c r="H215" s="2">
        <v>0.42220000000000002</v>
      </c>
      <c r="I215" s="2">
        <v>0.19439999999999999</v>
      </c>
      <c r="J215" s="2">
        <v>4.3200000000000002E-2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Y215" s="40">
        <v>1500</v>
      </c>
      <c r="Z215" s="20">
        <v>1.9237690000000001</v>
      </c>
      <c r="AA215" s="20">
        <v>1.784645</v>
      </c>
      <c r="AB215" s="20">
        <v>1.5682689999999999</v>
      </c>
      <c r="AC215" s="20">
        <v>1.2150570000000001</v>
      </c>
      <c r="AD215" s="20">
        <v>0.83610580000000001</v>
      </c>
      <c r="AE215" s="20">
        <v>0.38498100000000002</v>
      </c>
      <c r="AF215" s="20">
        <v>8.5551329999999995E-2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  <c r="BR215" s="40">
        <v>1500</v>
      </c>
      <c r="BS215" s="20">
        <v>1.931397</v>
      </c>
      <c r="BT215" s="20">
        <v>1.7939179999999999</v>
      </c>
      <c r="BU215" s="20">
        <v>1.577542</v>
      </c>
      <c r="BV215" s="20">
        <v>1.2217819999999999</v>
      </c>
      <c r="BW215" s="20">
        <v>0.84008629999999995</v>
      </c>
      <c r="BX215" s="20">
        <v>0.38641829999999999</v>
      </c>
      <c r="BY215" s="20">
        <v>8.5782999999999998E-2</v>
      </c>
      <c r="BZ215" s="20">
        <v>0</v>
      </c>
      <c r="CA215" s="20">
        <v>0</v>
      </c>
      <c r="CB215" s="20">
        <v>0</v>
      </c>
      <c r="CC215" s="20">
        <v>0</v>
      </c>
      <c r="CD215" s="20">
        <v>0</v>
      </c>
      <c r="CE215" s="20">
        <v>0</v>
      </c>
      <c r="CF215" s="20">
        <v>0</v>
      </c>
      <c r="CG215" s="20">
        <v>0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</row>
    <row r="217" spans="1:90">
      <c r="A217" s="6" t="s">
        <v>14</v>
      </c>
      <c r="B217" s="6" t="s">
        <v>100</v>
      </c>
    </row>
    <row r="218" spans="1:90">
      <c r="C218" s="33" t="s">
        <v>115</v>
      </c>
      <c r="D218" s="36">
        <v>0.1</v>
      </c>
      <c r="E218" s="36">
        <v>0.2</v>
      </c>
      <c r="F218" s="36">
        <v>0.3</v>
      </c>
      <c r="G218" s="36">
        <v>0.4</v>
      </c>
      <c r="H218" s="36">
        <v>0.5</v>
      </c>
      <c r="I218" s="36">
        <v>0.6</v>
      </c>
      <c r="J218" s="36">
        <v>0.7</v>
      </c>
      <c r="K218" s="36">
        <v>0.8</v>
      </c>
      <c r="L218" s="36">
        <v>0.9</v>
      </c>
      <c r="M218" s="36">
        <v>1</v>
      </c>
      <c r="N218" s="36">
        <v>1.1000000000000001</v>
      </c>
      <c r="O218" s="36">
        <v>1.2</v>
      </c>
      <c r="P218" s="36">
        <v>1.3</v>
      </c>
      <c r="Q218" s="36">
        <v>1.4</v>
      </c>
      <c r="R218" s="36">
        <v>1.5</v>
      </c>
      <c r="S218" s="36">
        <v>1.6</v>
      </c>
      <c r="T218" s="36">
        <v>1.7</v>
      </c>
      <c r="U218" s="36">
        <v>1.8</v>
      </c>
      <c r="V218" s="36">
        <v>1.9</v>
      </c>
      <c r="W218" s="36">
        <v>2</v>
      </c>
    </row>
    <row r="219" spans="1:90">
      <c r="C219" s="38">
        <v>3</v>
      </c>
      <c r="D219" s="2">
        <v>4.2500000000000003E-2</v>
      </c>
      <c r="E219" s="2">
        <v>2.6875E-2</v>
      </c>
      <c r="F219" s="2">
        <v>3.7499999999999999E-2</v>
      </c>
      <c r="G219" s="2">
        <v>3.1875000000000001E-2</v>
      </c>
      <c r="H219" s="2">
        <v>4.1250000000000002E-2</v>
      </c>
      <c r="I219" s="2">
        <v>4.2500000000000003E-2</v>
      </c>
      <c r="J219" s="2">
        <v>3.7499999999999999E-2</v>
      </c>
      <c r="K219" s="2">
        <v>3.1875000000000001E-2</v>
      </c>
      <c r="L219" s="2">
        <v>3.2500000000000001E-2</v>
      </c>
      <c r="M219" s="2">
        <v>3.2500000000000001E-2</v>
      </c>
      <c r="N219" s="2">
        <v>2.375E-2</v>
      </c>
      <c r="O219" s="2">
        <v>1.4375000000000001E-2</v>
      </c>
      <c r="P219" s="2">
        <v>2.0625000000000001E-2</v>
      </c>
      <c r="Q219" s="2">
        <v>1.4375000000000001E-2</v>
      </c>
      <c r="R219" s="2">
        <v>1.125E-2</v>
      </c>
      <c r="S219" s="2">
        <v>6.2500000000000003E-3</v>
      </c>
      <c r="T219" s="2">
        <v>5.6249999999999998E-3</v>
      </c>
      <c r="U219" s="2">
        <v>6.875E-3</v>
      </c>
      <c r="V219" s="2">
        <v>2.5000000000000001E-3</v>
      </c>
      <c r="W219" s="2">
        <v>1.25E-3</v>
      </c>
    </row>
    <row r="220" spans="1:90">
      <c r="C220" s="38">
        <v>6</v>
      </c>
      <c r="D220" s="2">
        <v>4.9375000000000002E-2</v>
      </c>
      <c r="E220" s="2">
        <v>2.1250000000000002E-2</v>
      </c>
      <c r="F220" s="2">
        <v>2.8125000000000001E-2</v>
      </c>
      <c r="G220" s="2">
        <v>4.5624999999999999E-2</v>
      </c>
      <c r="H220" s="2">
        <v>4.2500000000000003E-2</v>
      </c>
      <c r="I220" s="2">
        <v>3.5000000000000003E-2</v>
      </c>
      <c r="J220" s="2">
        <v>4.1875000000000002E-2</v>
      </c>
      <c r="K220" s="2">
        <v>4.1875000000000002E-2</v>
      </c>
      <c r="L220" s="2">
        <v>3.3125000000000002E-2</v>
      </c>
      <c r="M220" s="2">
        <v>3.6874999999999998E-2</v>
      </c>
      <c r="N220" s="2">
        <v>2.5624999999999998E-2</v>
      </c>
      <c r="O220" s="2">
        <v>2.1874999999999999E-2</v>
      </c>
      <c r="P220" s="2">
        <v>2.2499999999999999E-2</v>
      </c>
      <c r="Q220" s="2">
        <v>1.6875000000000001E-2</v>
      </c>
      <c r="R220" s="2">
        <v>1.0625000000000001E-2</v>
      </c>
      <c r="S220" s="2">
        <v>6.2500000000000003E-3</v>
      </c>
      <c r="T220" s="2">
        <v>4.3750000000000004E-3</v>
      </c>
      <c r="U220" s="2">
        <v>5.0000000000000001E-3</v>
      </c>
      <c r="V220" s="2">
        <v>1.8749999999999999E-3</v>
      </c>
      <c r="W220" s="2">
        <v>3.1250000000000002E-3</v>
      </c>
    </row>
    <row r="221" spans="1:90">
      <c r="C221" s="38">
        <v>12</v>
      </c>
      <c r="D221" s="2">
        <v>3.9375E-2</v>
      </c>
      <c r="E221" s="2">
        <v>2.0625000000000001E-2</v>
      </c>
      <c r="F221" s="2">
        <v>3.1875000000000001E-2</v>
      </c>
      <c r="G221" s="2">
        <v>3.6249999999999998E-2</v>
      </c>
      <c r="H221" s="2">
        <v>4.6875E-2</v>
      </c>
      <c r="I221" s="2">
        <v>4.4374999999999998E-2</v>
      </c>
      <c r="J221" s="2">
        <v>4.4999999999999998E-2</v>
      </c>
      <c r="K221" s="2">
        <v>4.1250000000000002E-2</v>
      </c>
      <c r="L221" s="2">
        <v>3.875E-2</v>
      </c>
      <c r="M221" s="2">
        <v>0.03</v>
      </c>
      <c r="N221" s="2">
        <v>1.8749999999999999E-2</v>
      </c>
      <c r="O221" s="2">
        <v>1.8124999999999999E-2</v>
      </c>
      <c r="P221" s="2">
        <v>2.2499999999999999E-2</v>
      </c>
      <c r="Q221" s="2">
        <v>1.4375000000000001E-2</v>
      </c>
      <c r="R221" s="2">
        <v>8.1250000000000003E-3</v>
      </c>
      <c r="S221" s="2">
        <v>6.875E-3</v>
      </c>
      <c r="T221" s="2">
        <v>5.0000000000000001E-3</v>
      </c>
      <c r="U221" s="2">
        <v>1.8749999999999999E-3</v>
      </c>
      <c r="V221" s="2">
        <v>3.1250000000000002E-3</v>
      </c>
      <c r="W221" s="2">
        <v>1.8749999999999999E-3</v>
      </c>
    </row>
    <row r="222" spans="1:90">
      <c r="C222" s="38">
        <v>20</v>
      </c>
      <c r="D222" s="2">
        <v>6.0624999999999998E-2</v>
      </c>
      <c r="E222" s="2">
        <v>1.125E-2</v>
      </c>
      <c r="F222" s="2">
        <v>0.03</v>
      </c>
      <c r="G222" s="2">
        <v>3.125E-2</v>
      </c>
      <c r="H222" s="2">
        <v>3.3750000000000002E-2</v>
      </c>
      <c r="I222" s="2">
        <v>3.5000000000000003E-2</v>
      </c>
      <c r="J222" s="2">
        <v>3.9375E-2</v>
      </c>
      <c r="K222" s="2">
        <v>4.0625000000000001E-2</v>
      </c>
      <c r="L222" s="2">
        <v>3.875E-2</v>
      </c>
      <c r="M222" s="2">
        <v>3.3125000000000002E-2</v>
      </c>
      <c r="N222" s="2">
        <v>3.125E-2</v>
      </c>
      <c r="O222" s="2">
        <v>2.4375000000000001E-2</v>
      </c>
      <c r="P222" s="2">
        <v>1.7500000000000002E-2</v>
      </c>
      <c r="Q222" s="2">
        <v>1.4375000000000001E-2</v>
      </c>
      <c r="R222" s="2">
        <v>1.0625000000000001E-2</v>
      </c>
      <c r="S222" s="2">
        <v>4.3750000000000004E-3</v>
      </c>
      <c r="T222" s="2">
        <v>2.5000000000000001E-3</v>
      </c>
      <c r="U222" s="2">
        <v>2.5000000000000001E-3</v>
      </c>
      <c r="V222" s="2">
        <v>3.1250000000000002E-3</v>
      </c>
      <c r="W222" s="2">
        <v>1.8749999999999999E-3</v>
      </c>
    </row>
    <row r="223" spans="1:90">
      <c r="C223" s="38">
        <v>28</v>
      </c>
      <c r="D223" s="2">
        <v>4.6249999999999999E-2</v>
      </c>
      <c r="E223" s="2">
        <v>1.375E-2</v>
      </c>
      <c r="F223" s="2">
        <v>2.4375000000000001E-2</v>
      </c>
      <c r="G223" s="2">
        <v>2.8125000000000001E-2</v>
      </c>
      <c r="H223" s="2">
        <v>2.5624999999999998E-2</v>
      </c>
      <c r="I223" s="2">
        <v>2.5624999999999998E-2</v>
      </c>
      <c r="J223" s="2">
        <v>3.1875000000000001E-2</v>
      </c>
      <c r="K223" s="2">
        <v>0.03</v>
      </c>
      <c r="L223" s="2">
        <v>0.04</v>
      </c>
      <c r="M223" s="2">
        <v>2.6249999999999999E-2</v>
      </c>
      <c r="N223" s="2">
        <v>2.0625000000000001E-2</v>
      </c>
      <c r="O223" s="2">
        <v>2.6249999999999999E-2</v>
      </c>
      <c r="P223" s="2">
        <v>2.6249999999999999E-2</v>
      </c>
      <c r="Q223" s="2">
        <v>1.8749999999999999E-2</v>
      </c>
      <c r="R223" s="2">
        <v>1.1875E-2</v>
      </c>
      <c r="S223" s="2">
        <v>8.1250000000000003E-3</v>
      </c>
      <c r="T223" s="2">
        <v>6.875E-3</v>
      </c>
      <c r="U223" s="2">
        <v>5.6249999999999998E-3</v>
      </c>
      <c r="V223" s="2">
        <v>0</v>
      </c>
      <c r="W223" s="2">
        <v>2.5000000000000001E-3</v>
      </c>
    </row>
    <row r="224" spans="1:90">
      <c r="C224" s="38">
        <v>36</v>
      </c>
      <c r="D224" s="2">
        <v>6.0624999999999998E-2</v>
      </c>
      <c r="E224" s="2">
        <v>5.6249999999999998E-3</v>
      </c>
      <c r="F224" s="2">
        <v>1.6250000000000001E-2</v>
      </c>
      <c r="G224" s="2">
        <v>2.4375000000000001E-2</v>
      </c>
      <c r="H224" s="2">
        <v>2.9374999999999998E-2</v>
      </c>
      <c r="I224" s="2">
        <v>2.6249999999999999E-2</v>
      </c>
      <c r="J224" s="2">
        <v>2.5624999999999998E-2</v>
      </c>
      <c r="K224" s="2">
        <v>2.5000000000000001E-2</v>
      </c>
      <c r="L224" s="2">
        <v>2.5624999999999998E-2</v>
      </c>
      <c r="M224" s="2">
        <v>2.0625000000000001E-2</v>
      </c>
      <c r="N224" s="2">
        <v>2.8125000000000001E-2</v>
      </c>
      <c r="O224" s="2">
        <v>2.8125000000000001E-2</v>
      </c>
      <c r="P224" s="2">
        <v>2.1250000000000002E-2</v>
      </c>
      <c r="Q224" s="2">
        <v>1.6875000000000001E-2</v>
      </c>
      <c r="R224" s="2">
        <v>1.125E-2</v>
      </c>
      <c r="S224" s="2">
        <v>1.1875E-2</v>
      </c>
      <c r="T224" s="2">
        <v>7.4999999999999997E-3</v>
      </c>
      <c r="U224" s="2">
        <v>5.6249999999999998E-3</v>
      </c>
      <c r="V224" s="2">
        <v>2.5000000000000001E-3</v>
      </c>
      <c r="W224" s="2">
        <v>3.7499999999999999E-3</v>
      </c>
    </row>
    <row r="225" spans="1:23">
      <c r="C225" s="38">
        <v>45</v>
      </c>
      <c r="D225" s="2">
        <v>5.9374999999999997E-2</v>
      </c>
      <c r="E225" s="2">
        <v>4.3750000000000004E-3</v>
      </c>
      <c r="F225" s="2">
        <v>6.875E-3</v>
      </c>
      <c r="G225" s="2">
        <v>1.3125E-2</v>
      </c>
      <c r="H225" s="2">
        <v>1.6875000000000001E-2</v>
      </c>
      <c r="I225" s="2">
        <v>1.4375000000000001E-2</v>
      </c>
      <c r="J225" s="2">
        <v>1.2500000000000001E-2</v>
      </c>
      <c r="K225" s="2">
        <v>1.375E-2</v>
      </c>
      <c r="L225" s="2">
        <v>1.6250000000000001E-2</v>
      </c>
      <c r="M225" s="2">
        <v>1.4999999999999999E-2</v>
      </c>
      <c r="N225" s="2">
        <v>1.125E-2</v>
      </c>
      <c r="O225" s="2">
        <v>1.4375000000000001E-2</v>
      </c>
      <c r="P225" s="2">
        <v>1.1875E-2</v>
      </c>
      <c r="Q225" s="2">
        <v>1.5625E-2</v>
      </c>
      <c r="R225" s="2">
        <v>1.0625000000000001E-2</v>
      </c>
      <c r="S225" s="2">
        <v>1.0625000000000001E-2</v>
      </c>
      <c r="T225" s="2">
        <v>6.2500000000000003E-3</v>
      </c>
      <c r="U225" s="2">
        <v>8.1250000000000003E-3</v>
      </c>
      <c r="V225" s="2">
        <v>2.5000000000000001E-3</v>
      </c>
      <c r="W225" s="2">
        <v>3.1250000000000002E-3</v>
      </c>
    </row>
    <row r="226" spans="1:23">
      <c r="C226" s="38">
        <v>62.5</v>
      </c>
      <c r="D226" s="2">
        <v>4.9599999999999998E-2</v>
      </c>
      <c r="E226" s="2">
        <v>0</v>
      </c>
      <c r="F226" s="2">
        <v>3.2000000000000002E-3</v>
      </c>
      <c r="G226" s="2">
        <v>3.5999999999999999E-3</v>
      </c>
      <c r="H226" s="2">
        <v>3.0000000000000001E-3</v>
      </c>
      <c r="I226" s="2">
        <v>4.0000000000000001E-3</v>
      </c>
      <c r="J226" s="2">
        <v>2.3999999999999998E-3</v>
      </c>
      <c r="K226" s="2">
        <v>1.8E-3</v>
      </c>
      <c r="L226" s="2">
        <v>1.4E-3</v>
      </c>
      <c r="M226" s="2">
        <v>2E-3</v>
      </c>
      <c r="N226" s="2">
        <v>2.0000000000000001E-4</v>
      </c>
      <c r="O226" s="2">
        <v>4.0000000000000002E-4</v>
      </c>
      <c r="P226" s="2">
        <v>5.9999999999999995E-4</v>
      </c>
      <c r="Q226" s="2">
        <v>1.4E-3</v>
      </c>
      <c r="R226" s="2">
        <v>1.4E-3</v>
      </c>
      <c r="S226" s="2">
        <v>1.6000000000000001E-3</v>
      </c>
      <c r="T226" s="2">
        <v>5.9999999999999995E-4</v>
      </c>
      <c r="U226" s="2">
        <v>1.8E-3</v>
      </c>
      <c r="V226" s="2">
        <v>4.0000000000000002E-4</v>
      </c>
      <c r="W226" s="2">
        <v>5.9999999999999995E-4</v>
      </c>
    </row>
    <row r="227" spans="1:23">
      <c r="C227" s="38">
        <v>87.5</v>
      </c>
      <c r="D227" s="2">
        <v>4.2999999999999997E-2</v>
      </c>
      <c r="E227" s="2">
        <v>0</v>
      </c>
      <c r="F227" s="2">
        <v>0</v>
      </c>
      <c r="G227" s="2">
        <v>0</v>
      </c>
      <c r="H227" s="2">
        <v>4.0000000000000002E-4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</row>
    <row r="228" spans="1:23">
      <c r="C228" s="38">
        <v>112.5</v>
      </c>
      <c r="D228" s="2">
        <v>3.7600000000000001E-2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</row>
    <row r="229" spans="1:23">
      <c r="C229" s="38">
        <v>137.5</v>
      </c>
      <c r="D229" s="2">
        <v>3.0200000000000001E-2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</row>
    <row r="230" spans="1:23">
      <c r="C230" s="38">
        <v>175</v>
      </c>
      <c r="D230" s="2">
        <v>4.2999999999999997E-2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</row>
    <row r="231" spans="1:23">
      <c r="C231" s="38">
        <v>225</v>
      </c>
      <c r="D231" s="2">
        <v>4.6199999999999998E-2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</row>
    <row r="232" spans="1:23">
      <c r="C232" s="38">
        <v>375</v>
      </c>
      <c r="D232" s="2">
        <v>4.9200000000000001E-2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</row>
    <row r="233" spans="1:23">
      <c r="C233" s="38">
        <v>750</v>
      </c>
      <c r="D233" s="2">
        <v>3.9600000000000003E-2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</row>
    <row r="234" spans="1:23">
      <c r="C234" s="38">
        <v>1500</v>
      </c>
      <c r="D234" s="2">
        <v>4.4999999999999998E-2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</row>
    <row r="237" spans="1:23">
      <c r="A237" s="6" t="s">
        <v>14</v>
      </c>
      <c r="B237" s="6" t="s">
        <v>101</v>
      </c>
    </row>
    <row r="238" spans="1:23">
      <c r="C238" s="33" t="s">
        <v>115</v>
      </c>
      <c r="D238" s="36">
        <v>0.1</v>
      </c>
      <c r="E238" s="36">
        <v>0.2</v>
      </c>
      <c r="F238" s="36">
        <v>0.3</v>
      </c>
      <c r="G238" s="36">
        <v>0.4</v>
      </c>
      <c r="H238" s="36">
        <v>0.5</v>
      </c>
      <c r="I238" s="36">
        <v>0.6</v>
      </c>
      <c r="J238" s="36">
        <v>0.7</v>
      </c>
      <c r="K238" s="36">
        <v>0.8</v>
      </c>
      <c r="L238" s="36">
        <v>0.9</v>
      </c>
      <c r="M238" s="36">
        <v>1</v>
      </c>
      <c r="N238" s="36">
        <v>1.1000000000000001</v>
      </c>
      <c r="O238" s="36">
        <v>1.2</v>
      </c>
      <c r="P238" s="36">
        <v>1.3</v>
      </c>
      <c r="Q238" s="36">
        <v>1.4</v>
      </c>
      <c r="R238" s="36">
        <v>1.5</v>
      </c>
      <c r="S238" s="36">
        <v>1.6</v>
      </c>
      <c r="T238" s="36">
        <v>1.7</v>
      </c>
      <c r="U238" s="36">
        <v>1.8</v>
      </c>
      <c r="V238" s="36">
        <v>1.9</v>
      </c>
      <c r="W238" s="36">
        <v>2</v>
      </c>
    </row>
    <row r="239" spans="1:23">
      <c r="C239" s="38">
        <v>3</v>
      </c>
      <c r="D239" s="2">
        <v>0.64624999999999999</v>
      </c>
      <c r="E239" s="2">
        <v>0.33812500000000001</v>
      </c>
      <c r="F239" s="2">
        <v>0.16500000000000001</v>
      </c>
      <c r="G239" s="2">
        <v>9.5625000000000002E-2</v>
      </c>
      <c r="H239" s="2">
        <v>6.6875000000000004E-2</v>
      </c>
      <c r="I239" s="2">
        <v>3.7499999999999999E-2</v>
      </c>
      <c r="J239" s="2">
        <v>2.6875E-2</v>
      </c>
      <c r="K239" s="2">
        <v>1.6875000000000001E-2</v>
      </c>
      <c r="L239" s="2">
        <v>1.375E-2</v>
      </c>
      <c r="M239" s="2">
        <v>1.125E-2</v>
      </c>
      <c r="N239" s="2">
        <v>1.0625000000000001E-2</v>
      </c>
      <c r="O239" s="2">
        <v>5.0000000000000001E-3</v>
      </c>
      <c r="P239" s="2">
        <v>2.5000000000000001E-3</v>
      </c>
      <c r="Q239" s="2">
        <v>1.8749999999999999E-3</v>
      </c>
      <c r="R239" s="2">
        <v>1.8749999999999999E-3</v>
      </c>
      <c r="S239" s="2">
        <v>1.25E-3</v>
      </c>
      <c r="T239" s="2">
        <v>1.25E-3</v>
      </c>
      <c r="U239" s="2">
        <v>6.2500000000000001E-4</v>
      </c>
      <c r="V239" s="2">
        <v>1.8749999999999999E-3</v>
      </c>
      <c r="W239" s="2">
        <v>6.2500000000000001E-4</v>
      </c>
    </row>
    <row r="240" spans="1:23">
      <c r="C240" s="38">
        <v>6</v>
      </c>
      <c r="D240" s="2">
        <v>0.63749999999999996</v>
      </c>
      <c r="E240" s="2">
        <v>0.31874999999999998</v>
      </c>
      <c r="F240" s="2">
        <v>0.17125000000000001</v>
      </c>
      <c r="G240" s="2">
        <v>9.375E-2</v>
      </c>
      <c r="H240" s="2">
        <v>6.3750000000000001E-2</v>
      </c>
      <c r="I240" s="2">
        <v>3.6874999999999998E-2</v>
      </c>
      <c r="J240" s="2">
        <v>2.5624999999999998E-2</v>
      </c>
      <c r="K240" s="2">
        <v>2.2499999999999999E-2</v>
      </c>
      <c r="L240" s="2">
        <v>8.1250000000000003E-3</v>
      </c>
      <c r="M240" s="2">
        <v>1.1875E-2</v>
      </c>
      <c r="N240" s="2">
        <v>1.0625000000000001E-2</v>
      </c>
      <c r="O240" s="2">
        <v>9.3749999999999997E-3</v>
      </c>
      <c r="P240" s="2">
        <v>5.0000000000000001E-3</v>
      </c>
      <c r="Q240" s="2">
        <v>3.7499999999999999E-3</v>
      </c>
      <c r="R240" s="2">
        <v>1.25E-3</v>
      </c>
      <c r="S240" s="2">
        <v>2.5000000000000001E-3</v>
      </c>
      <c r="T240" s="2">
        <v>6.2500000000000001E-4</v>
      </c>
      <c r="U240" s="2">
        <v>6.2500000000000001E-4</v>
      </c>
      <c r="V240" s="2">
        <v>0</v>
      </c>
      <c r="W240" s="2">
        <v>6.2500000000000001E-4</v>
      </c>
    </row>
    <row r="241" spans="1:23">
      <c r="C241" s="38">
        <v>12</v>
      </c>
      <c r="D241" s="2">
        <v>0.64187499999999997</v>
      </c>
      <c r="E241" s="2">
        <v>0.30062499999999998</v>
      </c>
      <c r="F241" s="2">
        <v>0.169375</v>
      </c>
      <c r="G241" s="2">
        <v>9.5625000000000002E-2</v>
      </c>
      <c r="H241" s="2">
        <v>6.4375000000000002E-2</v>
      </c>
      <c r="I241" s="2">
        <v>3.9375E-2</v>
      </c>
      <c r="J241" s="2">
        <v>2.75E-2</v>
      </c>
      <c r="K241" s="2">
        <v>2.5624999999999998E-2</v>
      </c>
      <c r="L241" s="2">
        <v>1.8124999999999999E-2</v>
      </c>
      <c r="M241" s="2">
        <v>1.5625E-2</v>
      </c>
      <c r="N241" s="2">
        <v>5.0000000000000001E-3</v>
      </c>
      <c r="O241" s="2">
        <v>8.1250000000000003E-3</v>
      </c>
      <c r="P241" s="2">
        <v>3.1250000000000002E-3</v>
      </c>
      <c r="Q241" s="2">
        <v>2.5000000000000001E-3</v>
      </c>
      <c r="R241" s="2">
        <v>1.8749999999999999E-3</v>
      </c>
      <c r="S241" s="2">
        <v>1.8749999999999999E-3</v>
      </c>
      <c r="T241" s="2">
        <v>0</v>
      </c>
      <c r="U241" s="2">
        <v>6.2500000000000001E-4</v>
      </c>
      <c r="V241" s="2">
        <v>1.25E-3</v>
      </c>
      <c r="W241" s="2">
        <v>6.2500000000000001E-4</v>
      </c>
    </row>
    <row r="242" spans="1:23">
      <c r="C242" s="38">
        <v>20</v>
      </c>
      <c r="D242" s="2">
        <v>0.62624999999999997</v>
      </c>
      <c r="E242" s="2">
        <v>0.32374999999999998</v>
      </c>
      <c r="F242" s="2">
        <v>0.15937499999999999</v>
      </c>
      <c r="G242" s="2">
        <v>0.1</v>
      </c>
      <c r="H242" s="2">
        <v>6.6250000000000003E-2</v>
      </c>
      <c r="I242" s="2">
        <v>4.8125000000000001E-2</v>
      </c>
      <c r="J242" s="2">
        <v>3.5624999999999997E-2</v>
      </c>
      <c r="K242" s="2">
        <v>1.6875000000000001E-2</v>
      </c>
      <c r="L242" s="2">
        <v>1.5625E-2</v>
      </c>
      <c r="M242" s="2">
        <v>1.125E-2</v>
      </c>
      <c r="N242" s="2">
        <v>9.3749999999999997E-3</v>
      </c>
      <c r="O242" s="2">
        <v>6.2500000000000003E-3</v>
      </c>
      <c r="P242" s="2">
        <v>1.8749999999999999E-3</v>
      </c>
      <c r="Q242" s="2">
        <v>6.875E-3</v>
      </c>
      <c r="R242" s="2">
        <v>2.5000000000000001E-3</v>
      </c>
      <c r="S242" s="2">
        <v>1.25E-3</v>
      </c>
      <c r="T242" s="2">
        <v>3.1250000000000002E-3</v>
      </c>
      <c r="U242" s="2">
        <v>6.2500000000000001E-4</v>
      </c>
      <c r="V242" s="2">
        <v>0</v>
      </c>
      <c r="W242" s="2">
        <v>1.25E-3</v>
      </c>
    </row>
    <row r="243" spans="1:23">
      <c r="C243" s="38">
        <v>28</v>
      </c>
      <c r="D243" s="2">
        <v>0.64812499999999995</v>
      </c>
      <c r="E243" s="2">
        <v>0.34875</v>
      </c>
      <c r="F243" s="2">
        <v>0.170625</v>
      </c>
      <c r="G243" s="2">
        <v>7.8125E-2</v>
      </c>
      <c r="H243" s="2">
        <v>6.7500000000000004E-2</v>
      </c>
      <c r="I243" s="2">
        <v>3.7499999999999999E-2</v>
      </c>
      <c r="J243" s="2">
        <v>0.03</v>
      </c>
      <c r="K243" s="2">
        <v>2.375E-2</v>
      </c>
      <c r="L243" s="2">
        <v>2.1874999999999999E-2</v>
      </c>
      <c r="M243" s="2">
        <v>1.3125E-2</v>
      </c>
      <c r="N243" s="2">
        <v>8.7500000000000008E-3</v>
      </c>
      <c r="O243" s="2">
        <v>6.875E-3</v>
      </c>
      <c r="P243" s="2">
        <v>5.0000000000000001E-3</v>
      </c>
      <c r="Q243" s="2">
        <v>6.875E-3</v>
      </c>
      <c r="R243" s="2">
        <v>6.2500000000000001E-4</v>
      </c>
      <c r="S243" s="2">
        <v>1.8749999999999999E-3</v>
      </c>
      <c r="T243" s="2">
        <v>0</v>
      </c>
      <c r="U243" s="2">
        <v>3.1250000000000002E-3</v>
      </c>
      <c r="V243" s="2">
        <v>6.2500000000000001E-4</v>
      </c>
      <c r="W243" s="2">
        <v>6.2500000000000001E-4</v>
      </c>
    </row>
    <row r="244" spans="1:23">
      <c r="C244" s="38">
        <v>36</v>
      </c>
      <c r="D244" s="2">
        <v>0.65187499999999998</v>
      </c>
      <c r="E244" s="2">
        <v>0.38187500000000002</v>
      </c>
      <c r="F244" s="2">
        <v>0.174375</v>
      </c>
      <c r="G244" s="2">
        <v>8.7499999999999994E-2</v>
      </c>
      <c r="H244" s="2">
        <v>5.6250000000000001E-2</v>
      </c>
      <c r="I244" s="2">
        <v>3.2500000000000001E-2</v>
      </c>
      <c r="J244" s="2">
        <v>2.5000000000000001E-2</v>
      </c>
      <c r="K244" s="2">
        <v>1.6875000000000001E-2</v>
      </c>
      <c r="L244" s="2">
        <v>2.0625000000000001E-2</v>
      </c>
      <c r="M244" s="2">
        <v>1.7500000000000002E-2</v>
      </c>
      <c r="N244" s="2">
        <v>1.3125E-2</v>
      </c>
      <c r="O244" s="2">
        <v>7.4999999999999997E-3</v>
      </c>
      <c r="P244" s="2">
        <v>8.1250000000000003E-3</v>
      </c>
      <c r="Q244" s="2">
        <v>2.5000000000000001E-3</v>
      </c>
      <c r="R244" s="2">
        <v>7.4999999999999997E-3</v>
      </c>
      <c r="S244" s="2">
        <v>3.7499999999999999E-3</v>
      </c>
      <c r="T244" s="2">
        <v>1.8749999999999999E-3</v>
      </c>
      <c r="U244" s="2">
        <v>1.25E-3</v>
      </c>
      <c r="V244" s="2">
        <v>1.25E-3</v>
      </c>
      <c r="W244" s="2">
        <v>0</v>
      </c>
    </row>
    <row r="245" spans="1:23">
      <c r="C245" s="38">
        <v>45</v>
      </c>
      <c r="D245" s="2">
        <v>0.66937500000000005</v>
      </c>
      <c r="E245" s="2">
        <v>0.38062499999999999</v>
      </c>
      <c r="F245" s="2">
        <v>0.19</v>
      </c>
      <c r="G245" s="2">
        <v>0.10375</v>
      </c>
      <c r="H245" s="2">
        <v>0.05</v>
      </c>
      <c r="I245" s="2">
        <v>2.75E-2</v>
      </c>
      <c r="J245" s="2">
        <v>1.9375E-2</v>
      </c>
      <c r="K245" s="2">
        <v>1.3125E-2</v>
      </c>
      <c r="L245" s="2">
        <v>6.875E-3</v>
      </c>
      <c r="M245" s="2">
        <v>1.0625000000000001E-2</v>
      </c>
      <c r="N245" s="2">
        <v>1.1875E-2</v>
      </c>
      <c r="O245" s="2">
        <v>8.1250000000000003E-3</v>
      </c>
      <c r="P245" s="2">
        <v>1.5625E-2</v>
      </c>
      <c r="Q245" s="2">
        <v>7.4999999999999997E-3</v>
      </c>
      <c r="R245" s="2">
        <v>2.5000000000000001E-3</v>
      </c>
      <c r="S245" s="2">
        <v>7.4999999999999997E-3</v>
      </c>
      <c r="T245" s="2">
        <v>5.0000000000000001E-3</v>
      </c>
      <c r="U245" s="2">
        <v>1.8749999999999999E-3</v>
      </c>
      <c r="V245" s="2">
        <v>1.8749999999999999E-3</v>
      </c>
      <c r="W245" s="2">
        <v>4.3750000000000004E-3</v>
      </c>
    </row>
    <row r="246" spans="1:23">
      <c r="C246" s="38">
        <v>62.5</v>
      </c>
      <c r="D246" s="2">
        <v>0.72799999999999998</v>
      </c>
      <c r="E246" s="2">
        <v>0.4204</v>
      </c>
      <c r="F246" s="2">
        <v>0.1792</v>
      </c>
      <c r="G246" s="2">
        <v>8.4199999999999997E-2</v>
      </c>
      <c r="H246" s="2">
        <v>3.7199999999999997E-2</v>
      </c>
      <c r="I246" s="2">
        <v>2.18E-2</v>
      </c>
      <c r="J246" s="2">
        <v>1.32E-2</v>
      </c>
      <c r="K246" s="2">
        <v>6.4000000000000003E-3</v>
      </c>
      <c r="L246" s="2">
        <v>4.4000000000000003E-3</v>
      </c>
      <c r="M246" s="2">
        <v>1E-3</v>
      </c>
      <c r="N246" s="2">
        <v>1.6000000000000001E-3</v>
      </c>
      <c r="O246" s="2">
        <v>1E-3</v>
      </c>
      <c r="P246" s="2">
        <v>1.4E-3</v>
      </c>
      <c r="Q246" s="2">
        <v>8.0000000000000004E-4</v>
      </c>
      <c r="R246" s="2">
        <v>1.6000000000000001E-3</v>
      </c>
      <c r="S246" s="2">
        <v>4.0000000000000002E-4</v>
      </c>
      <c r="T246" s="2">
        <v>1.1999999999999999E-3</v>
      </c>
      <c r="U246" s="2">
        <v>5.9999999999999995E-4</v>
      </c>
      <c r="V246" s="2">
        <v>2.0000000000000001E-4</v>
      </c>
      <c r="W246" s="2">
        <v>0</v>
      </c>
    </row>
    <row r="247" spans="1:23">
      <c r="C247" s="38">
        <v>87.5</v>
      </c>
      <c r="D247" s="2">
        <v>0.73540000000000005</v>
      </c>
      <c r="E247" s="2">
        <v>0.41820000000000002</v>
      </c>
      <c r="F247" s="2">
        <v>0.1376</v>
      </c>
      <c r="G247" s="2">
        <v>2.9600000000000001E-2</v>
      </c>
      <c r="H247" s="2">
        <v>7.1999999999999998E-3</v>
      </c>
      <c r="I247" s="2">
        <v>1.1999999999999999E-3</v>
      </c>
      <c r="J247" s="2">
        <v>2.0000000000000001E-4</v>
      </c>
      <c r="K247" s="2">
        <v>0</v>
      </c>
      <c r="L247" s="2">
        <v>2.0000000000000001E-4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</row>
    <row r="248" spans="1:23">
      <c r="C248" s="38">
        <v>112.5</v>
      </c>
      <c r="D248" s="2">
        <v>0.72719999999999996</v>
      </c>
      <c r="E248" s="2">
        <v>0.37619999999999998</v>
      </c>
      <c r="F248" s="2">
        <v>8.4000000000000005E-2</v>
      </c>
      <c r="G248" s="2">
        <v>8.2000000000000007E-3</v>
      </c>
      <c r="H248" s="2">
        <v>2.0000000000000001E-4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</row>
    <row r="249" spans="1:23">
      <c r="C249" s="38">
        <v>137.5</v>
      </c>
      <c r="D249" s="2">
        <v>0.74319999999999997</v>
      </c>
      <c r="E249" s="2">
        <v>0.3488</v>
      </c>
      <c r="F249" s="2">
        <v>3.6600000000000001E-2</v>
      </c>
      <c r="G249" s="2">
        <v>1E-3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</row>
    <row r="250" spans="1:23">
      <c r="C250" s="38">
        <v>175</v>
      </c>
      <c r="D250" s="2">
        <v>0.74160000000000004</v>
      </c>
      <c r="E250" s="2">
        <v>0.32600000000000001</v>
      </c>
      <c r="F250" s="2">
        <v>8.9999999999999993E-3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</row>
    <row r="251" spans="1:23">
      <c r="C251" s="38">
        <v>225</v>
      </c>
      <c r="D251" s="2">
        <v>0.74219999999999997</v>
      </c>
      <c r="E251" s="2">
        <v>0.2918</v>
      </c>
      <c r="F251" s="2">
        <v>2.0000000000000001E-4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</row>
    <row r="252" spans="1:23">
      <c r="C252" s="38">
        <v>375</v>
      </c>
      <c r="D252" s="2">
        <v>0.74660000000000004</v>
      </c>
      <c r="E252" s="2">
        <v>0.25419999999999998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</row>
    <row r="253" spans="1:23">
      <c r="C253" s="38">
        <v>750</v>
      </c>
      <c r="D253" s="2">
        <v>0.75319999999999998</v>
      </c>
      <c r="E253" s="2">
        <v>0.2336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</row>
    <row r="254" spans="1:23">
      <c r="C254" s="38">
        <v>1500</v>
      </c>
      <c r="D254" s="2">
        <v>0.74419999999999997</v>
      </c>
      <c r="E254" s="2">
        <v>0.23960000000000001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</row>
    <row r="256" spans="1:23">
      <c r="A256" s="6" t="s">
        <v>14</v>
      </c>
      <c r="B256" s="6" t="s">
        <v>102</v>
      </c>
    </row>
    <row r="257" spans="3:23">
      <c r="C257" s="33" t="s">
        <v>115</v>
      </c>
      <c r="D257" s="36">
        <v>0.1</v>
      </c>
      <c r="E257" s="36">
        <v>0.2</v>
      </c>
      <c r="F257" s="36">
        <v>0.3</v>
      </c>
      <c r="G257" s="36">
        <v>0.4</v>
      </c>
      <c r="H257" s="36">
        <v>0.5</v>
      </c>
      <c r="I257" s="36">
        <v>0.6</v>
      </c>
      <c r="J257" s="36">
        <v>0.7</v>
      </c>
      <c r="K257" s="36">
        <v>0.8</v>
      </c>
      <c r="L257" s="36">
        <v>0.9</v>
      </c>
      <c r="M257" s="36">
        <v>1</v>
      </c>
      <c r="N257" s="36">
        <v>1.1000000000000001</v>
      </c>
      <c r="O257" s="36">
        <v>1.2</v>
      </c>
      <c r="P257" s="36">
        <v>1.3</v>
      </c>
      <c r="Q257" s="36">
        <v>1.4</v>
      </c>
      <c r="R257" s="36">
        <v>1.5</v>
      </c>
      <c r="S257" s="36">
        <v>1.6</v>
      </c>
      <c r="T257" s="36">
        <v>1.7</v>
      </c>
      <c r="U257" s="36">
        <v>1.8</v>
      </c>
      <c r="V257" s="36">
        <v>1.9</v>
      </c>
      <c r="W257" s="36">
        <v>2</v>
      </c>
    </row>
    <row r="258" spans="3:23">
      <c r="C258" s="38">
        <v>3</v>
      </c>
      <c r="D258" s="2">
        <v>0.32187500000000002</v>
      </c>
      <c r="E258" s="2">
        <v>0.1275</v>
      </c>
      <c r="F258" s="2">
        <v>6.0624999999999998E-2</v>
      </c>
      <c r="G258" s="2">
        <v>4.3124999999999997E-2</v>
      </c>
      <c r="H258" s="2">
        <v>4.3124999999999997E-2</v>
      </c>
      <c r="I258" s="2">
        <v>3.3750000000000002E-2</v>
      </c>
      <c r="J258" s="2">
        <v>3.875E-2</v>
      </c>
      <c r="K258" s="2">
        <v>2.4375000000000001E-2</v>
      </c>
      <c r="L258" s="2">
        <v>2.5000000000000001E-2</v>
      </c>
      <c r="M258" s="2">
        <v>2.0625000000000001E-2</v>
      </c>
      <c r="N258" s="2">
        <v>0.02</v>
      </c>
      <c r="O258" s="2">
        <v>1.4999999999999999E-2</v>
      </c>
      <c r="P258" s="2">
        <v>1.4375000000000001E-2</v>
      </c>
      <c r="Q258" s="2">
        <v>1.4375000000000001E-2</v>
      </c>
      <c r="R258" s="2">
        <v>1.4375000000000001E-2</v>
      </c>
      <c r="S258" s="2">
        <v>1.3125E-2</v>
      </c>
      <c r="T258" s="2">
        <v>8.7500000000000008E-3</v>
      </c>
      <c r="U258" s="2">
        <v>0.01</v>
      </c>
      <c r="V258" s="2">
        <v>7.4999999999999997E-3</v>
      </c>
      <c r="W258" s="2">
        <v>1.125E-2</v>
      </c>
    </row>
    <row r="259" spans="3:23">
      <c r="C259" s="38">
        <v>6</v>
      </c>
      <c r="D259" s="2">
        <v>0.34062500000000001</v>
      </c>
      <c r="E259" s="2">
        <v>0.123125</v>
      </c>
      <c r="F259" s="2">
        <v>6.7500000000000004E-2</v>
      </c>
      <c r="G259" s="2">
        <v>4.1250000000000002E-2</v>
      </c>
      <c r="H259" s="2">
        <v>3.7499999999999999E-2</v>
      </c>
      <c r="I259" s="2">
        <v>3.3125000000000002E-2</v>
      </c>
      <c r="J259" s="2">
        <v>3.1875000000000001E-2</v>
      </c>
      <c r="K259" s="2">
        <v>2.75E-2</v>
      </c>
      <c r="L259" s="2">
        <v>3.3125000000000002E-2</v>
      </c>
      <c r="M259" s="2">
        <v>2.8750000000000001E-2</v>
      </c>
      <c r="N259" s="2">
        <v>2.75E-2</v>
      </c>
      <c r="O259" s="2">
        <v>2.1874999999999999E-2</v>
      </c>
      <c r="P259" s="2">
        <v>1.6875000000000001E-2</v>
      </c>
      <c r="Q259" s="2">
        <v>1.3125E-2</v>
      </c>
      <c r="R259" s="2">
        <v>1.125E-2</v>
      </c>
      <c r="S259" s="2">
        <v>1.3125E-2</v>
      </c>
      <c r="T259" s="2">
        <v>1.3125E-2</v>
      </c>
      <c r="U259" s="2">
        <v>6.2500000000000003E-3</v>
      </c>
      <c r="V259" s="2">
        <v>8.7500000000000008E-3</v>
      </c>
      <c r="W259" s="2">
        <v>7.4999999999999997E-3</v>
      </c>
    </row>
    <row r="260" spans="3:23">
      <c r="C260" s="38">
        <v>12</v>
      </c>
      <c r="D260" s="2">
        <v>0.34125</v>
      </c>
      <c r="E260" s="2">
        <v>0.12875</v>
      </c>
      <c r="F260" s="2">
        <v>6.7500000000000004E-2</v>
      </c>
      <c r="G260" s="2">
        <v>4.1875000000000002E-2</v>
      </c>
      <c r="H260" s="2">
        <v>3.4375000000000003E-2</v>
      </c>
      <c r="I260" s="2">
        <v>2.6875E-2</v>
      </c>
      <c r="J260" s="2">
        <v>2.75E-2</v>
      </c>
      <c r="K260" s="2">
        <v>2.8750000000000001E-2</v>
      </c>
      <c r="L260" s="2">
        <v>3.3125000000000002E-2</v>
      </c>
      <c r="M260" s="2">
        <v>2.2499999999999999E-2</v>
      </c>
      <c r="N260" s="2">
        <v>1.8749999999999999E-2</v>
      </c>
      <c r="O260" s="2">
        <v>2.1874999999999999E-2</v>
      </c>
      <c r="P260" s="2">
        <v>1.2500000000000001E-2</v>
      </c>
      <c r="Q260" s="2">
        <v>1.6875000000000001E-2</v>
      </c>
      <c r="R260" s="2">
        <v>1.5625E-2</v>
      </c>
      <c r="S260" s="2">
        <v>1.4375000000000001E-2</v>
      </c>
      <c r="T260" s="2">
        <v>7.4999999999999997E-3</v>
      </c>
      <c r="U260" s="2">
        <v>1.0625000000000001E-2</v>
      </c>
      <c r="V260" s="2">
        <v>1.0625000000000001E-2</v>
      </c>
      <c r="W260" s="2">
        <v>0.01</v>
      </c>
    </row>
    <row r="261" spans="3:23">
      <c r="C261" s="38">
        <v>20</v>
      </c>
      <c r="D261" s="2">
        <v>0.35312500000000002</v>
      </c>
      <c r="E261" s="2">
        <v>0.14249999999999999</v>
      </c>
      <c r="F261" s="2">
        <v>6.3750000000000001E-2</v>
      </c>
      <c r="G261" s="2">
        <v>3.5624999999999997E-2</v>
      </c>
      <c r="H261" s="2">
        <v>3.8124999999999999E-2</v>
      </c>
      <c r="I261" s="2">
        <v>3.2500000000000001E-2</v>
      </c>
      <c r="J261" s="2">
        <v>3.3125000000000002E-2</v>
      </c>
      <c r="K261" s="2">
        <v>2.6249999999999999E-2</v>
      </c>
      <c r="L261" s="2">
        <v>3.1875000000000001E-2</v>
      </c>
      <c r="M261" s="2">
        <v>2.6249999999999999E-2</v>
      </c>
      <c r="N261" s="2">
        <v>2.2499999999999999E-2</v>
      </c>
      <c r="O261" s="2">
        <v>2.2499999999999999E-2</v>
      </c>
      <c r="P261" s="2">
        <v>1.2500000000000001E-2</v>
      </c>
      <c r="Q261" s="2">
        <v>1.2500000000000001E-2</v>
      </c>
      <c r="R261" s="2">
        <v>1.2500000000000001E-2</v>
      </c>
      <c r="S261" s="2">
        <v>1.375E-2</v>
      </c>
      <c r="T261" s="2">
        <v>1.0625000000000001E-2</v>
      </c>
      <c r="U261" s="2">
        <v>1.125E-2</v>
      </c>
      <c r="V261" s="2">
        <v>0.01</v>
      </c>
      <c r="W261" s="2">
        <v>7.4999999999999997E-3</v>
      </c>
    </row>
    <row r="262" spans="3:23">
      <c r="C262" s="38">
        <v>28</v>
      </c>
      <c r="D262" s="2">
        <v>0.36249999999999999</v>
      </c>
      <c r="E262" s="2">
        <v>0.14000000000000001</v>
      </c>
      <c r="F262" s="2">
        <v>6.4375000000000002E-2</v>
      </c>
      <c r="G262" s="2">
        <v>4.1250000000000002E-2</v>
      </c>
      <c r="H262" s="2">
        <v>2.8125000000000001E-2</v>
      </c>
      <c r="I262" s="2">
        <v>2.8750000000000001E-2</v>
      </c>
      <c r="J262" s="2">
        <v>3.125E-2</v>
      </c>
      <c r="K262" s="2">
        <v>2.1874999999999999E-2</v>
      </c>
      <c r="L262" s="2">
        <v>2.2499999999999999E-2</v>
      </c>
      <c r="M262" s="2">
        <v>1.8124999999999999E-2</v>
      </c>
      <c r="N262" s="2">
        <v>1.6875000000000001E-2</v>
      </c>
      <c r="O262" s="2">
        <v>1.5625E-2</v>
      </c>
      <c r="P262" s="2">
        <v>1.4999999999999999E-2</v>
      </c>
      <c r="Q262" s="2">
        <v>1.4375000000000001E-2</v>
      </c>
      <c r="R262" s="2">
        <v>1.125E-2</v>
      </c>
      <c r="S262" s="2">
        <v>9.3749999999999997E-3</v>
      </c>
      <c r="T262" s="2">
        <v>7.4999999999999997E-3</v>
      </c>
      <c r="U262" s="2">
        <v>1.3125E-2</v>
      </c>
      <c r="V262" s="2">
        <v>8.7500000000000008E-3</v>
      </c>
      <c r="W262" s="2">
        <v>8.1250000000000003E-3</v>
      </c>
    </row>
    <row r="263" spans="3:23">
      <c r="C263" s="38">
        <v>36</v>
      </c>
      <c r="D263" s="2">
        <v>0.36312499999999998</v>
      </c>
      <c r="E263" s="2">
        <v>0.15187500000000001</v>
      </c>
      <c r="F263" s="2">
        <v>6.5000000000000002E-2</v>
      </c>
      <c r="G263" s="2">
        <v>4.0625000000000001E-2</v>
      </c>
      <c r="H263" s="2">
        <v>2.4375000000000001E-2</v>
      </c>
      <c r="I263" s="2">
        <v>3.3125000000000002E-2</v>
      </c>
      <c r="J263" s="2">
        <v>3.1875000000000001E-2</v>
      </c>
      <c r="K263" s="2">
        <v>2.4375000000000001E-2</v>
      </c>
      <c r="L263" s="2">
        <v>1.8124999999999999E-2</v>
      </c>
      <c r="M263" s="2">
        <v>2.3125E-2</v>
      </c>
      <c r="N263" s="2">
        <v>2.0625000000000001E-2</v>
      </c>
      <c r="O263" s="2">
        <v>1.125E-2</v>
      </c>
      <c r="P263" s="2">
        <v>1.375E-2</v>
      </c>
      <c r="Q263" s="2">
        <v>1.375E-2</v>
      </c>
      <c r="R263" s="2">
        <v>1.125E-2</v>
      </c>
      <c r="S263" s="2">
        <v>1.125E-2</v>
      </c>
      <c r="T263" s="2">
        <v>6.2500000000000003E-3</v>
      </c>
      <c r="U263" s="2">
        <v>1.0625000000000001E-2</v>
      </c>
      <c r="V263" s="2">
        <v>8.7500000000000008E-3</v>
      </c>
      <c r="W263" s="2">
        <v>8.7500000000000008E-3</v>
      </c>
    </row>
    <row r="264" spans="3:23">
      <c r="C264" s="38">
        <v>45</v>
      </c>
      <c r="D264" s="2">
        <v>0.40812500000000002</v>
      </c>
      <c r="E264" s="2">
        <v>0.14749999999999999</v>
      </c>
      <c r="F264" s="2">
        <v>7.1249999999999994E-2</v>
      </c>
      <c r="G264" s="2">
        <v>3.4375000000000003E-2</v>
      </c>
      <c r="H264" s="2">
        <v>3.0624999999999999E-2</v>
      </c>
      <c r="I264" s="2">
        <v>2.6875E-2</v>
      </c>
      <c r="J264" s="2">
        <v>2.375E-2</v>
      </c>
      <c r="K264" s="2">
        <v>2.1250000000000002E-2</v>
      </c>
      <c r="L264" s="2">
        <v>0.02</v>
      </c>
      <c r="M264" s="2">
        <v>1.375E-2</v>
      </c>
      <c r="N264" s="2">
        <v>1.0625000000000001E-2</v>
      </c>
      <c r="O264" s="2">
        <v>1.0625000000000001E-2</v>
      </c>
      <c r="P264" s="2">
        <v>1.4375000000000001E-2</v>
      </c>
      <c r="Q264" s="2">
        <v>0.01</v>
      </c>
      <c r="R264" s="2">
        <v>1.3125E-2</v>
      </c>
      <c r="S264" s="2">
        <v>8.1250000000000003E-3</v>
      </c>
      <c r="T264" s="2">
        <v>8.1250000000000003E-3</v>
      </c>
      <c r="U264" s="2">
        <v>1.0625000000000001E-2</v>
      </c>
      <c r="V264" s="2">
        <v>8.1250000000000003E-3</v>
      </c>
      <c r="W264" s="2">
        <v>6.2500000000000003E-3</v>
      </c>
    </row>
    <row r="265" spans="3:23">
      <c r="C265" s="38">
        <v>62.5</v>
      </c>
      <c r="D265" s="2">
        <v>0.43159999999999998</v>
      </c>
      <c r="E265" s="2">
        <v>0.1744</v>
      </c>
      <c r="F265" s="2">
        <v>7.3800000000000004E-2</v>
      </c>
      <c r="G265" s="2">
        <v>2.6200000000000001E-2</v>
      </c>
      <c r="H265" s="2">
        <v>2.0400000000000001E-2</v>
      </c>
      <c r="I265" s="2">
        <v>1.9199999999999998E-2</v>
      </c>
      <c r="J265" s="2">
        <v>1.6799999999999999E-2</v>
      </c>
      <c r="K265" s="2">
        <v>1.24E-2</v>
      </c>
      <c r="L265" s="2">
        <v>1.26E-2</v>
      </c>
      <c r="M265" s="2">
        <v>1.0999999999999999E-2</v>
      </c>
      <c r="N265" s="2">
        <v>1.0200000000000001E-2</v>
      </c>
      <c r="O265" s="2">
        <v>7.4000000000000003E-3</v>
      </c>
      <c r="P265" s="2">
        <v>8.2000000000000007E-3</v>
      </c>
      <c r="Q265" s="2">
        <v>5.7999999999999996E-3</v>
      </c>
      <c r="R265" s="2">
        <v>5.5999999999999999E-3</v>
      </c>
      <c r="S265" s="2">
        <v>2.2000000000000001E-3</v>
      </c>
      <c r="T265" s="2">
        <v>4.5999999999999999E-3</v>
      </c>
      <c r="U265" s="2">
        <v>3.3999999999999998E-3</v>
      </c>
      <c r="V265" s="2">
        <v>3.3999999999999998E-3</v>
      </c>
      <c r="W265" s="2">
        <v>4.1999999999999997E-3</v>
      </c>
    </row>
    <row r="266" spans="3:23">
      <c r="C266" s="38">
        <v>87.5</v>
      </c>
      <c r="D266" s="2">
        <v>0.47020000000000001</v>
      </c>
      <c r="E266" s="2">
        <v>0.1852</v>
      </c>
      <c r="F266" s="2">
        <v>6.6400000000000001E-2</v>
      </c>
      <c r="G266" s="2">
        <v>2.3400000000000001E-2</v>
      </c>
      <c r="H266" s="2">
        <v>1.2800000000000001E-2</v>
      </c>
      <c r="I266" s="2">
        <v>1.1599999999999999E-2</v>
      </c>
      <c r="J266" s="2">
        <v>8.3999999999999995E-3</v>
      </c>
      <c r="K266" s="2">
        <v>5.5999999999999999E-3</v>
      </c>
      <c r="L266" s="2">
        <v>6.1999999999999998E-3</v>
      </c>
      <c r="M266" s="2">
        <v>3.0000000000000001E-3</v>
      </c>
      <c r="N266" s="2">
        <v>2.3999999999999998E-3</v>
      </c>
      <c r="O266" s="2">
        <v>2.3999999999999998E-3</v>
      </c>
      <c r="P266" s="2">
        <v>1.4E-3</v>
      </c>
      <c r="Q266" s="2">
        <v>5.9999999999999995E-4</v>
      </c>
      <c r="R266" s="2">
        <v>8.0000000000000004E-4</v>
      </c>
      <c r="S266" s="2">
        <v>8.0000000000000004E-4</v>
      </c>
      <c r="T266" s="2">
        <v>2.0000000000000001E-4</v>
      </c>
      <c r="U266" s="2">
        <v>0</v>
      </c>
      <c r="V266" s="2">
        <v>2.0000000000000001E-4</v>
      </c>
      <c r="W266" s="2">
        <v>0</v>
      </c>
    </row>
    <row r="267" spans="3:23">
      <c r="C267" s="38">
        <v>112.5</v>
      </c>
      <c r="D267" s="2">
        <v>0.49959999999999999</v>
      </c>
      <c r="E267" s="2">
        <v>0.22140000000000001</v>
      </c>
      <c r="F267" s="2">
        <v>7.3800000000000004E-2</v>
      </c>
      <c r="G267" s="2">
        <v>2.0199999999999999E-2</v>
      </c>
      <c r="H267" s="2">
        <v>7.6E-3</v>
      </c>
      <c r="I267" s="2">
        <v>5.0000000000000001E-3</v>
      </c>
      <c r="J267" s="2">
        <v>4.1999999999999997E-3</v>
      </c>
      <c r="K267" s="2">
        <v>2E-3</v>
      </c>
      <c r="L267" s="2">
        <v>4.0000000000000002E-4</v>
      </c>
      <c r="M267" s="2">
        <v>4.0000000000000002E-4</v>
      </c>
      <c r="N267" s="2">
        <v>4.0000000000000002E-4</v>
      </c>
      <c r="O267" s="2">
        <v>0</v>
      </c>
      <c r="P267" s="2">
        <v>0</v>
      </c>
      <c r="Q267" s="2">
        <v>0</v>
      </c>
      <c r="R267" s="2">
        <v>2.0000000000000001E-4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</row>
    <row r="268" spans="3:23">
      <c r="C268" s="38">
        <v>137.5</v>
      </c>
      <c r="D268" s="2">
        <v>0.50919999999999999</v>
      </c>
      <c r="E268" s="2">
        <v>0.254</v>
      </c>
      <c r="F268" s="2">
        <v>8.4599999999999995E-2</v>
      </c>
      <c r="G268" s="2">
        <v>0.02</v>
      </c>
      <c r="H268" s="2">
        <v>3.8E-3</v>
      </c>
      <c r="I268" s="2">
        <v>3.2000000000000002E-3</v>
      </c>
      <c r="J268" s="2">
        <v>1.4E-3</v>
      </c>
      <c r="K268" s="2">
        <v>2.0000000000000001E-4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</row>
    <row r="269" spans="3:23">
      <c r="C269" s="38">
        <v>175</v>
      </c>
      <c r="D269" s="2">
        <v>0.51060000000000005</v>
      </c>
      <c r="E269" s="2">
        <v>0.28239999999999998</v>
      </c>
      <c r="F269" s="2">
        <v>0.10299999999999999</v>
      </c>
      <c r="G269" s="2">
        <v>1.9E-2</v>
      </c>
      <c r="H269" s="2">
        <v>1.4E-3</v>
      </c>
      <c r="I269" s="2">
        <v>2E-3</v>
      </c>
      <c r="J269" s="2">
        <v>1.4E-3</v>
      </c>
      <c r="K269" s="2">
        <v>4.0000000000000002E-4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</row>
    <row r="270" spans="3:23">
      <c r="C270" s="38">
        <v>225</v>
      </c>
      <c r="D270" s="2">
        <v>0.52139999999999997</v>
      </c>
      <c r="E270" s="2">
        <v>0.29459999999999997</v>
      </c>
      <c r="F270" s="2">
        <v>0.1076</v>
      </c>
      <c r="G270" s="2">
        <v>1.9199999999999998E-2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</row>
    <row r="271" spans="3:23">
      <c r="C271" s="38">
        <v>375</v>
      </c>
      <c r="D271" s="2">
        <v>0.53059999999999996</v>
      </c>
      <c r="E271" s="2">
        <v>0.308</v>
      </c>
      <c r="F271" s="2">
        <v>0.1022</v>
      </c>
      <c r="G271" s="2">
        <v>2.0799999999999999E-2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</row>
    <row r="272" spans="3:23">
      <c r="C272" s="38">
        <v>750</v>
      </c>
      <c r="D272" s="2">
        <v>0.5272</v>
      </c>
      <c r="E272" s="2">
        <v>0.3004</v>
      </c>
      <c r="F272" s="2">
        <v>0.1004</v>
      </c>
      <c r="G272" s="2">
        <v>2.4E-2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</row>
    <row r="273" spans="1:23">
      <c r="C273" s="38">
        <v>1500</v>
      </c>
      <c r="D273" s="2">
        <v>0.52759999999999996</v>
      </c>
      <c r="E273" s="2">
        <v>0.3024</v>
      </c>
      <c r="F273" s="2">
        <v>0.1046</v>
      </c>
      <c r="G273" s="2">
        <v>2.6800000000000001E-2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</row>
    <row r="276" spans="1:23">
      <c r="A276" s="6" t="s">
        <v>14</v>
      </c>
      <c r="B276" s="6" t="s">
        <v>103</v>
      </c>
    </row>
    <row r="277" spans="1:23">
      <c r="C277" s="33" t="s">
        <v>115</v>
      </c>
      <c r="D277" s="36">
        <v>0.1</v>
      </c>
      <c r="E277" s="36">
        <v>0.2</v>
      </c>
      <c r="F277" s="36">
        <v>0.3</v>
      </c>
      <c r="G277" s="36">
        <v>0.4</v>
      </c>
      <c r="H277" s="36">
        <v>0.5</v>
      </c>
      <c r="I277" s="36">
        <v>0.6</v>
      </c>
      <c r="J277" s="36">
        <v>0.7</v>
      </c>
      <c r="K277" s="36">
        <v>0.8</v>
      </c>
      <c r="L277" s="36">
        <v>0.9</v>
      </c>
      <c r="M277" s="36">
        <v>1</v>
      </c>
      <c r="N277" s="36">
        <v>1.1000000000000001</v>
      </c>
      <c r="O277" s="36">
        <v>1.2</v>
      </c>
      <c r="P277" s="36">
        <v>1.3</v>
      </c>
      <c r="Q277" s="36">
        <v>1.4</v>
      </c>
      <c r="R277" s="36">
        <v>1.5</v>
      </c>
      <c r="S277" s="36">
        <v>1.6</v>
      </c>
      <c r="T277" s="36">
        <v>1.7</v>
      </c>
      <c r="U277" s="36">
        <v>1.8</v>
      </c>
      <c r="V277" s="36">
        <v>1.9</v>
      </c>
      <c r="W277" s="36">
        <v>2</v>
      </c>
    </row>
    <row r="278" spans="1:23">
      <c r="C278" s="38">
        <v>3</v>
      </c>
      <c r="D278" s="2">
        <v>0.36125000000000002</v>
      </c>
      <c r="E278" s="2">
        <v>0.21375</v>
      </c>
      <c r="F278" s="2">
        <v>0.120625</v>
      </c>
      <c r="G278" s="2">
        <v>8.5000000000000006E-2</v>
      </c>
      <c r="H278" s="2">
        <v>6.0624999999999998E-2</v>
      </c>
      <c r="I278" s="2">
        <v>4.4374999999999998E-2</v>
      </c>
      <c r="J278" s="2">
        <v>3.8124999999999999E-2</v>
      </c>
      <c r="K278" s="2">
        <v>3.0624999999999999E-2</v>
      </c>
      <c r="L278" s="2">
        <v>1.8124999999999999E-2</v>
      </c>
      <c r="M278" s="2">
        <v>1.125E-2</v>
      </c>
      <c r="N278" s="2">
        <v>1.8749999999999999E-2</v>
      </c>
      <c r="O278" s="2">
        <v>1.1875E-2</v>
      </c>
      <c r="P278" s="2">
        <v>0.01</v>
      </c>
      <c r="Q278" s="2">
        <v>7.4999999999999997E-3</v>
      </c>
      <c r="R278" s="2">
        <v>4.3750000000000004E-3</v>
      </c>
      <c r="S278" s="2">
        <v>7.4999999999999997E-3</v>
      </c>
      <c r="T278" s="2">
        <v>6.2500000000000003E-3</v>
      </c>
      <c r="U278" s="2">
        <v>6.875E-3</v>
      </c>
      <c r="V278" s="2">
        <v>5.6249999999999998E-3</v>
      </c>
      <c r="W278" s="2">
        <v>4.3750000000000004E-3</v>
      </c>
    </row>
    <row r="279" spans="1:23">
      <c r="C279" s="38">
        <v>6</v>
      </c>
      <c r="D279" s="2">
        <v>0.35375000000000001</v>
      </c>
      <c r="E279" s="2">
        <v>0.23125000000000001</v>
      </c>
      <c r="F279" s="2">
        <v>0.12375</v>
      </c>
      <c r="G279" s="2">
        <v>8.6874999999999994E-2</v>
      </c>
      <c r="H279" s="2">
        <v>5.3124999999999999E-2</v>
      </c>
      <c r="I279" s="2">
        <v>3.875E-2</v>
      </c>
      <c r="J279" s="2">
        <v>0.03</v>
      </c>
      <c r="K279" s="2">
        <v>0.03</v>
      </c>
      <c r="L279" s="2">
        <v>0.02</v>
      </c>
      <c r="M279" s="2">
        <v>1.8124999999999999E-2</v>
      </c>
      <c r="N279" s="2">
        <v>1.1875E-2</v>
      </c>
      <c r="O279" s="2">
        <v>1.2500000000000001E-2</v>
      </c>
      <c r="P279" s="2">
        <v>1.0625000000000001E-2</v>
      </c>
      <c r="Q279" s="2">
        <v>6.875E-3</v>
      </c>
      <c r="R279" s="2">
        <v>3.1250000000000002E-3</v>
      </c>
      <c r="S279" s="2">
        <v>6.875E-3</v>
      </c>
      <c r="T279" s="2">
        <v>4.3750000000000004E-3</v>
      </c>
      <c r="U279" s="2">
        <v>2.5000000000000001E-3</v>
      </c>
      <c r="V279" s="2">
        <v>2.5000000000000001E-3</v>
      </c>
      <c r="W279" s="2">
        <v>1.25E-3</v>
      </c>
    </row>
    <row r="280" spans="1:23">
      <c r="C280" s="38">
        <v>12</v>
      </c>
      <c r="D280" s="2">
        <v>0.34812500000000002</v>
      </c>
      <c r="E280" s="2">
        <v>0.21812500000000001</v>
      </c>
      <c r="F280" s="2">
        <v>0.12687499999999999</v>
      </c>
      <c r="G280" s="2">
        <v>0.1</v>
      </c>
      <c r="H280" s="2">
        <v>6.7500000000000004E-2</v>
      </c>
      <c r="I280" s="2">
        <v>3.1875000000000001E-2</v>
      </c>
      <c r="J280" s="2">
        <v>3.2500000000000001E-2</v>
      </c>
      <c r="K280" s="2">
        <v>2.2499999999999999E-2</v>
      </c>
      <c r="L280" s="2">
        <v>1.5625E-2</v>
      </c>
      <c r="M280" s="2">
        <v>1.125E-2</v>
      </c>
      <c r="N280" s="2">
        <v>1.4375000000000001E-2</v>
      </c>
      <c r="O280" s="2">
        <v>8.7500000000000008E-3</v>
      </c>
      <c r="P280" s="2">
        <v>1.0625000000000001E-2</v>
      </c>
      <c r="Q280" s="2">
        <v>7.4999999999999997E-3</v>
      </c>
      <c r="R280" s="2">
        <v>1.25E-3</v>
      </c>
      <c r="S280" s="2">
        <v>2.5000000000000001E-3</v>
      </c>
      <c r="T280" s="2">
        <v>5.6249999999999998E-3</v>
      </c>
      <c r="U280" s="2">
        <v>3.1250000000000002E-3</v>
      </c>
      <c r="V280" s="2">
        <v>6.875E-3</v>
      </c>
      <c r="W280" s="2">
        <v>6.2500000000000003E-3</v>
      </c>
    </row>
    <row r="281" spans="1:23">
      <c r="C281" s="38">
        <v>20</v>
      </c>
      <c r="D281" s="2">
        <v>0.361875</v>
      </c>
      <c r="E281" s="2">
        <v>0.25062499999999999</v>
      </c>
      <c r="F281" s="2">
        <v>0.14937500000000001</v>
      </c>
      <c r="G281" s="2">
        <v>0.1125</v>
      </c>
      <c r="H281" s="2">
        <v>6.6875000000000004E-2</v>
      </c>
      <c r="I281" s="2">
        <v>4.8750000000000002E-2</v>
      </c>
      <c r="J281" s="2">
        <v>3.125E-2</v>
      </c>
      <c r="K281" s="2">
        <v>2.0625000000000001E-2</v>
      </c>
      <c r="L281" s="2">
        <v>1.9375E-2</v>
      </c>
      <c r="M281" s="2">
        <v>1.4999999999999999E-2</v>
      </c>
      <c r="N281" s="2">
        <v>1.4999999999999999E-2</v>
      </c>
      <c r="O281" s="2">
        <v>1.125E-2</v>
      </c>
      <c r="P281" s="2">
        <v>8.1250000000000003E-3</v>
      </c>
      <c r="Q281" s="2">
        <v>6.2500000000000003E-3</v>
      </c>
      <c r="R281" s="2">
        <v>7.4999999999999997E-3</v>
      </c>
      <c r="S281" s="2">
        <v>0.01</v>
      </c>
      <c r="T281" s="2">
        <v>4.3750000000000004E-3</v>
      </c>
      <c r="U281" s="2">
        <v>4.3750000000000004E-3</v>
      </c>
      <c r="V281" s="2">
        <v>4.3750000000000004E-3</v>
      </c>
      <c r="W281" s="2">
        <v>1.8749999999999999E-3</v>
      </c>
    </row>
    <row r="282" spans="1:23">
      <c r="C282" s="38">
        <v>28</v>
      </c>
      <c r="D282" s="2">
        <v>0.37562499999999999</v>
      </c>
      <c r="E282" s="2">
        <v>0.28375</v>
      </c>
      <c r="F282" s="2">
        <v>0.16437499999999999</v>
      </c>
      <c r="G282" s="2">
        <v>0.111875</v>
      </c>
      <c r="H282" s="2">
        <v>6.3750000000000001E-2</v>
      </c>
      <c r="I282" s="2">
        <v>4.5624999999999999E-2</v>
      </c>
      <c r="J282" s="2">
        <v>3.6874999999999998E-2</v>
      </c>
      <c r="K282" s="2">
        <v>2.1250000000000002E-2</v>
      </c>
      <c r="L282" s="2">
        <v>2.0625000000000001E-2</v>
      </c>
      <c r="M282" s="2">
        <v>1.4375000000000001E-2</v>
      </c>
      <c r="N282" s="2">
        <v>2.0625000000000001E-2</v>
      </c>
      <c r="O282" s="2">
        <v>1.0625000000000001E-2</v>
      </c>
      <c r="P282" s="2">
        <v>0.01</v>
      </c>
      <c r="Q282" s="2">
        <v>7.4999999999999997E-3</v>
      </c>
      <c r="R282" s="2">
        <v>1.0625000000000001E-2</v>
      </c>
      <c r="S282" s="2">
        <v>1.0625000000000001E-2</v>
      </c>
      <c r="T282" s="2">
        <v>4.3750000000000004E-3</v>
      </c>
      <c r="U282" s="2">
        <v>3.1250000000000002E-3</v>
      </c>
      <c r="V282" s="2">
        <v>5.6249999999999998E-3</v>
      </c>
      <c r="W282" s="2">
        <v>5.0000000000000001E-3</v>
      </c>
    </row>
    <row r="283" spans="1:23">
      <c r="C283" s="38">
        <v>36</v>
      </c>
      <c r="D283" s="2">
        <v>0.40500000000000003</v>
      </c>
      <c r="E283" s="2">
        <v>0.31312499999999999</v>
      </c>
      <c r="F283" s="2">
        <v>0.19687499999999999</v>
      </c>
      <c r="G283" s="2">
        <v>0.11812499999999999</v>
      </c>
      <c r="H283" s="2">
        <v>7.7499999999999999E-2</v>
      </c>
      <c r="I283" s="2">
        <v>4.3749999999999997E-2</v>
      </c>
      <c r="J283" s="2">
        <v>3.8124999999999999E-2</v>
      </c>
      <c r="K283" s="2">
        <v>2.3125E-2</v>
      </c>
      <c r="L283" s="2">
        <v>1.4375000000000001E-2</v>
      </c>
      <c r="M283" s="2">
        <v>1.6250000000000001E-2</v>
      </c>
      <c r="N283" s="2">
        <v>1.125E-2</v>
      </c>
      <c r="O283" s="2">
        <v>1.4375000000000001E-2</v>
      </c>
      <c r="P283" s="2">
        <v>7.4999999999999997E-3</v>
      </c>
      <c r="Q283" s="2">
        <v>5.0000000000000001E-3</v>
      </c>
      <c r="R283" s="2">
        <v>9.3749999999999997E-3</v>
      </c>
      <c r="S283" s="2">
        <v>8.1250000000000003E-3</v>
      </c>
      <c r="T283" s="2">
        <v>5.0000000000000001E-3</v>
      </c>
      <c r="U283" s="2">
        <v>5.0000000000000001E-3</v>
      </c>
      <c r="V283" s="2">
        <v>5.0000000000000001E-3</v>
      </c>
      <c r="W283" s="2">
        <v>3.7499999999999999E-3</v>
      </c>
    </row>
    <row r="284" spans="1:23">
      <c r="C284" s="38">
        <v>45</v>
      </c>
      <c r="D284" s="2">
        <v>0.41187499999999999</v>
      </c>
      <c r="E284" s="2">
        <v>0.33500000000000002</v>
      </c>
      <c r="F284" s="2">
        <v>0.21124999999999999</v>
      </c>
      <c r="G284" s="2">
        <v>0.1225</v>
      </c>
      <c r="H284" s="2">
        <v>8.9374999999999996E-2</v>
      </c>
      <c r="I284" s="2">
        <v>4.4999999999999998E-2</v>
      </c>
      <c r="J284" s="2">
        <v>2.9374999999999998E-2</v>
      </c>
      <c r="K284" s="2">
        <v>0.02</v>
      </c>
      <c r="L284" s="2">
        <v>1.7500000000000002E-2</v>
      </c>
      <c r="M284" s="2">
        <v>1.3125E-2</v>
      </c>
      <c r="N284" s="2">
        <v>1.125E-2</v>
      </c>
      <c r="O284" s="2">
        <v>5.0000000000000001E-3</v>
      </c>
      <c r="P284" s="2">
        <v>6.2500000000000003E-3</v>
      </c>
      <c r="Q284" s="2">
        <v>6.2500000000000003E-3</v>
      </c>
      <c r="R284" s="2">
        <v>5.0000000000000001E-3</v>
      </c>
      <c r="S284" s="2">
        <v>2.5000000000000001E-3</v>
      </c>
      <c r="T284" s="2">
        <v>5.0000000000000001E-3</v>
      </c>
      <c r="U284" s="2">
        <v>4.3750000000000004E-3</v>
      </c>
      <c r="V284" s="2">
        <v>8.7500000000000008E-3</v>
      </c>
      <c r="W284" s="2">
        <v>3.7499999999999999E-3</v>
      </c>
    </row>
    <row r="285" spans="1:23">
      <c r="C285" s="38">
        <v>62.5</v>
      </c>
      <c r="D285" s="2">
        <v>0.41739999999999999</v>
      </c>
      <c r="E285" s="2">
        <v>0.38900000000000001</v>
      </c>
      <c r="F285" s="2">
        <v>0.246</v>
      </c>
      <c r="G285" s="2">
        <v>0.15659999999999999</v>
      </c>
      <c r="H285" s="2">
        <v>0.1</v>
      </c>
      <c r="I285" s="2">
        <v>6.7599999999999993E-2</v>
      </c>
      <c r="J285" s="2">
        <v>4.36E-2</v>
      </c>
      <c r="K285" s="2">
        <v>2.7E-2</v>
      </c>
      <c r="L285" s="2">
        <v>1.72E-2</v>
      </c>
      <c r="M285" s="2">
        <v>1.26E-2</v>
      </c>
      <c r="N285" s="2">
        <v>1.2E-2</v>
      </c>
      <c r="O285" s="2">
        <v>8.3999999999999995E-3</v>
      </c>
      <c r="P285" s="2">
        <v>7.1999999999999998E-3</v>
      </c>
      <c r="Q285" s="2">
        <v>7.4000000000000003E-3</v>
      </c>
      <c r="R285" s="2">
        <v>3.8E-3</v>
      </c>
      <c r="S285" s="2">
        <v>3.8E-3</v>
      </c>
      <c r="T285" s="2">
        <v>3.0000000000000001E-3</v>
      </c>
      <c r="U285" s="2">
        <v>3.0000000000000001E-3</v>
      </c>
      <c r="V285" s="2">
        <v>2E-3</v>
      </c>
      <c r="W285" s="2">
        <v>1.1999999999999999E-3</v>
      </c>
    </row>
    <row r="286" spans="1:23">
      <c r="C286" s="38">
        <v>87.5</v>
      </c>
      <c r="D286" s="2">
        <v>0.42899999999999999</v>
      </c>
      <c r="E286" s="2">
        <v>0.46960000000000002</v>
      </c>
      <c r="F286" s="2">
        <v>0.29559999999999997</v>
      </c>
      <c r="G286" s="2">
        <v>0.1822</v>
      </c>
      <c r="H286" s="2">
        <v>0.121</v>
      </c>
      <c r="I286" s="2">
        <v>7.3200000000000001E-2</v>
      </c>
      <c r="J286" s="2">
        <v>4.1599999999999998E-2</v>
      </c>
      <c r="K286" s="2">
        <v>2.64E-2</v>
      </c>
      <c r="L286" s="2">
        <v>1.54E-2</v>
      </c>
      <c r="M286" s="2">
        <v>9.7999999999999997E-3</v>
      </c>
      <c r="N286" s="2">
        <v>6.4000000000000003E-3</v>
      </c>
      <c r="O286" s="2">
        <v>4.7999999999999996E-3</v>
      </c>
      <c r="P286" s="2">
        <v>1.6000000000000001E-3</v>
      </c>
      <c r="Q286" s="2">
        <v>1.1999999999999999E-3</v>
      </c>
      <c r="R286" s="2">
        <v>1.8E-3</v>
      </c>
      <c r="S286" s="2">
        <v>4.0000000000000002E-4</v>
      </c>
      <c r="T286" s="2">
        <v>5.9999999999999995E-4</v>
      </c>
      <c r="U286" s="2">
        <v>5.9999999999999995E-4</v>
      </c>
      <c r="V286" s="2">
        <v>4.0000000000000002E-4</v>
      </c>
      <c r="W286" s="2">
        <v>0</v>
      </c>
    </row>
    <row r="287" spans="1:23">
      <c r="C287" s="38">
        <v>112.5</v>
      </c>
      <c r="D287" s="2">
        <v>0.41520000000000001</v>
      </c>
      <c r="E287" s="2">
        <v>0.47860000000000003</v>
      </c>
      <c r="F287" s="2">
        <v>0.36480000000000001</v>
      </c>
      <c r="G287" s="2">
        <v>0.25280000000000002</v>
      </c>
      <c r="H287" s="2">
        <v>0.158</v>
      </c>
      <c r="I287" s="2">
        <v>9.3200000000000005E-2</v>
      </c>
      <c r="J287" s="2">
        <v>0.05</v>
      </c>
      <c r="K287" s="2">
        <v>2.2599999999999999E-2</v>
      </c>
      <c r="L287" s="2">
        <v>1.18E-2</v>
      </c>
      <c r="M287" s="2">
        <v>4.4000000000000003E-3</v>
      </c>
      <c r="N287" s="2">
        <v>1.8E-3</v>
      </c>
      <c r="O287" s="2">
        <v>8.0000000000000004E-4</v>
      </c>
      <c r="P287" s="2">
        <v>2.0000000000000001E-4</v>
      </c>
      <c r="Q287" s="2">
        <v>2.0000000000000001E-4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</row>
    <row r="288" spans="1:23">
      <c r="C288" s="38">
        <v>137.5</v>
      </c>
      <c r="D288" s="2">
        <v>0.42720000000000002</v>
      </c>
      <c r="E288" s="2">
        <v>0.51880000000000004</v>
      </c>
      <c r="F288" s="2">
        <v>0.43540000000000001</v>
      </c>
      <c r="G288" s="2">
        <v>0.31059999999999999</v>
      </c>
      <c r="H288" s="2">
        <v>0.19159999999999999</v>
      </c>
      <c r="I288" s="2">
        <v>0.112</v>
      </c>
      <c r="J288" s="2">
        <v>5.0999999999999997E-2</v>
      </c>
      <c r="K288" s="2">
        <v>1.66E-2</v>
      </c>
      <c r="L288" s="2">
        <v>4.4000000000000003E-3</v>
      </c>
      <c r="M288" s="2">
        <v>1.4E-3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</row>
    <row r="289" spans="1:23">
      <c r="C289" s="38">
        <v>175</v>
      </c>
      <c r="D289" s="2">
        <v>0.43880000000000002</v>
      </c>
      <c r="E289" s="2">
        <v>0.53700000000000003</v>
      </c>
      <c r="F289" s="2">
        <v>0.51239999999999997</v>
      </c>
      <c r="G289" s="2">
        <v>0.40300000000000002</v>
      </c>
      <c r="H289" s="2">
        <v>0.26240000000000002</v>
      </c>
      <c r="I289" s="2">
        <v>0.15160000000000001</v>
      </c>
      <c r="J289" s="2">
        <v>6.8000000000000005E-2</v>
      </c>
      <c r="K289" s="2">
        <v>2.0799999999999999E-2</v>
      </c>
      <c r="L289" s="2">
        <v>3.2000000000000002E-3</v>
      </c>
      <c r="M289" s="2">
        <v>4.0000000000000002E-4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</row>
    <row r="290" spans="1:23">
      <c r="C290" s="38">
        <v>225</v>
      </c>
      <c r="D290" s="2">
        <v>0.44119999999999998</v>
      </c>
      <c r="E290" s="2">
        <v>0.56000000000000005</v>
      </c>
      <c r="F290" s="2">
        <v>0.56440000000000001</v>
      </c>
      <c r="G290" s="2">
        <v>0.46760000000000002</v>
      </c>
      <c r="H290" s="2">
        <v>0.317</v>
      </c>
      <c r="I290" s="2">
        <v>0.1686</v>
      </c>
      <c r="J290" s="2">
        <v>7.5999999999999998E-2</v>
      </c>
      <c r="K290" s="2">
        <v>2.1399999999999999E-2</v>
      </c>
      <c r="L290" s="2">
        <v>1.6000000000000001E-3</v>
      </c>
      <c r="M290" s="2">
        <v>2.0000000000000001E-4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</row>
    <row r="291" spans="1:23">
      <c r="C291" s="38">
        <v>375</v>
      </c>
      <c r="D291" s="2">
        <v>0.43380000000000002</v>
      </c>
      <c r="E291" s="2">
        <v>0.57440000000000002</v>
      </c>
      <c r="F291" s="2">
        <v>0.62219999999999998</v>
      </c>
      <c r="G291" s="2">
        <v>0.55179999999999996</v>
      </c>
      <c r="H291" s="2">
        <v>0.39279999999999998</v>
      </c>
      <c r="I291" s="2">
        <v>0.2056</v>
      </c>
      <c r="J291" s="2">
        <v>6.9199999999999998E-2</v>
      </c>
      <c r="K291" s="2">
        <v>1.2800000000000001E-2</v>
      </c>
      <c r="L291" s="2">
        <v>1E-3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</row>
    <row r="292" spans="1:23">
      <c r="C292" s="38">
        <v>750</v>
      </c>
      <c r="D292" s="2">
        <v>0.438</v>
      </c>
      <c r="E292" s="2">
        <v>0.59</v>
      </c>
      <c r="F292" s="2">
        <v>0.67759999999999998</v>
      </c>
      <c r="G292" s="2">
        <v>0.58099999999999996</v>
      </c>
      <c r="H292" s="2">
        <v>0.42559999999999998</v>
      </c>
      <c r="I292" s="2">
        <v>0.22120000000000001</v>
      </c>
      <c r="J292" s="2">
        <v>4.8000000000000001E-2</v>
      </c>
      <c r="K292" s="2">
        <v>4.0000000000000002E-4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</row>
    <row r="293" spans="1:23">
      <c r="C293" s="38">
        <v>1500</v>
      </c>
      <c r="D293" s="2">
        <v>0.43919999999999998</v>
      </c>
      <c r="E293" s="2">
        <v>0.59640000000000004</v>
      </c>
      <c r="F293" s="2">
        <v>0.68659999999999999</v>
      </c>
      <c r="G293" s="2">
        <v>0.58660000000000001</v>
      </c>
      <c r="H293" s="2">
        <v>0.42220000000000002</v>
      </c>
      <c r="I293" s="2">
        <v>0.19439999999999999</v>
      </c>
      <c r="J293" s="2">
        <v>4.3200000000000002E-2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</row>
    <row r="295" spans="1:23">
      <c r="A295" s="6" t="s">
        <v>14</v>
      </c>
      <c r="B295" s="6" t="s">
        <v>44</v>
      </c>
    </row>
    <row r="296" spans="1:23">
      <c r="C296" s="33" t="s">
        <v>115</v>
      </c>
      <c r="D296" s="36">
        <v>0.1</v>
      </c>
      <c r="E296" s="36">
        <v>0.2</v>
      </c>
      <c r="F296" s="36">
        <v>0.3</v>
      </c>
      <c r="G296" s="36">
        <v>0.4</v>
      </c>
      <c r="H296" s="36">
        <v>0.5</v>
      </c>
      <c r="I296" s="36">
        <v>0.6</v>
      </c>
      <c r="J296" s="36">
        <v>0.7</v>
      </c>
      <c r="K296" s="36">
        <v>0.8</v>
      </c>
      <c r="L296" s="36">
        <v>0.9</v>
      </c>
      <c r="M296" s="36">
        <v>1</v>
      </c>
      <c r="N296" s="36">
        <v>1.1000000000000001</v>
      </c>
      <c r="O296" s="36">
        <v>1.2</v>
      </c>
      <c r="P296" s="36">
        <v>1.3</v>
      </c>
      <c r="Q296" s="36">
        <v>1.4</v>
      </c>
      <c r="R296" s="36">
        <v>1.5</v>
      </c>
      <c r="S296" s="36">
        <v>1.6</v>
      </c>
      <c r="T296" s="36">
        <v>1.7</v>
      </c>
      <c r="U296" s="36">
        <v>1.8</v>
      </c>
      <c r="V296" s="36">
        <v>1.9</v>
      </c>
      <c r="W296" s="36">
        <v>2</v>
      </c>
    </row>
    <row r="297" spans="1:23">
      <c r="C297" s="38">
        <v>3</v>
      </c>
      <c r="D297" s="4">
        <v>1</v>
      </c>
      <c r="E297" s="4">
        <v>0.9999905</v>
      </c>
      <c r="F297" s="4">
        <v>0.99998359999999997</v>
      </c>
      <c r="G297" s="4">
        <v>0.99997910000000001</v>
      </c>
      <c r="H297" s="4">
        <v>0.99997610000000003</v>
      </c>
      <c r="I297" s="4">
        <v>0.99997389999999997</v>
      </c>
      <c r="J297" s="4">
        <v>0.99997230000000004</v>
      </c>
      <c r="K297" s="4">
        <v>0.99997100000000005</v>
      </c>
      <c r="L297" s="4">
        <v>0.99997000000000003</v>
      </c>
      <c r="M297" s="4">
        <v>0.99996910000000006</v>
      </c>
      <c r="N297" s="4">
        <v>0.99996830000000003</v>
      </c>
      <c r="O297" s="4">
        <v>0.99996770000000001</v>
      </c>
      <c r="P297" s="4">
        <v>0.9999671</v>
      </c>
      <c r="Q297" s="4">
        <v>0.99996660000000004</v>
      </c>
      <c r="R297" s="4">
        <v>0.99996609999999997</v>
      </c>
      <c r="S297" s="4">
        <v>0.99996569999999996</v>
      </c>
      <c r="T297" s="4">
        <v>0.9999652</v>
      </c>
      <c r="U297" s="4">
        <v>0.99996490000000005</v>
      </c>
      <c r="V297" s="4">
        <v>0.99996450000000003</v>
      </c>
      <c r="W297" s="4">
        <v>0.99996410000000002</v>
      </c>
    </row>
    <row r="298" spans="1:23">
      <c r="C298" s="38">
        <v>6</v>
      </c>
      <c r="D298" s="4">
        <v>1</v>
      </c>
      <c r="E298" s="4">
        <v>0.99982550000000003</v>
      </c>
      <c r="F298" s="4">
        <v>0.99989499999999998</v>
      </c>
      <c r="G298" s="4">
        <v>0.99991629999999998</v>
      </c>
      <c r="H298" s="4">
        <v>0.99990429999999997</v>
      </c>
      <c r="I298" s="4">
        <v>0.99989570000000005</v>
      </c>
      <c r="J298" s="4">
        <v>0.99988920000000003</v>
      </c>
      <c r="K298" s="4">
        <v>0.99988410000000005</v>
      </c>
      <c r="L298" s="4">
        <v>0.99987990000000004</v>
      </c>
      <c r="M298" s="4">
        <v>0.9998764</v>
      </c>
      <c r="N298" s="4">
        <v>0.99987340000000002</v>
      </c>
      <c r="O298" s="4">
        <v>0.9998707</v>
      </c>
      <c r="P298" s="4">
        <v>0.99986839999999999</v>
      </c>
      <c r="Q298" s="4">
        <v>0.99986629999999999</v>
      </c>
      <c r="R298" s="4">
        <v>0.99986439999999999</v>
      </c>
      <c r="S298" s="4">
        <v>0.99986260000000005</v>
      </c>
      <c r="T298" s="4">
        <v>0.999861</v>
      </c>
      <c r="U298" s="4">
        <v>0.99985939999999995</v>
      </c>
      <c r="V298" s="4">
        <v>0.99985800000000002</v>
      </c>
      <c r="W298" s="4">
        <v>0.99985659999999998</v>
      </c>
    </row>
    <row r="299" spans="1:23">
      <c r="C299" s="38">
        <v>12</v>
      </c>
      <c r="D299" s="4">
        <v>1</v>
      </c>
      <c r="E299" s="4">
        <v>0.99892510000000001</v>
      </c>
      <c r="F299" s="4">
        <v>0.99858400000000003</v>
      </c>
      <c r="G299" s="4">
        <v>0.99899579999999999</v>
      </c>
      <c r="H299" s="4">
        <v>0.99941820000000003</v>
      </c>
      <c r="I299" s="4">
        <v>0.99957669999999998</v>
      </c>
      <c r="J299" s="4">
        <v>0.99955709999999998</v>
      </c>
      <c r="K299" s="4">
        <v>0.9995366</v>
      </c>
      <c r="L299" s="4">
        <v>0.99951979999999996</v>
      </c>
      <c r="M299" s="4">
        <v>0.9995058</v>
      </c>
      <c r="N299" s="4">
        <v>0.99949370000000004</v>
      </c>
      <c r="O299" s="4">
        <v>0.99948320000000002</v>
      </c>
      <c r="P299" s="4">
        <v>0.99947390000000003</v>
      </c>
      <c r="Q299" s="4">
        <v>0.99946550000000001</v>
      </c>
      <c r="R299" s="4">
        <v>0.99945779999999995</v>
      </c>
      <c r="S299" s="4">
        <v>0.99945079999999997</v>
      </c>
      <c r="T299" s="4">
        <v>0.9994442</v>
      </c>
      <c r="U299" s="4">
        <v>0.99943800000000005</v>
      </c>
      <c r="V299" s="4">
        <v>0.99943210000000005</v>
      </c>
      <c r="W299" s="4">
        <v>0.99942660000000005</v>
      </c>
    </row>
    <row r="300" spans="1:23">
      <c r="C300" s="38">
        <v>20</v>
      </c>
      <c r="D300" s="4">
        <v>1</v>
      </c>
      <c r="E300" s="4">
        <v>0.99677249999999995</v>
      </c>
      <c r="F300" s="4">
        <v>0.99441610000000003</v>
      </c>
      <c r="G300" s="4">
        <v>0.99441299999999999</v>
      </c>
      <c r="H300" s="4">
        <v>0.99531460000000005</v>
      </c>
      <c r="I300" s="4">
        <v>0.99655419999999995</v>
      </c>
      <c r="J300" s="4">
        <v>0.99768469999999998</v>
      </c>
      <c r="K300" s="4">
        <v>0.99839679999999997</v>
      </c>
      <c r="L300" s="4">
        <v>0.99864310000000001</v>
      </c>
      <c r="M300" s="4">
        <v>0.99862879999999998</v>
      </c>
      <c r="N300" s="4">
        <v>0.99859540000000002</v>
      </c>
      <c r="O300" s="4">
        <v>0.99856630000000002</v>
      </c>
      <c r="P300" s="4">
        <v>0.99854039999999999</v>
      </c>
      <c r="Q300" s="4">
        <v>0.99851710000000005</v>
      </c>
      <c r="R300" s="4">
        <v>0.99849580000000004</v>
      </c>
      <c r="S300" s="4">
        <v>0.99847620000000004</v>
      </c>
      <c r="T300" s="4">
        <v>0.99845790000000001</v>
      </c>
      <c r="U300" s="4">
        <v>0.99844080000000002</v>
      </c>
      <c r="V300" s="4">
        <v>0.99842450000000005</v>
      </c>
      <c r="W300" s="4">
        <v>0.99840899999999999</v>
      </c>
    </row>
    <row r="301" spans="1:23">
      <c r="C301" s="38">
        <v>28</v>
      </c>
      <c r="D301" s="4">
        <v>1</v>
      </c>
      <c r="E301" s="4">
        <v>0.99363219999999997</v>
      </c>
      <c r="F301" s="4">
        <v>0.98813450000000003</v>
      </c>
      <c r="G301" s="4">
        <v>0.98659140000000001</v>
      </c>
      <c r="H301" s="4">
        <v>0.987321</v>
      </c>
      <c r="I301" s="4">
        <v>0.98904080000000005</v>
      </c>
      <c r="J301" s="4">
        <v>0.99109789999999998</v>
      </c>
      <c r="K301" s="4">
        <v>0.99319069999999998</v>
      </c>
      <c r="L301" s="4">
        <v>0.99494119999999997</v>
      </c>
      <c r="M301" s="4">
        <v>0.99617829999999996</v>
      </c>
      <c r="N301" s="4">
        <v>0.99691759999999996</v>
      </c>
      <c r="O301" s="4">
        <v>0.99715799999999999</v>
      </c>
      <c r="P301" s="4">
        <v>0.99714429999999998</v>
      </c>
      <c r="Q301" s="4">
        <v>0.9970987</v>
      </c>
      <c r="R301" s="4">
        <v>0.99705719999999998</v>
      </c>
      <c r="S301" s="4">
        <v>0.99701879999999998</v>
      </c>
      <c r="T301" s="4">
        <v>0.99698299999999995</v>
      </c>
      <c r="U301" s="4">
        <v>0.99694939999999999</v>
      </c>
      <c r="V301" s="4">
        <v>0.99691759999999996</v>
      </c>
      <c r="W301" s="4">
        <v>0.99688739999999998</v>
      </c>
    </row>
    <row r="302" spans="1:23">
      <c r="C302" s="38">
        <v>36</v>
      </c>
      <c r="D302" s="4">
        <v>1</v>
      </c>
      <c r="E302" s="4">
        <v>0.9896199</v>
      </c>
      <c r="F302" s="4">
        <v>0.98017659999999995</v>
      </c>
      <c r="G302" s="4">
        <v>0.97676430000000003</v>
      </c>
      <c r="H302" s="4">
        <v>0.97699290000000005</v>
      </c>
      <c r="I302" s="4">
        <v>0.97882210000000003</v>
      </c>
      <c r="J302" s="4">
        <v>0.98154759999999996</v>
      </c>
      <c r="K302" s="4">
        <v>0.98456480000000002</v>
      </c>
      <c r="L302" s="4">
        <v>0.9874638</v>
      </c>
      <c r="M302" s="4">
        <v>0.98979689999999998</v>
      </c>
      <c r="N302" s="4">
        <v>0.99172559999999998</v>
      </c>
      <c r="O302" s="4">
        <v>0.9932626</v>
      </c>
      <c r="P302" s="4">
        <v>0.99432670000000001</v>
      </c>
      <c r="Q302" s="4">
        <v>0.99491859999999999</v>
      </c>
      <c r="R302" s="4">
        <v>0.99510569999999998</v>
      </c>
      <c r="S302" s="4">
        <v>0.99508370000000002</v>
      </c>
      <c r="T302" s="4">
        <v>0.99502469999999998</v>
      </c>
      <c r="U302" s="4">
        <v>0.99496929999999995</v>
      </c>
      <c r="V302" s="4">
        <v>0.99491689999999999</v>
      </c>
      <c r="W302" s="4">
        <v>0.99486699999999995</v>
      </c>
    </row>
    <row r="303" spans="1:23">
      <c r="C303" s="38">
        <v>45</v>
      </c>
      <c r="D303" s="4">
        <v>1</v>
      </c>
      <c r="E303" s="4">
        <v>0.98419480000000004</v>
      </c>
      <c r="F303" s="4">
        <v>0.96976640000000003</v>
      </c>
      <c r="G303" s="4">
        <v>0.96471359999999995</v>
      </c>
      <c r="H303" s="4">
        <v>0.96514619999999995</v>
      </c>
      <c r="I303" s="4">
        <v>0.96838860000000004</v>
      </c>
      <c r="J303" s="4">
        <v>0.97233570000000002</v>
      </c>
      <c r="K303" s="4">
        <v>0.97618629999999995</v>
      </c>
      <c r="L303" s="4">
        <v>0.97959609999999997</v>
      </c>
      <c r="M303" s="4">
        <v>0.98281010000000002</v>
      </c>
      <c r="N303" s="4">
        <v>0.98540720000000004</v>
      </c>
      <c r="O303" s="4">
        <v>0.9872628</v>
      </c>
      <c r="P303" s="4">
        <v>0.98886110000000005</v>
      </c>
      <c r="Q303" s="4">
        <v>0.9901643</v>
      </c>
      <c r="R303" s="4">
        <v>0.99110569999999998</v>
      </c>
      <c r="S303" s="4">
        <v>0.99173710000000004</v>
      </c>
      <c r="T303" s="4">
        <v>0.99206799999999995</v>
      </c>
      <c r="U303" s="4">
        <v>0.99215050000000005</v>
      </c>
      <c r="V303" s="4">
        <v>0.99207939999999994</v>
      </c>
      <c r="W303" s="4">
        <v>0.99200169999999999</v>
      </c>
    </row>
    <row r="304" spans="1:23">
      <c r="C304" s="38">
        <v>62.5</v>
      </c>
      <c r="D304" s="4">
        <v>1</v>
      </c>
      <c r="E304" s="4">
        <v>0.97178549999999997</v>
      </c>
      <c r="F304" s="4">
        <v>0.9454958</v>
      </c>
      <c r="G304" s="4">
        <v>0.93210939999999998</v>
      </c>
      <c r="H304" s="4">
        <v>0.92530250000000003</v>
      </c>
      <c r="I304" s="4">
        <v>0.92270649999999999</v>
      </c>
      <c r="J304" s="4">
        <v>0.92342089999999999</v>
      </c>
      <c r="K304" s="4">
        <v>0.92722349999999998</v>
      </c>
      <c r="L304" s="4">
        <v>0.93342579999999997</v>
      </c>
      <c r="M304" s="4">
        <v>0.94117530000000005</v>
      </c>
      <c r="N304" s="4">
        <v>0.95018020000000003</v>
      </c>
      <c r="O304" s="4">
        <v>0.95853029999999995</v>
      </c>
      <c r="P304" s="4">
        <v>0.96570540000000005</v>
      </c>
      <c r="Q304" s="4">
        <v>0.97193419999999997</v>
      </c>
      <c r="R304" s="4">
        <v>0.97617549999999997</v>
      </c>
      <c r="S304" s="4">
        <v>0.97926299999999999</v>
      </c>
      <c r="T304" s="4">
        <v>0.98123170000000004</v>
      </c>
      <c r="U304" s="4">
        <v>0.98228070000000001</v>
      </c>
      <c r="V304" s="4">
        <v>0.98317290000000002</v>
      </c>
      <c r="W304" s="4">
        <v>0.98392760000000001</v>
      </c>
    </row>
    <row r="305" spans="1:23">
      <c r="C305" s="38">
        <v>87.5</v>
      </c>
      <c r="D305" s="4">
        <v>1</v>
      </c>
      <c r="E305" s="4">
        <v>0.9510731</v>
      </c>
      <c r="F305" s="4">
        <v>0.90301070000000005</v>
      </c>
      <c r="G305" s="4">
        <v>0.87658329999999995</v>
      </c>
      <c r="H305" s="4">
        <v>0.8600082</v>
      </c>
      <c r="I305" s="4">
        <v>0.8489293</v>
      </c>
      <c r="J305" s="4">
        <v>0.84144289999999999</v>
      </c>
      <c r="K305" s="4">
        <v>0.83601499999999995</v>
      </c>
      <c r="L305" s="4">
        <v>0.83290200000000003</v>
      </c>
      <c r="M305" s="4">
        <v>0.8297137</v>
      </c>
      <c r="N305" s="4">
        <v>0.83285480000000001</v>
      </c>
      <c r="O305" s="4">
        <v>1</v>
      </c>
      <c r="P305" s="4">
        <v>1</v>
      </c>
      <c r="Q305" s="4">
        <v>1</v>
      </c>
      <c r="R305" s="4">
        <v>1</v>
      </c>
      <c r="S305" s="4">
        <v>1</v>
      </c>
      <c r="T305" s="4">
        <v>1</v>
      </c>
      <c r="U305" s="4">
        <v>1</v>
      </c>
      <c r="V305" s="4">
        <v>1</v>
      </c>
      <c r="W305" s="4">
        <v>1</v>
      </c>
    </row>
    <row r="306" spans="1:23">
      <c r="C306" s="38">
        <v>112.5</v>
      </c>
      <c r="D306" s="4">
        <v>1</v>
      </c>
      <c r="E306" s="4">
        <v>0.93051689999999998</v>
      </c>
      <c r="F306" s="4">
        <v>0.862182</v>
      </c>
      <c r="G306" s="4">
        <v>0.82417430000000003</v>
      </c>
      <c r="H306" s="4">
        <v>0.79992149999999995</v>
      </c>
      <c r="I306" s="4">
        <v>0.7830068</v>
      </c>
      <c r="J306" s="4">
        <v>1</v>
      </c>
      <c r="K306" s="4">
        <v>1</v>
      </c>
      <c r="L306" s="4">
        <v>1</v>
      </c>
      <c r="M306" s="4">
        <v>1</v>
      </c>
      <c r="N306" s="4">
        <v>1</v>
      </c>
      <c r="O306" s="4">
        <v>1</v>
      </c>
      <c r="P306" s="4">
        <v>1</v>
      </c>
      <c r="Q306" s="4">
        <v>1</v>
      </c>
      <c r="R306" s="4">
        <v>1</v>
      </c>
      <c r="S306" s="4">
        <v>1</v>
      </c>
      <c r="T306" s="4">
        <v>1</v>
      </c>
      <c r="U306" s="4">
        <v>1</v>
      </c>
      <c r="V306" s="4">
        <v>1</v>
      </c>
      <c r="W306" s="4">
        <v>1</v>
      </c>
    </row>
    <row r="307" spans="1:23">
      <c r="C307" s="38">
        <v>137.5</v>
      </c>
      <c r="D307" s="4">
        <v>1</v>
      </c>
      <c r="E307" s="4">
        <v>0.91184799999999999</v>
      </c>
      <c r="F307" s="4">
        <v>0.82490750000000002</v>
      </c>
      <c r="G307" s="4">
        <v>0.77656250000000004</v>
      </c>
      <c r="H307" s="4">
        <v>0.7453824</v>
      </c>
      <c r="I307" s="4">
        <v>0.72301610000000005</v>
      </c>
      <c r="J307" s="4">
        <v>1</v>
      </c>
      <c r="K307" s="4">
        <v>1</v>
      </c>
      <c r="L307" s="4">
        <v>1</v>
      </c>
      <c r="M307" s="4">
        <v>1</v>
      </c>
      <c r="N307" s="4">
        <v>1</v>
      </c>
      <c r="O307" s="4">
        <v>1</v>
      </c>
      <c r="P307" s="4">
        <v>1</v>
      </c>
      <c r="Q307" s="4">
        <v>1</v>
      </c>
      <c r="R307" s="4">
        <v>1</v>
      </c>
      <c r="S307" s="4">
        <v>1</v>
      </c>
      <c r="T307" s="4">
        <v>1</v>
      </c>
      <c r="U307" s="20">
        <v>1</v>
      </c>
      <c r="V307" s="20">
        <v>1</v>
      </c>
      <c r="W307" s="20">
        <v>1</v>
      </c>
    </row>
    <row r="308" spans="1:23">
      <c r="C308" s="38">
        <v>175</v>
      </c>
      <c r="D308" s="4">
        <v>1</v>
      </c>
      <c r="E308" s="4">
        <v>0.88871129999999998</v>
      </c>
      <c r="F308" s="4">
        <v>0.77867940000000002</v>
      </c>
      <c r="G308" s="4">
        <v>0.71735769999999999</v>
      </c>
      <c r="H308" s="4">
        <v>0.67767239999999995</v>
      </c>
      <c r="I308" s="4">
        <v>0.64913889999999996</v>
      </c>
      <c r="J308" s="4">
        <v>1</v>
      </c>
      <c r="K308" s="4">
        <v>1</v>
      </c>
      <c r="L308" s="4">
        <v>1</v>
      </c>
      <c r="M308" s="4">
        <v>1</v>
      </c>
      <c r="N308" s="4">
        <v>1</v>
      </c>
      <c r="O308" s="4">
        <v>1</v>
      </c>
      <c r="P308" s="4">
        <v>1</v>
      </c>
      <c r="Q308" s="4">
        <v>1</v>
      </c>
      <c r="R308" s="4">
        <v>1</v>
      </c>
      <c r="S308" s="20">
        <v>1</v>
      </c>
      <c r="T308" s="20">
        <v>1</v>
      </c>
      <c r="U308" s="20">
        <v>1</v>
      </c>
      <c r="V308" s="20">
        <v>1</v>
      </c>
      <c r="W308" s="20">
        <v>1</v>
      </c>
    </row>
    <row r="309" spans="1:23">
      <c r="C309" s="38">
        <v>225</v>
      </c>
      <c r="D309" s="4">
        <v>1</v>
      </c>
      <c r="E309" s="4">
        <v>0.86638859999999995</v>
      </c>
      <c r="F309" s="4">
        <v>0.73406150000000003</v>
      </c>
      <c r="G309" s="4">
        <v>0.66001589999999999</v>
      </c>
      <c r="H309" s="4">
        <v>0.61197120000000005</v>
      </c>
      <c r="I309" s="4">
        <v>0.57791029999999999</v>
      </c>
      <c r="J309" s="4">
        <v>1</v>
      </c>
      <c r="K309" s="4">
        <v>1</v>
      </c>
      <c r="L309" s="4">
        <v>1</v>
      </c>
      <c r="M309" s="4">
        <v>1</v>
      </c>
      <c r="N309" s="4">
        <v>1</v>
      </c>
      <c r="O309" s="4">
        <v>1</v>
      </c>
      <c r="P309" s="4">
        <v>1</v>
      </c>
      <c r="Q309" s="4">
        <v>1</v>
      </c>
      <c r="R309" s="20">
        <v>1</v>
      </c>
      <c r="S309" s="20">
        <v>1</v>
      </c>
      <c r="T309" s="20">
        <v>1</v>
      </c>
      <c r="U309" s="20">
        <v>1</v>
      </c>
      <c r="V309" s="20">
        <v>1</v>
      </c>
      <c r="W309" s="20">
        <v>1</v>
      </c>
    </row>
    <row r="310" spans="1:23">
      <c r="C310" s="38">
        <v>375</v>
      </c>
      <c r="D310" s="4">
        <v>1</v>
      </c>
      <c r="E310" s="4">
        <v>0.83374029999999999</v>
      </c>
      <c r="F310" s="4">
        <v>0.66881369999999996</v>
      </c>
      <c r="G310" s="4">
        <v>0.57614370000000004</v>
      </c>
      <c r="H310" s="4">
        <v>0.51562240000000004</v>
      </c>
      <c r="I310" s="4">
        <v>0.4724583</v>
      </c>
      <c r="J310" s="4">
        <v>0.43993579999999999</v>
      </c>
      <c r="K310" s="4">
        <v>0.41441129999999998</v>
      </c>
      <c r="L310" s="4">
        <v>1</v>
      </c>
      <c r="M310" s="4">
        <v>1</v>
      </c>
      <c r="N310" s="4">
        <v>1</v>
      </c>
      <c r="O310" s="4">
        <v>1</v>
      </c>
      <c r="P310" s="4">
        <v>1</v>
      </c>
      <c r="Q310" s="4">
        <v>1</v>
      </c>
      <c r="R310" s="4">
        <v>1</v>
      </c>
      <c r="S310" s="4">
        <v>1</v>
      </c>
      <c r="T310" s="4">
        <v>1</v>
      </c>
      <c r="U310" s="4">
        <v>1</v>
      </c>
      <c r="V310" s="20">
        <v>1</v>
      </c>
      <c r="W310" s="20">
        <v>1</v>
      </c>
    </row>
    <row r="311" spans="1:23">
      <c r="C311" s="38">
        <v>750</v>
      </c>
      <c r="D311" s="4">
        <v>1</v>
      </c>
      <c r="E311" s="4">
        <v>0.81467889999999998</v>
      </c>
      <c r="F311" s="4">
        <v>0.63074680000000005</v>
      </c>
      <c r="G311" s="4">
        <v>0.52730069999999996</v>
      </c>
      <c r="H311" s="4">
        <v>0.45962819999999999</v>
      </c>
      <c r="I311" s="4">
        <v>0.41123700000000002</v>
      </c>
      <c r="J311" s="4">
        <v>0.37459369999999997</v>
      </c>
      <c r="K311" s="4">
        <v>0.3456282</v>
      </c>
      <c r="L311" s="4">
        <v>0.32198759999999998</v>
      </c>
      <c r="M311" s="4">
        <v>0.30218099999999998</v>
      </c>
      <c r="N311" s="4">
        <v>0.28522639999999999</v>
      </c>
      <c r="O311" s="4">
        <v>0.27042909999999998</v>
      </c>
      <c r="P311" s="4">
        <v>0.25731409999999999</v>
      </c>
      <c r="Q311" s="4">
        <v>0.2455058</v>
      </c>
      <c r="R311" s="4">
        <v>1</v>
      </c>
      <c r="S311" s="4">
        <v>1</v>
      </c>
      <c r="T311" s="4">
        <v>1</v>
      </c>
      <c r="U311" s="4">
        <v>1</v>
      </c>
      <c r="V311" s="4">
        <v>1</v>
      </c>
      <c r="W311" s="4">
        <v>1</v>
      </c>
    </row>
    <row r="312" spans="1:23">
      <c r="C312" s="38">
        <v>1500</v>
      </c>
      <c r="D312" s="4">
        <v>1</v>
      </c>
      <c r="E312" s="4">
        <v>0.80921600000000005</v>
      </c>
      <c r="F312" s="4">
        <v>0.61985020000000002</v>
      </c>
      <c r="G312" s="4">
        <v>0.51333669999999998</v>
      </c>
      <c r="H312" s="4">
        <v>0.44364229999999999</v>
      </c>
      <c r="I312" s="4">
        <v>0.3937947</v>
      </c>
      <c r="J312" s="4">
        <v>0.35603950000000001</v>
      </c>
      <c r="K312" s="4">
        <v>0.326187</v>
      </c>
      <c r="L312" s="4">
        <v>0.30181530000000001</v>
      </c>
      <c r="M312" s="4">
        <v>0.28138239999999998</v>
      </c>
      <c r="N312" s="4">
        <v>0.26388460000000002</v>
      </c>
      <c r="O312" s="4">
        <v>0.24859880000000001</v>
      </c>
      <c r="P312" s="4">
        <v>0.23503589999999999</v>
      </c>
      <c r="Q312" s="4">
        <v>0.222825</v>
      </c>
      <c r="R312" s="4">
        <v>0.2116893</v>
      </c>
      <c r="S312" s="4">
        <v>0.20140449999999999</v>
      </c>
      <c r="T312" s="4">
        <v>0.19182399999999999</v>
      </c>
      <c r="U312" s="4">
        <v>0.18282280000000001</v>
      </c>
      <c r="V312" s="4">
        <v>0.17430200000000001</v>
      </c>
      <c r="W312" s="4">
        <v>1</v>
      </c>
    </row>
    <row r="314" spans="1:23">
      <c r="A314" s="6" t="s">
        <v>14</v>
      </c>
      <c r="B314" s="6" t="s">
        <v>45</v>
      </c>
    </row>
    <row r="315" spans="1:23">
      <c r="C315" s="33" t="s">
        <v>115</v>
      </c>
      <c r="D315" s="36">
        <v>0.1</v>
      </c>
      <c r="E315" s="36">
        <v>0.2</v>
      </c>
      <c r="F315" s="36">
        <v>0.3</v>
      </c>
      <c r="G315" s="36">
        <v>0.4</v>
      </c>
      <c r="H315" s="36">
        <v>0.5</v>
      </c>
      <c r="I315" s="36">
        <v>0.6</v>
      </c>
      <c r="J315" s="36">
        <v>0.7</v>
      </c>
      <c r="K315" s="36">
        <v>0.8</v>
      </c>
      <c r="L315" s="36">
        <v>0.9</v>
      </c>
      <c r="M315" s="36">
        <v>1</v>
      </c>
      <c r="N315" s="36">
        <v>1.1000000000000001</v>
      </c>
      <c r="O315" s="36">
        <v>1.2</v>
      </c>
      <c r="P315" s="36">
        <v>1.3</v>
      </c>
      <c r="Q315" s="36">
        <v>1.4</v>
      </c>
      <c r="R315" s="36">
        <v>1.5</v>
      </c>
      <c r="S315" s="36">
        <v>1.6</v>
      </c>
      <c r="T315" s="36">
        <v>1.7</v>
      </c>
      <c r="U315" s="36">
        <v>1.8</v>
      </c>
      <c r="V315" s="36">
        <v>1.9</v>
      </c>
      <c r="W315" s="36">
        <v>2</v>
      </c>
    </row>
    <row r="316" spans="1:23">
      <c r="C316" s="38">
        <v>3</v>
      </c>
      <c r="D316" s="4">
        <v>1</v>
      </c>
      <c r="E316" s="4">
        <v>1</v>
      </c>
      <c r="F316" s="4">
        <v>1</v>
      </c>
      <c r="G316" s="4">
        <v>1</v>
      </c>
      <c r="H316" s="4">
        <v>0.9999962</v>
      </c>
      <c r="I316" s="4">
        <v>0.99999179999999999</v>
      </c>
      <c r="J316" s="4">
        <v>0.9999884</v>
      </c>
      <c r="K316" s="4">
        <v>0.99998580000000004</v>
      </c>
      <c r="L316" s="4">
        <v>0.99998359999999997</v>
      </c>
      <c r="M316" s="4">
        <v>0.99998189999999998</v>
      </c>
      <c r="N316" s="4">
        <v>0.99998039999999999</v>
      </c>
      <c r="O316" s="4">
        <v>0.99997910000000001</v>
      </c>
      <c r="P316" s="4">
        <v>0.99997789999999998</v>
      </c>
      <c r="Q316" s="4">
        <v>0.99997689999999995</v>
      </c>
      <c r="R316" s="4">
        <v>0.99997610000000003</v>
      </c>
      <c r="S316" s="4">
        <v>0.99997530000000001</v>
      </c>
      <c r="T316" s="4">
        <v>0.99997460000000005</v>
      </c>
      <c r="U316" s="4">
        <v>0.99997389999999997</v>
      </c>
      <c r="V316" s="4">
        <v>0.99997329999999995</v>
      </c>
      <c r="W316" s="4">
        <v>0.9999728</v>
      </c>
    </row>
    <row r="317" spans="1:23">
      <c r="C317" s="38">
        <v>6</v>
      </c>
      <c r="D317" s="4">
        <v>1</v>
      </c>
      <c r="E317" s="4">
        <v>1</v>
      </c>
      <c r="F317" s="4">
        <v>1</v>
      </c>
      <c r="G317" s="4">
        <v>1</v>
      </c>
      <c r="H317" s="4">
        <v>0.99998379999999998</v>
      </c>
      <c r="I317" s="4">
        <v>0.9999671</v>
      </c>
      <c r="J317" s="4">
        <v>0.99995369999999995</v>
      </c>
      <c r="K317" s="4">
        <v>0.99994309999999997</v>
      </c>
      <c r="L317" s="4">
        <v>0.99993449999999995</v>
      </c>
      <c r="M317" s="4">
        <v>0.99992740000000002</v>
      </c>
      <c r="N317" s="4">
        <v>0.99992139999999996</v>
      </c>
      <c r="O317" s="4">
        <v>0.99991620000000003</v>
      </c>
      <c r="P317" s="4">
        <v>0.99991169999999996</v>
      </c>
      <c r="Q317" s="4">
        <v>0.99990769999999995</v>
      </c>
      <c r="R317" s="4">
        <v>0.99990420000000002</v>
      </c>
      <c r="S317" s="4">
        <v>0.99990100000000004</v>
      </c>
      <c r="T317" s="4">
        <v>0.99989819999999996</v>
      </c>
      <c r="U317" s="4">
        <v>0.9998956</v>
      </c>
      <c r="V317" s="4">
        <v>0.99989329999999998</v>
      </c>
      <c r="W317" s="4">
        <v>0.99989110000000003</v>
      </c>
    </row>
    <row r="318" spans="1:23">
      <c r="C318" s="38">
        <v>12</v>
      </c>
      <c r="D318" s="4">
        <v>1</v>
      </c>
      <c r="E318" s="4">
        <v>1</v>
      </c>
      <c r="F318" s="4">
        <v>1</v>
      </c>
      <c r="G318" s="4">
        <v>1</v>
      </c>
      <c r="H318" s="4">
        <v>0.99972430000000001</v>
      </c>
      <c r="I318" s="4">
        <v>0.99958630000000004</v>
      </c>
      <c r="J318" s="4">
        <v>0.99961489999999997</v>
      </c>
      <c r="K318" s="4">
        <v>0.99968950000000001</v>
      </c>
      <c r="L318" s="4">
        <v>0.9997277</v>
      </c>
      <c r="M318" s="4">
        <v>0.99971010000000005</v>
      </c>
      <c r="N318" s="4">
        <v>0.99968599999999996</v>
      </c>
      <c r="O318" s="4">
        <v>0.99966529999999998</v>
      </c>
      <c r="P318" s="4">
        <v>0.99964730000000002</v>
      </c>
      <c r="Q318" s="4">
        <v>0.99963139999999995</v>
      </c>
      <c r="R318" s="4">
        <v>0.99961739999999999</v>
      </c>
      <c r="S318" s="4">
        <v>0.99960470000000001</v>
      </c>
      <c r="T318" s="4">
        <v>0.99959339999999997</v>
      </c>
      <c r="U318" s="4">
        <v>0.99958309999999995</v>
      </c>
      <c r="V318" s="4">
        <v>0.99957370000000001</v>
      </c>
      <c r="W318" s="4">
        <v>0.99956509999999998</v>
      </c>
    </row>
    <row r="319" spans="1:23">
      <c r="C319" s="38">
        <v>20</v>
      </c>
      <c r="D319" s="4">
        <v>1</v>
      </c>
      <c r="E319" s="4">
        <v>1</v>
      </c>
      <c r="F319" s="4">
        <v>1</v>
      </c>
      <c r="G319" s="4">
        <v>1</v>
      </c>
      <c r="H319" s="4">
        <v>0.99878549999999999</v>
      </c>
      <c r="I319" s="4">
        <v>0.99772519999999998</v>
      </c>
      <c r="J319" s="4">
        <v>0.99734</v>
      </c>
      <c r="K319" s="4">
        <v>0.9973417</v>
      </c>
      <c r="L319" s="4">
        <v>0.99759569999999997</v>
      </c>
      <c r="M319" s="4">
        <v>0.99794689999999997</v>
      </c>
      <c r="N319" s="4">
        <v>0.99829559999999995</v>
      </c>
      <c r="O319" s="4">
        <v>0.99860870000000002</v>
      </c>
      <c r="P319" s="4">
        <v>0.99883279999999997</v>
      </c>
      <c r="Q319" s="4">
        <v>0.99893620000000005</v>
      </c>
      <c r="R319" s="4">
        <v>0.99893509999999996</v>
      </c>
      <c r="S319" s="4">
        <v>0.9989034</v>
      </c>
      <c r="T319" s="4">
        <v>0.99887190000000003</v>
      </c>
      <c r="U319" s="4">
        <v>0.99884329999999999</v>
      </c>
      <c r="V319" s="4">
        <v>0.99881719999999996</v>
      </c>
      <c r="W319" s="4">
        <v>0.9987933</v>
      </c>
    </row>
    <row r="320" spans="1:23">
      <c r="C320" s="38">
        <v>28</v>
      </c>
      <c r="D320" s="4">
        <v>1</v>
      </c>
      <c r="E320" s="4">
        <v>1</v>
      </c>
      <c r="F320" s="4">
        <v>1</v>
      </c>
      <c r="G320" s="4">
        <v>1</v>
      </c>
      <c r="H320" s="4">
        <v>0.99734100000000003</v>
      </c>
      <c r="I320" s="4">
        <v>0.99459129999999996</v>
      </c>
      <c r="J320" s="4">
        <v>0.99304650000000005</v>
      </c>
      <c r="K320" s="4">
        <v>0.99240110000000004</v>
      </c>
      <c r="L320" s="4">
        <v>0.99235870000000004</v>
      </c>
      <c r="M320" s="4">
        <v>0.99272419999999995</v>
      </c>
      <c r="N320" s="4">
        <v>0.99330819999999997</v>
      </c>
      <c r="O320" s="4">
        <v>0.99402040000000003</v>
      </c>
      <c r="P320" s="4">
        <v>0.99480329999999995</v>
      </c>
      <c r="Q320" s="4">
        <v>0.99554529999999997</v>
      </c>
      <c r="R320" s="4">
        <v>0.99619250000000004</v>
      </c>
      <c r="S320" s="4">
        <v>0.99673900000000004</v>
      </c>
      <c r="T320" s="4">
        <v>0.99715350000000003</v>
      </c>
      <c r="U320" s="4">
        <v>0.99745629999999996</v>
      </c>
      <c r="V320" s="4">
        <v>0.99759900000000001</v>
      </c>
      <c r="W320" s="4">
        <v>0.99762360000000005</v>
      </c>
    </row>
    <row r="321" spans="3:23">
      <c r="C321" s="38">
        <v>36</v>
      </c>
      <c r="D321" s="4">
        <v>1</v>
      </c>
      <c r="E321" s="4">
        <v>1</v>
      </c>
      <c r="F321" s="4">
        <v>1</v>
      </c>
      <c r="G321" s="4">
        <v>1</v>
      </c>
      <c r="H321" s="4">
        <v>0.99547379999999996</v>
      </c>
      <c r="I321" s="4">
        <v>0.99049100000000001</v>
      </c>
      <c r="J321" s="4">
        <v>0.98726599999999998</v>
      </c>
      <c r="K321" s="4">
        <v>0.98540209999999995</v>
      </c>
      <c r="L321" s="4">
        <v>0.98455210000000004</v>
      </c>
      <c r="M321" s="4">
        <v>0.98439739999999998</v>
      </c>
      <c r="N321" s="4">
        <v>0.98480389999999995</v>
      </c>
      <c r="O321" s="4">
        <v>0.98553029999999997</v>
      </c>
      <c r="P321" s="4">
        <v>0.98652130000000005</v>
      </c>
      <c r="Q321" s="4">
        <v>0.98771299999999995</v>
      </c>
      <c r="R321" s="4">
        <v>0.98892939999999996</v>
      </c>
      <c r="S321" s="4">
        <v>0.99016950000000004</v>
      </c>
      <c r="T321" s="4">
        <v>0.99133470000000001</v>
      </c>
      <c r="U321" s="4">
        <v>0.9923999</v>
      </c>
      <c r="V321" s="4">
        <v>0.99336729999999995</v>
      </c>
      <c r="W321" s="4">
        <v>0.99413720000000005</v>
      </c>
    </row>
    <row r="322" spans="3:23">
      <c r="C322" s="38">
        <v>45</v>
      </c>
      <c r="D322" s="4">
        <v>1</v>
      </c>
      <c r="E322" s="4">
        <v>1</v>
      </c>
      <c r="F322" s="4">
        <v>1</v>
      </c>
      <c r="G322" s="4">
        <v>1</v>
      </c>
      <c r="H322" s="4">
        <v>0.9929675</v>
      </c>
      <c r="I322" s="4">
        <v>0.98501830000000001</v>
      </c>
      <c r="J322" s="4">
        <v>0.97960080000000005</v>
      </c>
      <c r="K322" s="4">
        <v>0.97609330000000005</v>
      </c>
      <c r="L322" s="4">
        <v>0.97405560000000002</v>
      </c>
      <c r="M322" s="4">
        <v>0.97315200000000002</v>
      </c>
      <c r="N322" s="4">
        <v>0.97317629999999999</v>
      </c>
      <c r="O322" s="4">
        <v>0.97363409999999995</v>
      </c>
      <c r="P322" s="4">
        <v>0.97466529999999996</v>
      </c>
      <c r="Q322" s="4">
        <v>0.97593110000000005</v>
      </c>
      <c r="R322" s="4">
        <v>0.97746169999999999</v>
      </c>
      <c r="S322" s="4">
        <v>0.97914829999999997</v>
      </c>
      <c r="T322" s="4">
        <v>0.98077539999999996</v>
      </c>
      <c r="U322" s="4">
        <v>0.98232410000000003</v>
      </c>
      <c r="V322" s="4">
        <v>0.98392950000000001</v>
      </c>
      <c r="W322" s="4">
        <v>0.98546330000000004</v>
      </c>
    </row>
    <row r="323" spans="3:23">
      <c r="C323" s="38">
        <v>62.5</v>
      </c>
      <c r="D323" s="4">
        <v>1</v>
      </c>
      <c r="E323" s="4">
        <v>1</v>
      </c>
      <c r="F323" s="4">
        <v>1</v>
      </c>
      <c r="G323" s="4">
        <v>1</v>
      </c>
      <c r="H323" s="4">
        <v>0.9871936</v>
      </c>
      <c r="I323" s="4">
        <v>0.97280060000000002</v>
      </c>
      <c r="J323" s="4">
        <v>0.96332320000000005</v>
      </c>
      <c r="K323" s="4">
        <v>0.95769020000000005</v>
      </c>
      <c r="L323" s="4">
        <v>0.95457360000000002</v>
      </c>
      <c r="M323" s="4">
        <v>0.95330179999999998</v>
      </c>
      <c r="N323" s="4">
        <v>0.95325490000000002</v>
      </c>
      <c r="O323" s="4">
        <v>0.95409940000000004</v>
      </c>
      <c r="P323" s="4">
        <v>0.9556983</v>
      </c>
      <c r="Q323" s="4">
        <v>0.95752170000000003</v>
      </c>
      <c r="R323" s="4">
        <v>0.95982100000000004</v>
      </c>
      <c r="S323" s="4">
        <v>0.96211409999999997</v>
      </c>
      <c r="T323" s="4">
        <v>0.96432660000000003</v>
      </c>
      <c r="U323" s="4">
        <v>0.96673710000000002</v>
      </c>
      <c r="V323" s="4">
        <v>0.96872360000000002</v>
      </c>
      <c r="W323" s="4">
        <v>0.9706304</v>
      </c>
    </row>
    <row r="324" spans="3:23">
      <c r="C324" s="38">
        <v>87.5</v>
      </c>
      <c r="D324" s="4">
        <v>1</v>
      </c>
      <c r="E324" s="4">
        <v>1</v>
      </c>
      <c r="F324" s="4">
        <v>1</v>
      </c>
      <c r="G324" s="4">
        <v>1</v>
      </c>
      <c r="H324" s="4">
        <v>0.97773120000000002</v>
      </c>
      <c r="I324" s="4">
        <v>0.95160920000000004</v>
      </c>
      <c r="J324" s="4">
        <v>0.93208899999999995</v>
      </c>
      <c r="K324" s="4">
        <v>0.91700369999999998</v>
      </c>
      <c r="L324" s="4">
        <v>0.90506370000000003</v>
      </c>
      <c r="M324" s="4">
        <v>0.89541130000000002</v>
      </c>
      <c r="N324" s="4">
        <v>0.88758300000000001</v>
      </c>
      <c r="O324" s="4">
        <v>0.88117690000000004</v>
      </c>
      <c r="P324" s="4">
        <v>0.87596890000000005</v>
      </c>
      <c r="Q324" s="4">
        <v>0.87171390000000004</v>
      </c>
      <c r="R324" s="4">
        <v>0.86832960000000003</v>
      </c>
      <c r="S324" s="4">
        <v>0.86530169999999995</v>
      </c>
      <c r="T324" s="4">
        <v>0.86342719999999995</v>
      </c>
      <c r="U324" s="4">
        <v>0.86129160000000005</v>
      </c>
      <c r="V324" s="4">
        <v>0.86054929999999996</v>
      </c>
      <c r="W324" s="4">
        <v>0.85969150000000005</v>
      </c>
    </row>
    <row r="325" spans="3:23">
      <c r="C325" s="38">
        <v>112.5</v>
      </c>
      <c r="D325" s="4">
        <v>1</v>
      </c>
      <c r="E325" s="4">
        <v>1</v>
      </c>
      <c r="F325" s="4">
        <v>1</v>
      </c>
      <c r="G325" s="4">
        <v>1</v>
      </c>
      <c r="H325" s="4">
        <v>0.96832770000000001</v>
      </c>
      <c r="I325" s="4">
        <v>0.93099259999999995</v>
      </c>
      <c r="J325" s="4">
        <v>0.90297559999999999</v>
      </c>
      <c r="K325" s="4">
        <v>0.88121459999999996</v>
      </c>
      <c r="L325" s="4">
        <v>0.86360680000000001</v>
      </c>
      <c r="M325" s="4">
        <v>0.84928349999999997</v>
      </c>
      <c r="N325" s="4">
        <v>0.83752389999999999</v>
      </c>
      <c r="O325" s="4">
        <v>0.8276289</v>
      </c>
      <c r="P325" s="4">
        <v>0.81920340000000003</v>
      </c>
      <c r="Q325" s="4">
        <v>0.81198170000000003</v>
      </c>
      <c r="R325" s="4">
        <v>0.80597399999999997</v>
      </c>
      <c r="S325" s="4">
        <v>0.80103429999999998</v>
      </c>
      <c r="T325" s="4">
        <v>0.79681670000000004</v>
      </c>
      <c r="U325" s="4">
        <v>0.79269060000000002</v>
      </c>
      <c r="V325" s="4">
        <v>0.78932709999999995</v>
      </c>
      <c r="W325" s="4">
        <v>0.78828940000000003</v>
      </c>
    </row>
    <row r="326" spans="3:23">
      <c r="C326" s="38">
        <v>137.5</v>
      </c>
      <c r="D326" s="4">
        <v>1</v>
      </c>
      <c r="E326" s="4">
        <v>1</v>
      </c>
      <c r="F326" s="4">
        <v>1</v>
      </c>
      <c r="G326" s="4">
        <v>1</v>
      </c>
      <c r="H326" s="4">
        <v>0.95974749999999998</v>
      </c>
      <c r="I326" s="4">
        <v>0.91226700000000005</v>
      </c>
      <c r="J326" s="4">
        <v>0.87656020000000001</v>
      </c>
      <c r="K326" s="4">
        <v>0.84859200000000001</v>
      </c>
      <c r="L326" s="4">
        <v>0.82616409999999996</v>
      </c>
      <c r="M326" s="4">
        <v>0.80754649999999994</v>
      </c>
      <c r="N326" s="4">
        <v>0.79206129999999997</v>
      </c>
      <c r="O326" s="4">
        <v>0.77889439999999999</v>
      </c>
      <c r="P326" s="4">
        <v>0.76774359999999997</v>
      </c>
      <c r="Q326" s="4">
        <v>0.75790709999999994</v>
      </c>
      <c r="R326" s="4">
        <v>0.74949330000000003</v>
      </c>
      <c r="S326" s="4">
        <v>0.74188270000000001</v>
      </c>
      <c r="T326" s="4">
        <v>0.73557289999999997</v>
      </c>
      <c r="U326" s="20">
        <v>1</v>
      </c>
      <c r="V326" s="20">
        <v>1</v>
      </c>
      <c r="W326" s="20">
        <v>1</v>
      </c>
    </row>
    <row r="327" spans="3:23">
      <c r="C327" s="38">
        <v>175</v>
      </c>
      <c r="D327" s="4">
        <v>1</v>
      </c>
      <c r="E327" s="4">
        <v>1</v>
      </c>
      <c r="F327" s="4">
        <v>1</v>
      </c>
      <c r="G327" s="4">
        <v>1</v>
      </c>
      <c r="H327" s="4">
        <v>0.94907940000000002</v>
      </c>
      <c r="I327" s="4">
        <v>0.88903489999999996</v>
      </c>
      <c r="J327" s="4">
        <v>0.84377570000000002</v>
      </c>
      <c r="K327" s="4">
        <v>0.80825990000000003</v>
      </c>
      <c r="L327" s="4">
        <v>0.77954239999999997</v>
      </c>
      <c r="M327" s="4">
        <v>0.75589819999999996</v>
      </c>
      <c r="N327" s="4">
        <v>0.73600719999999997</v>
      </c>
      <c r="O327" s="4">
        <v>0.71902359999999998</v>
      </c>
      <c r="P327" s="4">
        <v>0.70418179999999997</v>
      </c>
      <c r="Q327" s="4">
        <v>0.69120099999999995</v>
      </c>
      <c r="R327" s="4">
        <v>0.68053520000000001</v>
      </c>
      <c r="S327" s="20">
        <v>1</v>
      </c>
      <c r="T327" s="20">
        <v>1</v>
      </c>
      <c r="U327" s="20">
        <v>1</v>
      </c>
      <c r="V327" s="20">
        <v>1</v>
      </c>
      <c r="W327" s="20">
        <v>1</v>
      </c>
    </row>
    <row r="328" spans="3:23">
      <c r="C328" s="38">
        <v>225</v>
      </c>
      <c r="D328" s="4">
        <v>1</v>
      </c>
      <c r="E328" s="4">
        <v>1</v>
      </c>
      <c r="F328" s="4">
        <v>1</v>
      </c>
      <c r="G328" s="4">
        <v>1</v>
      </c>
      <c r="H328" s="4">
        <v>0.93881389999999998</v>
      </c>
      <c r="I328" s="4">
        <v>0.86660789999999999</v>
      </c>
      <c r="J328" s="4">
        <v>0.81212139999999999</v>
      </c>
      <c r="K328" s="4">
        <v>0.76931090000000002</v>
      </c>
      <c r="L328" s="4">
        <v>0.73464629999999997</v>
      </c>
      <c r="M328" s="4">
        <v>0.7059974</v>
      </c>
      <c r="N328" s="4">
        <v>0.68174579999999996</v>
      </c>
      <c r="O328" s="4">
        <v>0.66114519999999999</v>
      </c>
      <c r="P328" s="4">
        <v>0.64319059999999995</v>
      </c>
      <c r="Q328" s="4">
        <v>0.62747569999999997</v>
      </c>
      <c r="R328" s="20">
        <v>1</v>
      </c>
      <c r="S328" s="20">
        <v>1</v>
      </c>
      <c r="T328" s="20">
        <v>1</v>
      </c>
      <c r="U328" s="20">
        <v>1</v>
      </c>
      <c r="V328" s="20">
        <v>1</v>
      </c>
      <c r="W328" s="20">
        <v>1</v>
      </c>
    </row>
    <row r="329" spans="3:23">
      <c r="C329" s="38">
        <v>375</v>
      </c>
      <c r="D329" s="4">
        <v>1</v>
      </c>
      <c r="E329" s="4">
        <v>1</v>
      </c>
      <c r="F329" s="4">
        <v>1</v>
      </c>
      <c r="G329" s="4">
        <v>1</v>
      </c>
      <c r="H329" s="4">
        <v>0.92380200000000001</v>
      </c>
      <c r="I329" s="4">
        <v>0.83381340000000004</v>
      </c>
      <c r="J329" s="4">
        <v>0.7658372</v>
      </c>
      <c r="K329" s="4">
        <v>0.7123642</v>
      </c>
      <c r="L329" s="4">
        <v>0.66900859999999995</v>
      </c>
      <c r="M329" s="4">
        <v>0.63302270000000005</v>
      </c>
      <c r="N329" s="4">
        <v>0.60258979999999995</v>
      </c>
      <c r="O329" s="4">
        <v>0.57645659999999999</v>
      </c>
      <c r="P329" s="4">
        <v>0.5537069</v>
      </c>
      <c r="Q329" s="4">
        <v>0.53376270000000003</v>
      </c>
      <c r="R329" s="4">
        <v>0.51607270000000005</v>
      </c>
      <c r="S329" s="4">
        <v>0.50027840000000001</v>
      </c>
      <c r="T329" s="4">
        <v>0.48615550000000002</v>
      </c>
      <c r="U329" s="4">
        <v>0.47336519999999999</v>
      </c>
      <c r="V329" s="20">
        <v>1</v>
      </c>
      <c r="W329" s="20">
        <v>1</v>
      </c>
    </row>
    <row r="330" spans="3:23">
      <c r="C330" s="38">
        <v>750</v>
      </c>
      <c r="D330" s="4">
        <v>1</v>
      </c>
      <c r="E330" s="4">
        <v>1</v>
      </c>
      <c r="F330" s="4">
        <v>1</v>
      </c>
      <c r="G330" s="4">
        <v>1</v>
      </c>
      <c r="H330" s="4">
        <v>0.91504370000000002</v>
      </c>
      <c r="I330" s="4">
        <v>0.81468839999999998</v>
      </c>
      <c r="J330" s="4">
        <v>0.7388536</v>
      </c>
      <c r="K330" s="4">
        <v>0.6791779</v>
      </c>
      <c r="L330" s="4">
        <v>0.63077309999999998</v>
      </c>
      <c r="M330" s="4">
        <v>0.59057389999999998</v>
      </c>
      <c r="N330" s="4">
        <v>0.55656430000000001</v>
      </c>
      <c r="O330" s="4">
        <v>0.52734420000000004</v>
      </c>
      <c r="P330" s="4">
        <v>0.50189289999999998</v>
      </c>
      <c r="Q330" s="4">
        <v>0.47952240000000002</v>
      </c>
      <c r="R330" s="4">
        <v>0.45966479999999998</v>
      </c>
      <c r="S330" s="4">
        <v>0.4418743</v>
      </c>
      <c r="T330" s="4">
        <v>0.42585450000000002</v>
      </c>
      <c r="U330" s="4">
        <v>0.41130949999999999</v>
      </c>
      <c r="V330" s="4">
        <v>0.39804329999999999</v>
      </c>
      <c r="W330" s="4">
        <v>0.38588240000000001</v>
      </c>
    </row>
    <row r="331" spans="3:23">
      <c r="C331" s="38">
        <v>1500</v>
      </c>
      <c r="D331" s="4">
        <v>1</v>
      </c>
      <c r="E331" s="4">
        <v>1</v>
      </c>
      <c r="F331" s="4">
        <v>1</v>
      </c>
      <c r="G331" s="4">
        <v>1</v>
      </c>
      <c r="H331" s="4">
        <v>0.91253669999999998</v>
      </c>
      <c r="I331" s="4">
        <v>0.80921600000000005</v>
      </c>
      <c r="J331" s="4">
        <v>0.73113899999999998</v>
      </c>
      <c r="K331" s="4">
        <v>0.66969369999999995</v>
      </c>
      <c r="L331" s="4">
        <v>0.61985020000000002</v>
      </c>
      <c r="M331" s="4">
        <v>0.57845749999999996</v>
      </c>
      <c r="N331" s="4">
        <v>0.54343200000000003</v>
      </c>
      <c r="O331" s="4">
        <v>0.51333669999999998</v>
      </c>
      <c r="P331" s="4">
        <v>0.48712050000000001</v>
      </c>
      <c r="Q331" s="4">
        <v>0.46408120000000003</v>
      </c>
      <c r="R331" s="4">
        <v>0.44362299999999999</v>
      </c>
      <c r="S331" s="4">
        <v>0.42529250000000002</v>
      </c>
      <c r="T331" s="4">
        <v>0.4087846</v>
      </c>
      <c r="U331" s="4">
        <v>0.3937947</v>
      </c>
      <c r="V331" s="4">
        <v>0.38012109999999999</v>
      </c>
      <c r="W331" s="4">
        <v>0.3675851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Droplet information-cough</vt:lpstr>
      <vt:lpstr>Droplet information-talk</vt:lpstr>
      <vt:lpstr>Exposure and LS ratio</vt:lpstr>
      <vt:lpstr>Droplet information_summary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2019-03-21T09:18:21Z</dcterms:created>
  <dcterms:modified xsi:type="dcterms:W3CDTF">2022-09-21T07:30:52Z</dcterms:modified>
</cp:coreProperties>
</file>