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n Wenzhao\ZZ\Summary and writings\DMP\Dataset (Main folder)\"/>
    </mc:Choice>
  </mc:AlternateContent>
  <xr:revisionPtr revIDLastSave="0" documentId="13_ncr:1_{EEDA999B-4A03-447C-87BA-94AB0A98C18E}" xr6:coauthVersionLast="47" xr6:coauthVersionMax="47" xr10:uidLastSave="{00000000-0000-0000-0000-000000000000}"/>
  <bookViews>
    <workbookView xWindow="-120" yWindow="-120" windowWidth="29040" windowHeight="15840" activeTab="10" xr2:uid="{6DC29C2B-C9E6-4E02-80C5-FDBC3ED63135}"/>
  </bookViews>
  <sheets>
    <sheet name="0.2m" sheetId="1" r:id="rId1"/>
    <sheet name="0.4m" sheetId="2" r:id="rId2"/>
    <sheet name="0.6m" sheetId="3" r:id="rId3"/>
    <sheet name="0.8m" sheetId="5" r:id="rId4"/>
    <sheet name="1.0m" sheetId="6" r:id="rId5"/>
    <sheet name="1.2m" sheetId="7" r:id="rId6"/>
    <sheet name="1.4m" sheetId="8" r:id="rId7"/>
    <sheet name="1.6m" sheetId="9" r:id="rId8"/>
    <sheet name="1.8m" sheetId="10" r:id="rId9"/>
    <sheet name="2.0m" sheetId="11" r:id="rId10"/>
    <sheet name="ratio summary" sheetId="12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4" i="11" l="1"/>
  <c r="E26" i="12" s="1"/>
  <c r="T5" i="11"/>
  <c r="E39" i="12" s="1"/>
  <c r="T6" i="11"/>
  <c r="E52" i="12" s="1"/>
  <c r="T7" i="11"/>
  <c r="E65" i="12" s="1"/>
  <c r="T8" i="11"/>
  <c r="E78" i="12" s="1"/>
  <c r="T9" i="11"/>
  <c r="E91" i="12" s="1"/>
  <c r="T10" i="11"/>
  <c r="E104" i="12" s="1"/>
  <c r="T11" i="11"/>
  <c r="E117" i="12" s="1"/>
  <c r="T12" i="11"/>
  <c r="E130" i="12" s="1"/>
  <c r="T13" i="11"/>
  <c r="E143" i="12" s="1"/>
  <c r="T14" i="11"/>
  <c r="E156" i="12" s="1"/>
  <c r="T15" i="11"/>
  <c r="E169" i="12" s="1"/>
  <c r="T16" i="11"/>
  <c r="E182" i="12" s="1"/>
  <c r="T17" i="11"/>
  <c r="E195" i="12" s="1"/>
  <c r="T18" i="11"/>
  <c r="E208" i="12" s="1"/>
  <c r="T3" i="11"/>
  <c r="E13" i="12" s="1"/>
  <c r="Q4" i="11"/>
  <c r="C26" i="12" s="1"/>
  <c r="Q5" i="11"/>
  <c r="C39" i="12" s="1"/>
  <c r="Q6" i="11"/>
  <c r="C52" i="12" s="1"/>
  <c r="Q7" i="11"/>
  <c r="C65" i="12" s="1"/>
  <c r="Q8" i="11"/>
  <c r="C78" i="12" s="1"/>
  <c r="Q9" i="11"/>
  <c r="C91" i="12" s="1"/>
  <c r="Q10" i="11"/>
  <c r="C104" i="12" s="1"/>
  <c r="Q11" i="11"/>
  <c r="C117" i="12" s="1"/>
  <c r="Q12" i="11"/>
  <c r="C130" i="12" s="1"/>
  <c r="Q13" i="11"/>
  <c r="C143" i="12" s="1"/>
  <c r="Q14" i="11"/>
  <c r="C156" i="12" s="1"/>
  <c r="Q15" i="11"/>
  <c r="C169" i="12" s="1"/>
  <c r="Q16" i="11"/>
  <c r="C182" i="12" s="1"/>
  <c r="Q17" i="11"/>
  <c r="C195" i="12" s="1"/>
  <c r="Q18" i="11"/>
  <c r="C208" i="12" s="1"/>
  <c r="Q3" i="11"/>
  <c r="C13" i="12" s="1"/>
  <c r="T4" i="10"/>
  <c r="E25" i="12" s="1"/>
  <c r="T5" i="10"/>
  <c r="E38" i="12" s="1"/>
  <c r="T6" i="10"/>
  <c r="E51" i="12" s="1"/>
  <c r="T7" i="10"/>
  <c r="E64" i="12" s="1"/>
  <c r="T8" i="10"/>
  <c r="E77" i="12" s="1"/>
  <c r="T9" i="10"/>
  <c r="E90" i="12" s="1"/>
  <c r="T10" i="10"/>
  <c r="E103" i="12" s="1"/>
  <c r="T11" i="10"/>
  <c r="E116" i="12" s="1"/>
  <c r="T12" i="10"/>
  <c r="E129" i="12" s="1"/>
  <c r="T13" i="10"/>
  <c r="E142" i="12" s="1"/>
  <c r="T14" i="10"/>
  <c r="E155" i="12" s="1"/>
  <c r="T15" i="10"/>
  <c r="E168" i="12" s="1"/>
  <c r="T16" i="10"/>
  <c r="E181" i="12" s="1"/>
  <c r="T17" i="10"/>
  <c r="E194" i="12" s="1"/>
  <c r="T18" i="10"/>
  <c r="E207" i="12" s="1"/>
  <c r="T3" i="10"/>
  <c r="E12" i="12" s="1"/>
  <c r="Q4" i="10"/>
  <c r="C25" i="12" s="1"/>
  <c r="Q5" i="10"/>
  <c r="C38" i="12" s="1"/>
  <c r="Q6" i="10"/>
  <c r="C51" i="12" s="1"/>
  <c r="Q7" i="10"/>
  <c r="C64" i="12" s="1"/>
  <c r="Q8" i="10"/>
  <c r="C77" i="12" s="1"/>
  <c r="Q9" i="10"/>
  <c r="C90" i="12" s="1"/>
  <c r="Q10" i="10"/>
  <c r="C103" i="12" s="1"/>
  <c r="Q11" i="10"/>
  <c r="C116" i="12" s="1"/>
  <c r="Q12" i="10"/>
  <c r="C129" i="12" s="1"/>
  <c r="Q13" i="10"/>
  <c r="C142" i="12" s="1"/>
  <c r="Q14" i="10"/>
  <c r="C155" i="12" s="1"/>
  <c r="Q15" i="10"/>
  <c r="C168" i="12" s="1"/>
  <c r="Q16" i="10"/>
  <c r="C181" i="12" s="1"/>
  <c r="Q17" i="10"/>
  <c r="C194" i="12" s="1"/>
  <c r="Q18" i="10"/>
  <c r="C207" i="12" s="1"/>
  <c r="Q3" i="10"/>
  <c r="C12" i="12" s="1"/>
  <c r="T4" i="9"/>
  <c r="E24" i="12" s="1"/>
  <c r="T5" i="9"/>
  <c r="E37" i="12" s="1"/>
  <c r="T6" i="9"/>
  <c r="E50" i="12" s="1"/>
  <c r="T7" i="9"/>
  <c r="E63" i="12" s="1"/>
  <c r="T8" i="9"/>
  <c r="E76" i="12" s="1"/>
  <c r="T9" i="9"/>
  <c r="E89" i="12" s="1"/>
  <c r="T10" i="9"/>
  <c r="E102" i="12" s="1"/>
  <c r="T11" i="9"/>
  <c r="E115" i="12" s="1"/>
  <c r="T12" i="9"/>
  <c r="E128" i="12" s="1"/>
  <c r="T13" i="9"/>
  <c r="E141" i="12" s="1"/>
  <c r="T14" i="9"/>
  <c r="E154" i="12" s="1"/>
  <c r="T15" i="9"/>
  <c r="E167" i="12" s="1"/>
  <c r="T16" i="9"/>
  <c r="E180" i="12" s="1"/>
  <c r="T17" i="9"/>
  <c r="E193" i="12" s="1"/>
  <c r="T18" i="9"/>
  <c r="E206" i="12" s="1"/>
  <c r="T3" i="9"/>
  <c r="E11" i="12" s="1"/>
  <c r="Q4" i="9"/>
  <c r="C24" i="12" s="1"/>
  <c r="Q5" i="9"/>
  <c r="C37" i="12" s="1"/>
  <c r="Q6" i="9"/>
  <c r="C50" i="12" s="1"/>
  <c r="Q7" i="9"/>
  <c r="C63" i="12" s="1"/>
  <c r="Q8" i="9"/>
  <c r="C76" i="12" s="1"/>
  <c r="Q9" i="9"/>
  <c r="C89" i="12" s="1"/>
  <c r="Q10" i="9"/>
  <c r="C102" i="12" s="1"/>
  <c r="Q11" i="9"/>
  <c r="C115" i="12" s="1"/>
  <c r="Q12" i="9"/>
  <c r="C128" i="12" s="1"/>
  <c r="Q13" i="9"/>
  <c r="C141" i="12" s="1"/>
  <c r="Q14" i="9"/>
  <c r="C154" i="12" s="1"/>
  <c r="Q15" i="9"/>
  <c r="C167" i="12" s="1"/>
  <c r="Q16" i="9"/>
  <c r="C180" i="12" s="1"/>
  <c r="Q17" i="9"/>
  <c r="C193" i="12" s="1"/>
  <c r="Q18" i="9"/>
  <c r="C206" i="12" s="1"/>
  <c r="Q3" i="9"/>
  <c r="C11" i="12" s="1"/>
  <c r="T4" i="8"/>
  <c r="E23" i="12" s="1"/>
  <c r="T5" i="8"/>
  <c r="E36" i="12" s="1"/>
  <c r="T6" i="8"/>
  <c r="E49" i="12" s="1"/>
  <c r="T7" i="8"/>
  <c r="E62" i="12" s="1"/>
  <c r="T8" i="8"/>
  <c r="E75" i="12" s="1"/>
  <c r="T9" i="8"/>
  <c r="E88" i="12" s="1"/>
  <c r="T10" i="8"/>
  <c r="E101" i="12" s="1"/>
  <c r="T11" i="8"/>
  <c r="E114" i="12" s="1"/>
  <c r="T12" i="8"/>
  <c r="E127" i="12" s="1"/>
  <c r="T13" i="8"/>
  <c r="E140" i="12" s="1"/>
  <c r="T14" i="8"/>
  <c r="E153" i="12" s="1"/>
  <c r="T15" i="8"/>
  <c r="E166" i="12" s="1"/>
  <c r="T16" i="8"/>
  <c r="E179" i="12" s="1"/>
  <c r="T17" i="8"/>
  <c r="E192" i="12" s="1"/>
  <c r="T18" i="8"/>
  <c r="E205" i="12" s="1"/>
  <c r="T3" i="8"/>
  <c r="E10" i="12" s="1"/>
  <c r="Q4" i="8"/>
  <c r="C23" i="12" s="1"/>
  <c r="Q5" i="8"/>
  <c r="C36" i="12" s="1"/>
  <c r="Q6" i="8"/>
  <c r="C49" i="12" s="1"/>
  <c r="Q7" i="8"/>
  <c r="C62" i="12" s="1"/>
  <c r="Q8" i="8"/>
  <c r="C75" i="12" s="1"/>
  <c r="Q9" i="8"/>
  <c r="C88" i="12" s="1"/>
  <c r="Q10" i="8"/>
  <c r="C101" i="12" s="1"/>
  <c r="Q11" i="8"/>
  <c r="C114" i="12" s="1"/>
  <c r="Q12" i="8"/>
  <c r="C127" i="12" s="1"/>
  <c r="Q13" i="8"/>
  <c r="C140" i="12" s="1"/>
  <c r="Q14" i="8"/>
  <c r="C153" i="12" s="1"/>
  <c r="Q15" i="8"/>
  <c r="C166" i="12" s="1"/>
  <c r="Q16" i="8"/>
  <c r="C179" i="12" s="1"/>
  <c r="Q17" i="8"/>
  <c r="C192" i="12" s="1"/>
  <c r="Q18" i="8"/>
  <c r="C205" i="12" s="1"/>
  <c r="Q3" i="8"/>
  <c r="C10" i="12" s="1"/>
  <c r="T4" i="7"/>
  <c r="E22" i="12" s="1"/>
  <c r="T5" i="7"/>
  <c r="E35" i="12" s="1"/>
  <c r="T6" i="7"/>
  <c r="E48" i="12" s="1"/>
  <c r="T7" i="7"/>
  <c r="E61" i="12" s="1"/>
  <c r="T8" i="7"/>
  <c r="E74" i="12" s="1"/>
  <c r="T9" i="7"/>
  <c r="E87" i="12" s="1"/>
  <c r="T10" i="7"/>
  <c r="E100" i="12" s="1"/>
  <c r="T11" i="7"/>
  <c r="E113" i="12" s="1"/>
  <c r="T12" i="7"/>
  <c r="E126" i="12" s="1"/>
  <c r="T13" i="7"/>
  <c r="E139" i="12" s="1"/>
  <c r="T14" i="7"/>
  <c r="E152" i="12" s="1"/>
  <c r="T15" i="7"/>
  <c r="E165" i="12" s="1"/>
  <c r="T16" i="7"/>
  <c r="E178" i="12" s="1"/>
  <c r="T17" i="7"/>
  <c r="E191" i="12" s="1"/>
  <c r="T18" i="7"/>
  <c r="E204" i="12" s="1"/>
  <c r="T3" i="7"/>
  <c r="E9" i="12" s="1"/>
  <c r="Q4" i="7"/>
  <c r="C22" i="12" s="1"/>
  <c r="Q5" i="7"/>
  <c r="C35" i="12" s="1"/>
  <c r="Q6" i="7"/>
  <c r="C48" i="12" s="1"/>
  <c r="Q7" i="7"/>
  <c r="C61" i="12" s="1"/>
  <c r="Q8" i="7"/>
  <c r="C74" i="12" s="1"/>
  <c r="Q9" i="7"/>
  <c r="C87" i="12" s="1"/>
  <c r="Q10" i="7"/>
  <c r="C100" i="12" s="1"/>
  <c r="Q11" i="7"/>
  <c r="C113" i="12" s="1"/>
  <c r="Q12" i="7"/>
  <c r="C126" i="12" s="1"/>
  <c r="Q13" i="7"/>
  <c r="C139" i="12" s="1"/>
  <c r="Q14" i="7"/>
  <c r="C152" i="12" s="1"/>
  <c r="Q15" i="7"/>
  <c r="C165" i="12" s="1"/>
  <c r="Q16" i="7"/>
  <c r="C178" i="12" s="1"/>
  <c r="Q17" i="7"/>
  <c r="C191" i="12" s="1"/>
  <c r="Q18" i="7"/>
  <c r="C204" i="12" s="1"/>
  <c r="Q3" i="7"/>
  <c r="C9" i="12" s="1"/>
  <c r="T4" i="6"/>
  <c r="E21" i="12" s="1"/>
  <c r="T5" i="6"/>
  <c r="E34" i="12" s="1"/>
  <c r="T6" i="6"/>
  <c r="E47" i="12" s="1"/>
  <c r="T7" i="6"/>
  <c r="E60" i="12" s="1"/>
  <c r="T8" i="6"/>
  <c r="E73" i="12" s="1"/>
  <c r="T9" i="6"/>
  <c r="E86" i="12" s="1"/>
  <c r="T10" i="6"/>
  <c r="E99" i="12" s="1"/>
  <c r="T11" i="6"/>
  <c r="E112" i="12" s="1"/>
  <c r="T12" i="6"/>
  <c r="E125" i="12" s="1"/>
  <c r="T13" i="6"/>
  <c r="E138" i="12" s="1"/>
  <c r="T14" i="6"/>
  <c r="E151" i="12" s="1"/>
  <c r="T15" i="6"/>
  <c r="E164" i="12" s="1"/>
  <c r="T16" i="6"/>
  <c r="E177" i="12" s="1"/>
  <c r="T17" i="6"/>
  <c r="E190" i="12" s="1"/>
  <c r="T18" i="6"/>
  <c r="E203" i="12" s="1"/>
  <c r="T3" i="6"/>
  <c r="E8" i="12" s="1"/>
  <c r="Q4" i="6"/>
  <c r="C21" i="12" s="1"/>
  <c r="Q5" i="6"/>
  <c r="C34" i="12" s="1"/>
  <c r="Q6" i="6"/>
  <c r="C47" i="12" s="1"/>
  <c r="Q7" i="6"/>
  <c r="C60" i="12" s="1"/>
  <c r="Q8" i="6"/>
  <c r="C73" i="12" s="1"/>
  <c r="Q9" i="6"/>
  <c r="C86" i="12" s="1"/>
  <c r="Q10" i="6"/>
  <c r="C99" i="12" s="1"/>
  <c r="Q11" i="6"/>
  <c r="C112" i="12" s="1"/>
  <c r="Q12" i="6"/>
  <c r="C125" i="12" s="1"/>
  <c r="Q13" i="6"/>
  <c r="C138" i="12" s="1"/>
  <c r="Q14" i="6"/>
  <c r="C151" i="12" s="1"/>
  <c r="Q15" i="6"/>
  <c r="C164" i="12" s="1"/>
  <c r="Q16" i="6"/>
  <c r="C177" i="12" s="1"/>
  <c r="Q17" i="6"/>
  <c r="C190" i="12" s="1"/>
  <c r="Q18" i="6"/>
  <c r="C203" i="12" s="1"/>
  <c r="Q3" i="6"/>
  <c r="C8" i="12" s="1"/>
  <c r="T4" i="5"/>
  <c r="E20" i="12" s="1"/>
  <c r="T5" i="5"/>
  <c r="E33" i="12" s="1"/>
  <c r="T6" i="5"/>
  <c r="E46" i="12" s="1"/>
  <c r="T7" i="5"/>
  <c r="E59" i="12" s="1"/>
  <c r="T8" i="5"/>
  <c r="E72" i="12" s="1"/>
  <c r="T9" i="5"/>
  <c r="E85" i="12" s="1"/>
  <c r="T10" i="5"/>
  <c r="E98" i="12" s="1"/>
  <c r="T11" i="5"/>
  <c r="E111" i="12" s="1"/>
  <c r="T12" i="5"/>
  <c r="E124" i="12" s="1"/>
  <c r="T13" i="5"/>
  <c r="E137" i="12" s="1"/>
  <c r="T14" i="5"/>
  <c r="E150" i="12" s="1"/>
  <c r="T15" i="5"/>
  <c r="E163" i="12" s="1"/>
  <c r="T16" i="5"/>
  <c r="E176" i="12" s="1"/>
  <c r="T17" i="5"/>
  <c r="E189" i="12" s="1"/>
  <c r="T18" i="5"/>
  <c r="E202" i="12" s="1"/>
  <c r="T3" i="5"/>
  <c r="E7" i="12" s="1"/>
  <c r="Q4" i="5"/>
  <c r="C20" i="12" s="1"/>
  <c r="Q5" i="5"/>
  <c r="C33" i="12" s="1"/>
  <c r="Q6" i="5"/>
  <c r="C46" i="12" s="1"/>
  <c r="Q7" i="5"/>
  <c r="C59" i="12" s="1"/>
  <c r="Q8" i="5"/>
  <c r="C72" i="12" s="1"/>
  <c r="Q9" i="5"/>
  <c r="C85" i="12" s="1"/>
  <c r="Q10" i="5"/>
  <c r="C98" i="12" s="1"/>
  <c r="Q11" i="5"/>
  <c r="C111" i="12" s="1"/>
  <c r="Q12" i="5"/>
  <c r="C124" i="12" s="1"/>
  <c r="Q13" i="5"/>
  <c r="C137" i="12" s="1"/>
  <c r="Q14" i="5"/>
  <c r="C150" i="12" s="1"/>
  <c r="Q15" i="5"/>
  <c r="C163" i="12" s="1"/>
  <c r="Q16" i="5"/>
  <c r="C176" i="12" s="1"/>
  <c r="Q17" i="5"/>
  <c r="C189" i="12" s="1"/>
  <c r="Q18" i="5"/>
  <c r="C202" i="12" s="1"/>
  <c r="Q3" i="5"/>
  <c r="C7" i="12" s="1"/>
  <c r="T4" i="3"/>
  <c r="E19" i="12" s="1"/>
  <c r="T5" i="3"/>
  <c r="E32" i="12" s="1"/>
  <c r="T6" i="3"/>
  <c r="E45" i="12" s="1"/>
  <c r="T7" i="3"/>
  <c r="E58" i="12" s="1"/>
  <c r="T8" i="3"/>
  <c r="E71" i="12" s="1"/>
  <c r="T9" i="3"/>
  <c r="E84" i="12" s="1"/>
  <c r="T10" i="3"/>
  <c r="E97" i="12" s="1"/>
  <c r="T11" i="3"/>
  <c r="E110" i="12" s="1"/>
  <c r="T12" i="3"/>
  <c r="E123" i="12" s="1"/>
  <c r="T13" i="3"/>
  <c r="E136" i="12" s="1"/>
  <c r="T14" i="3"/>
  <c r="E149" i="12" s="1"/>
  <c r="T15" i="3"/>
  <c r="E162" i="12" s="1"/>
  <c r="T16" i="3"/>
  <c r="E175" i="12" s="1"/>
  <c r="T17" i="3"/>
  <c r="E188" i="12" s="1"/>
  <c r="T18" i="3"/>
  <c r="E201" i="12" s="1"/>
  <c r="T3" i="3"/>
  <c r="E6" i="12" s="1"/>
  <c r="Q4" i="3"/>
  <c r="C19" i="12" s="1"/>
  <c r="Q5" i="3"/>
  <c r="C32" i="12" s="1"/>
  <c r="Q6" i="3"/>
  <c r="C45" i="12" s="1"/>
  <c r="Q7" i="3"/>
  <c r="C58" i="12" s="1"/>
  <c r="Q8" i="3"/>
  <c r="C71" i="12" s="1"/>
  <c r="Q9" i="3"/>
  <c r="C84" i="12" s="1"/>
  <c r="Q10" i="3"/>
  <c r="C97" i="12" s="1"/>
  <c r="Q11" i="3"/>
  <c r="C110" i="12" s="1"/>
  <c r="Q12" i="3"/>
  <c r="C123" i="12" s="1"/>
  <c r="Q13" i="3"/>
  <c r="C136" i="12" s="1"/>
  <c r="Q14" i="3"/>
  <c r="C149" i="12" s="1"/>
  <c r="Q15" i="3"/>
  <c r="C162" i="12" s="1"/>
  <c r="Q16" i="3"/>
  <c r="C175" i="12" s="1"/>
  <c r="Q17" i="3"/>
  <c r="C188" i="12" s="1"/>
  <c r="Q18" i="3"/>
  <c r="C201" i="12" s="1"/>
  <c r="Q3" i="3"/>
  <c r="C6" i="12" s="1"/>
  <c r="T4" i="2"/>
  <c r="E18" i="12" s="1"/>
  <c r="T5" i="2"/>
  <c r="E31" i="12" s="1"/>
  <c r="T6" i="2"/>
  <c r="E44" i="12" s="1"/>
  <c r="T7" i="2"/>
  <c r="E57" i="12" s="1"/>
  <c r="T8" i="2"/>
  <c r="E70" i="12" s="1"/>
  <c r="T9" i="2"/>
  <c r="E83" i="12" s="1"/>
  <c r="T10" i="2"/>
  <c r="E96" i="12" s="1"/>
  <c r="T11" i="2"/>
  <c r="E109" i="12" s="1"/>
  <c r="T12" i="2"/>
  <c r="E122" i="12" s="1"/>
  <c r="T13" i="2"/>
  <c r="E135" i="12" s="1"/>
  <c r="T14" i="2"/>
  <c r="E148" i="12" s="1"/>
  <c r="T15" i="2"/>
  <c r="E161" i="12" s="1"/>
  <c r="T16" i="2"/>
  <c r="E174" i="12" s="1"/>
  <c r="T17" i="2"/>
  <c r="E187" i="12" s="1"/>
  <c r="T18" i="2"/>
  <c r="E200" i="12" s="1"/>
  <c r="T3" i="2"/>
  <c r="E5" i="12" s="1"/>
  <c r="Q4" i="2"/>
  <c r="C18" i="12" s="1"/>
  <c r="Q5" i="2"/>
  <c r="C31" i="12" s="1"/>
  <c r="Q6" i="2"/>
  <c r="C44" i="12" s="1"/>
  <c r="Q7" i="2"/>
  <c r="C57" i="12" s="1"/>
  <c r="Q8" i="2"/>
  <c r="C70" i="12" s="1"/>
  <c r="Q9" i="2"/>
  <c r="C83" i="12" s="1"/>
  <c r="Q10" i="2"/>
  <c r="C96" i="12" s="1"/>
  <c r="Q11" i="2"/>
  <c r="C109" i="12" s="1"/>
  <c r="Q12" i="2"/>
  <c r="C122" i="12" s="1"/>
  <c r="Q13" i="2"/>
  <c r="C135" i="12" s="1"/>
  <c r="Q14" i="2"/>
  <c r="C148" i="12" s="1"/>
  <c r="Q15" i="2"/>
  <c r="C161" i="12" s="1"/>
  <c r="Q16" i="2"/>
  <c r="C174" i="12" s="1"/>
  <c r="Q17" i="2"/>
  <c r="C187" i="12" s="1"/>
  <c r="Q18" i="2"/>
  <c r="C200" i="12" s="1"/>
  <c r="Q3" i="2"/>
  <c r="C5" i="12" s="1"/>
  <c r="T4" i="1"/>
  <c r="E17" i="12" s="1"/>
  <c r="T5" i="1"/>
  <c r="E30" i="12" s="1"/>
  <c r="T6" i="1"/>
  <c r="E43" i="12" s="1"/>
  <c r="T7" i="1"/>
  <c r="E56" i="12" s="1"/>
  <c r="T8" i="1"/>
  <c r="E69" i="12" s="1"/>
  <c r="T9" i="1"/>
  <c r="E82" i="12" s="1"/>
  <c r="T10" i="1"/>
  <c r="E95" i="12" s="1"/>
  <c r="T11" i="1"/>
  <c r="E108" i="12" s="1"/>
  <c r="T12" i="1"/>
  <c r="E121" i="12" s="1"/>
  <c r="T13" i="1"/>
  <c r="E134" i="12" s="1"/>
  <c r="T14" i="1"/>
  <c r="E147" i="12" s="1"/>
  <c r="T15" i="1"/>
  <c r="E160" i="12" s="1"/>
  <c r="T16" i="1"/>
  <c r="E173" i="12" s="1"/>
  <c r="T17" i="1"/>
  <c r="E186" i="12" s="1"/>
  <c r="T18" i="1"/>
  <c r="E199" i="12" s="1"/>
  <c r="T3" i="1"/>
  <c r="E4" i="12" s="1"/>
  <c r="Q4" i="1"/>
  <c r="C17" i="12" s="1"/>
  <c r="Q5" i="1"/>
  <c r="C30" i="12" s="1"/>
  <c r="Q6" i="1"/>
  <c r="C43" i="12" s="1"/>
  <c r="Q7" i="1"/>
  <c r="C56" i="12" s="1"/>
  <c r="Q8" i="1"/>
  <c r="C69" i="12" s="1"/>
  <c r="Q9" i="1"/>
  <c r="C82" i="12" s="1"/>
  <c r="Q10" i="1"/>
  <c r="C95" i="12" s="1"/>
  <c r="Q11" i="1"/>
  <c r="C108" i="12" s="1"/>
  <c r="Q12" i="1"/>
  <c r="C121" i="12" s="1"/>
  <c r="Q13" i="1"/>
  <c r="C134" i="12" s="1"/>
  <c r="Q14" i="1"/>
  <c r="C147" i="12" s="1"/>
  <c r="Q15" i="1"/>
  <c r="C160" i="12" s="1"/>
  <c r="Q16" i="1"/>
  <c r="C173" i="12" s="1"/>
  <c r="Q17" i="1"/>
  <c r="C186" i="12" s="1"/>
  <c r="Q18" i="1"/>
  <c r="C199" i="12" s="1"/>
  <c r="Q3" i="1"/>
  <c r="C4" i="12" s="1"/>
  <c r="L18" i="11" l="1"/>
  <c r="U18" i="11" s="1"/>
  <c r="F208" i="12" s="1"/>
  <c r="F18" i="11"/>
  <c r="R18" i="11" s="1"/>
  <c r="D208" i="12" s="1"/>
  <c r="L17" i="11"/>
  <c r="U17" i="11" s="1"/>
  <c r="F195" i="12" s="1"/>
  <c r="F17" i="11"/>
  <c r="R17" i="11" s="1"/>
  <c r="D195" i="12" s="1"/>
  <c r="L16" i="11"/>
  <c r="U16" i="11" s="1"/>
  <c r="F182" i="12" s="1"/>
  <c r="F16" i="11"/>
  <c r="R16" i="11" s="1"/>
  <c r="D182" i="12" s="1"/>
  <c r="L15" i="11"/>
  <c r="U15" i="11" s="1"/>
  <c r="F169" i="12" s="1"/>
  <c r="F15" i="11"/>
  <c r="R15" i="11" s="1"/>
  <c r="D169" i="12" s="1"/>
  <c r="L14" i="11"/>
  <c r="U14" i="11" s="1"/>
  <c r="F156" i="12" s="1"/>
  <c r="F14" i="11"/>
  <c r="R14" i="11" s="1"/>
  <c r="D156" i="12" s="1"/>
  <c r="L13" i="11"/>
  <c r="U13" i="11" s="1"/>
  <c r="F143" i="12" s="1"/>
  <c r="F13" i="11"/>
  <c r="R13" i="11" s="1"/>
  <c r="D143" i="12" s="1"/>
  <c r="L12" i="11"/>
  <c r="U12" i="11" s="1"/>
  <c r="F130" i="12" s="1"/>
  <c r="F12" i="11"/>
  <c r="R12" i="11" s="1"/>
  <c r="D130" i="12" s="1"/>
  <c r="L11" i="11"/>
  <c r="U11" i="11" s="1"/>
  <c r="F117" i="12" s="1"/>
  <c r="F11" i="11"/>
  <c r="R11" i="11" s="1"/>
  <c r="D117" i="12" s="1"/>
  <c r="L10" i="11"/>
  <c r="U10" i="11" s="1"/>
  <c r="F104" i="12" s="1"/>
  <c r="F10" i="11"/>
  <c r="R10" i="11" s="1"/>
  <c r="D104" i="12" s="1"/>
  <c r="L9" i="11"/>
  <c r="U9" i="11" s="1"/>
  <c r="F91" i="12" s="1"/>
  <c r="F9" i="11"/>
  <c r="R9" i="11" s="1"/>
  <c r="D91" i="12" s="1"/>
  <c r="L8" i="11"/>
  <c r="U8" i="11" s="1"/>
  <c r="F78" i="12" s="1"/>
  <c r="F8" i="11"/>
  <c r="R8" i="11" s="1"/>
  <c r="D78" i="12" s="1"/>
  <c r="L7" i="11"/>
  <c r="U7" i="11" s="1"/>
  <c r="F65" i="12" s="1"/>
  <c r="F7" i="11"/>
  <c r="R7" i="11" s="1"/>
  <c r="D65" i="12" s="1"/>
  <c r="L6" i="11"/>
  <c r="U6" i="11" s="1"/>
  <c r="F52" i="12" s="1"/>
  <c r="F6" i="11"/>
  <c r="R6" i="11" s="1"/>
  <c r="D52" i="12" s="1"/>
  <c r="L5" i="11"/>
  <c r="U5" i="11" s="1"/>
  <c r="F39" i="12" s="1"/>
  <c r="F5" i="11"/>
  <c r="R5" i="11" s="1"/>
  <c r="D39" i="12" s="1"/>
  <c r="L4" i="11"/>
  <c r="U4" i="11" s="1"/>
  <c r="F26" i="12" s="1"/>
  <c r="F4" i="11"/>
  <c r="R4" i="11" s="1"/>
  <c r="D26" i="12" s="1"/>
  <c r="L3" i="11"/>
  <c r="U3" i="11" s="1"/>
  <c r="F13" i="12" s="1"/>
  <c r="F3" i="11"/>
  <c r="R3" i="11" s="1"/>
  <c r="D13" i="12" s="1"/>
  <c r="L18" i="10"/>
  <c r="U18" i="10" s="1"/>
  <c r="F207" i="12" s="1"/>
  <c r="F18" i="10"/>
  <c r="R18" i="10" s="1"/>
  <c r="D207" i="12" s="1"/>
  <c r="L17" i="10"/>
  <c r="U17" i="10" s="1"/>
  <c r="F194" i="12" s="1"/>
  <c r="F17" i="10"/>
  <c r="R17" i="10" s="1"/>
  <c r="D194" i="12" s="1"/>
  <c r="L16" i="10"/>
  <c r="U16" i="10" s="1"/>
  <c r="F181" i="12" s="1"/>
  <c r="F16" i="10"/>
  <c r="R16" i="10" s="1"/>
  <c r="D181" i="12" s="1"/>
  <c r="L15" i="10"/>
  <c r="U15" i="10" s="1"/>
  <c r="F168" i="12" s="1"/>
  <c r="F15" i="10"/>
  <c r="R15" i="10" s="1"/>
  <c r="D168" i="12" s="1"/>
  <c r="L14" i="10"/>
  <c r="U14" i="10" s="1"/>
  <c r="F155" i="12" s="1"/>
  <c r="F14" i="10"/>
  <c r="R14" i="10" s="1"/>
  <c r="D155" i="12" s="1"/>
  <c r="L13" i="10"/>
  <c r="U13" i="10" s="1"/>
  <c r="F142" i="12" s="1"/>
  <c r="F13" i="10"/>
  <c r="R13" i="10" s="1"/>
  <c r="D142" i="12" s="1"/>
  <c r="L12" i="10"/>
  <c r="U12" i="10" s="1"/>
  <c r="F129" i="12" s="1"/>
  <c r="F12" i="10"/>
  <c r="R12" i="10" s="1"/>
  <c r="D129" i="12" s="1"/>
  <c r="L11" i="10"/>
  <c r="U11" i="10" s="1"/>
  <c r="F116" i="12" s="1"/>
  <c r="F11" i="10"/>
  <c r="R11" i="10" s="1"/>
  <c r="D116" i="12" s="1"/>
  <c r="L10" i="10"/>
  <c r="U10" i="10" s="1"/>
  <c r="F103" i="12" s="1"/>
  <c r="F10" i="10"/>
  <c r="R10" i="10" s="1"/>
  <c r="D103" i="12" s="1"/>
  <c r="L9" i="10"/>
  <c r="U9" i="10" s="1"/>
  <c r="F90" i="12" s="1"/>
  <c r="F9" i="10"/>
  <c r="R9" i="10" s="1"/>
  <c r="D90" i="12" s="1"/>
  <c r="L8" i="10"/>
  <c r="U8" i="10" s="1"/>
  <c r="F77" i="12" s="1"/>
  <c r="F8" i="10"/>
  <c r="R8" i="10" s="1"/>
  <c r="D77" i="12" s="1"/>
  <c r="L7" i="10"/>
  <c r="U7" i="10" s="1"/>
  <c r="F64" i="12" s="1"/>
  <c r="F7" i="10"/>
  <c r="R7" i="10" s="1"/>
  <c r="D64" i="12" s="1"/>
  <c r="L6" i="10"/>
  <c r="U6" i="10" s="1"/>
  <c r="F51" i="12" s="1"/>
  <c r="F6" i="10"/>
  <c r="R6" i="10" s="1"/>
  <c r="D51" i="12" s="1"/>
  <c r="L5" i="10"/>
  <c r="U5" i="10" s="1"/>
  <c r="F38" i="12" s="1"/>
  <c r="F5" i="10"/>
  <c r="R5" i="10" s="1"/>
  <c r="D38" i="12" s="1"/>
  <c r="L4" i="10"/>
  <c r="U4" i="10" s="1"/>
  <c r="F25" i="12" s="1"/>
  <c r="F4" i="10"/>
  <c r="R4" i="10" s="1"/>
  <c r="D25" i="12" s="1"/>
  <c r="L3" i="10"/>
  <c r="U3" i="10" s="1"/>
  <c r="F12" i="12" s="1"/>
  <c r="F3" i="10"/>
  <c r="R3" i="10" s="1"/>
  <c r="D12" i="12" s="1"/>
  <c r="L18" i="9"/>
  <c r="U18" i="9" s="1"/>
  <c r="F206" i="12" s="1"/>
  <c r="F18" i="9"/>
  <c r="R18" i="9" s="1"/>
  <c r="D206" i="12" s="1"/>
  <c r="L17" i="9"/>
  <c r="U17" i="9" s="1"/>
  <c r="F193" i="12" s="1"/>
  <c r="F17" i="9"/>
  <c r="R17" i="9" s="1"/>
  <c r="D193" i="12" s="1"/>
  <c r="L16" i="9"/>
  <c r="U16" i="9" s="1"/>
  <c r="F180" i="12" s="1"/>
  <c r="F16" i="9"/>
  <c r="R16" i="9" s="1"/>
  <c r="D180" i="12" s="1"/>
  <c r="L15" i="9"/>
  <c r="U15" i="9" s="1"/>
  <c r="F167" i="12" s="1"/>
  <c r="F15" i="9"/>
  <c r="R15" i="9" s="1"/>
  <c r="D167" i="12" s="1"/>
  <c r="L14" i="9"/>
  <c r="U14" i="9" s="1"/>
  <c r="F154" i="12" s="1"/>
  <c r="F14" i="9"/>
  <c r="R14" i="9" s="1"/>
  <c r="D154" i="12" s="1"/>
  <c r="L13" i="9"/>
  <c r="U13" i="9" s="1"/>
  <c r="F141" i="12" s="1"/>
  <c r="F13" i="9"/>
  <c r="R13" i="9" s="1"/>
  <c r="D141" i="12" s="1"/>
  <c r="L12" i="9"/>
  <c r="U12" i="9" s="1"/>
  <c r="F128" i="12" s="1"/>
  <c r="F12" i="9"/>
  <c r="R12" i="9" s="1"/>
  <c r="D128" i="12" s="1"/>
  <c r="L11" i="9"/>
  <c r="U11" i="9" s="1"/>
  <c r="F115" i="12" s="1"/>
  <c r="F11" i="9"/>
  <c r="R11" i="9" s="1"/>
  <c r="D115" i="12" s="1"/>
  <c r="L10" i="9"/>
  <c r="U10" i="9" s="1"/>
  <c r="F102" i="12" s="1"/>
  <c r="F10" i="9"/>
  <c r="R10" i="9" s="1"/>
  <c r="D102" i="12" s="1"/>
  <c r="L9" i="9"/>
  <c r="U9" i="9" s="1"/>
  <c r="F89" i="12" s="1"/>
  <c r="F9" i="9"/>
  <c r="R9" i="9" s="1"/>
  <c r="D89" i="12" s="1"/>
  <c r="L8" i="9"/>
  <c r="U8" i="9" s="1"/>
  <c r="F76" i="12" s="1"/>
  <c r="F8" i="9"/>
  <c r="R8" i="9" s="1"/>
  <c r="D76" i="12" s="1"/>
  <c r="L7" i="9"/>
  <c r="U7" i="9" s="1"/>
  <c r="F63" i="12" s="1"/>
  <c r="F7" i="9"/>
  <c r="R7" i="9" s="1"/>
  <c r="D63" i="12" s="1"/>
  <c r="L6" i="9"/>
  <c r="U6" i="9" s="1"/>
  <c r="F50" i="12" s="1"/>
  <c r="F6" i="9"/>
  <c r="R6" i="9" s="1"/>
  <c r="D50" i="12" s="1"/>
  <c r="L5" i="9"/>
  <c r="U5" i="9" s="1"/>
  <c r="F37" i="12" s="1"/>
  <c r="F5" i="9"/>
  <c r="R5" i="9" s="1"/>
  <c r="D37" i="12" s="1"/>
  <c r="L4" i="9"/>
  <c r="U4" i="9" s="1"/>
  <c r="F24" i="12" s="1"/>
  <c r="F4" i="9"/>
  <c r="R4" i="9" s="1"/>
  <c r="D24" i="12" s="1"/>
  <c r="L3" i="9"/>
  <c r="U3" i="9" s="1"/>
  <c r="F11" i="12" s="1"/>
  <c r="F3" i="9"/>
  <c r="R3" i="9" s="1"/>
  <c r="D11" i="12" s="1"/>
  <c r="L18" i="8"/>
  <c r="U18" i="8" s="1"/>
  <c r="F205" i="12" s="1"/>
  <c r="F18" i="8"/>
  <c r="R18" i="8" s="1"/>
  <c r="D205" i="12" s="1"/>
  <c r="L17" i="8"/>
  <c r="U17" i="8" s="1"/>
  <c r="F192" i="12" s="1"/>
  <c r="F17" i="8"/>
  <c r="R17" i="8" s="1"/>
  <c r="D192" i="12" s="1"/>
  <c r="L16" i="8"/>
  <c r="U16" i="8" s="1"/>
  <c r="F179" i="12" s="1"/>
  <c r="F16" i="8"/>
  <c r="R16" i="8" s="1"/>
  <c r="D179" i="12" s="1"/>
  <c r="L15" i="8"/>
  <c r="U15" i="8" s="1"/>
  <c r="F166" i="12" s="1"/>
  <c r="F15" i="8"/>
  <c r="L14" i="8"/>
  <c r="U14" i="8" s="1"/>
  <c r="F153" i="12" s="1"/>
  <c r="F14" i="8"/>
  <c r="R14" i="8" s="1"/>
  <c r="D153" i="12" s="1"/>
  <c r="L13" i="8"/>
  <c r="U13" i="8" s="1"/>
  <c r="F140" i="12" s="1"/>
  <c r="F13" i="8"/>
  <c r="R13" i="8" s="1"/>
  <c r="D140" i="12" s="1"/>
  <c r="V12" i="8"/>
  <c r="L12" i="8"/>
  <c r="U12" i="8" s="1"/>
  <c r="F127" i="12" s="1"/>
  <c r="F12" i="8"/>
  <c r="R12" i="8" s="1"/>
  <c r="D127" i="12" s="1"/>
  <c r="L11" i="8"/>
  <c r="U11" i="8" s="1"/>
  <c r="F114" i="12" s="1"/>
  <c r="F11" i="8"/>
  <c r="R11" i="8" s="1"/>
  <c r="D114" i="12" s="1"/>
  <c r="L10" i="8"/>
  <c r="U10" i="8" s="1"/>
  <c r="F101" i="12" s="1"/>
  <c r="F10" i="8"/>
  <c r="R10" i="8" s="1"/>
  <c r="D101" i="12" s="1"/>
  <c r="L9" i="8"/>
  <c r="U9" i="8" s="1"/>
  <c r="F88" i="12" s="1"/>
  <c r="F9" i="8"/>
  <c r="R9" i="8" s="1"/>
  <c r="D88" i="12" s="1"/>
  <c r="L8" i="8"/>
  <c r="U8" i="8" s="1"/>
  <c r="F75" i="12" s="1"/>
  <c r="F8" i="8"/>
  <c r="R8" i="8" s="1"/>
  <c r="D75" i="12" s="1"/>
  <c r="L7" i="8"/>
  <c r="U7" i="8" s="1"/>
  <c r="F62" i="12" s="1"/>
  <c r="F7" i="8"/>
  <c r="L6" i="8"/>
  <c r="U6" i="8" s="1"/>
  <c r="F49" i="12" s="1"/>
  <c r="F6" i="8"/>
  <c r="R6" i="8" s="1"/>
  <c r="D49" i="12" s="1"/>
  <c r="L5" i="8"/>
  <c r="U5" i="8" s="1"/>
  <c r="F36" i="12" s="1"/>
  <c r="F5" i="8"/>
  <c r="R5" i="8" s="1"/>
  <c r="D36" i="12" s="1"/>
  <c r="L4" i="8"/>
  <c r="U4" i="8" s="1"/>
  <c r="F23" i="12" s="1"/>
  <c r="F4" i="8"/>
  <c r="R4" i="8" s="1"/>
  <c r="D23" i="12" s="1"/>
  <c r="L3" i="8"/>
  <c r="U3" i="8" s="1"/>
  <c r="F10" i="12" s="1"/>
  <c r="F3" i="8"/>
  <c r="R3" i="8" s="1"/>
  <c r="D10" i="12" s="1"/>
  <c r="L18" i="7"/>
  <c r="U18" i="7" s="1"/>
  <c r="F204" i="12" s="1"/>
  <c r="F18" i="7"/>
  <c r="R18" i="7" s="1"/>
  <c r="D204" i="12" s="1"/>
  <c r="L17" i="7"/>
  <c r="U17" i="7" s="1"/>
  <c r="F191" i="12" s="1"/>
  <c r="F17" i="7"/>
  <c r="R17" i="7" s="1"/>
  <c r="D191" i="12" s="1"/>
  <c r="L16" i="7"/>
  <c r="U16" i="7" s="1"/>
  <c r="F178" i="12" s="1"/>
  <c r="F16" i="7"/>
  <c r="R16" i="7" s="1"/>
  <c r="D178" i="12" s="1"/>
  <c r="L15" i="7"/>
  <c r="U15" i="7" s="1"/>
  <c r="F165" i="12" s="1"/>
  <c r="F15" i="7"/>
  <c r="R15" i="7" s="1"/>
  <c r="D165" i="12" s="1"/>
  <c r="L14" i="7"/>
  <c r="U14" i="7" s="1"/>
  <c r="F152" i="12" s="1"/>
  <c r="F14" i="7"/>
  <c r="R14" i="7" s="1"/>
  <c r="D152" i="12" s="1"/>
  <c r="L13" i="7"/>
  <c r="U13" i="7" s="1"/>
  <c r="F139" i="12" s="1"/>
  <c r="F13" i="7"/>
  <c r="R13" i="7" s="1"/>
  <c r="D139" i="12" s="1"/>
  <c r="L12" i="7"/>
  <c r="U12" i="7" s="1"/>
  <c r="F126" i="12" s="1"/>
  <c r="F12" i="7"/>
  <c r="R12" i="7" s="1"/>
  <c r="D126" i="12" s="1"/>
  <c r="L11" i="7"/>
  <c r="U11" i="7" s="1"/>
  <c r="F113" i="12" s="1"/>
  <c r="F11" i="7"/>
  <c r="R11" i="7" s="1"/>
  <c r="D113" i="12" s="1"/>
  <c r="L10" i="7"/>
  <c r="U10" i="7" s="1"/>
  <c r="F100" i="12" s="1"/>
  <c r="F10" i="7"/>
  <c r="R10" i="7" s="1"/>
  <c r="D100" i="12" s="1"/>
  <c r="L9" i="7"/>
  <c r="U9" i="7" s="1"/>
  <c r="F87" i="12" s="1"/>
  <c r="F9" i="7"/>
  <c r="R9" i="7" s="1"/>
  <c r="D87" i="12" s="1"/>
  <c r="L8" i="7"/>
  <c r="U8" i="7" s="1"/>
  <c r="F74" i="12" s="1"/>
  <c r="F8" i="7"/>
  <c r="R8" i="7" s="1"/>
  <c r="D74" i="12" s="1"/>
  <c r="L7" i="7"/>
  <c r="U7" i="7" s="1"/>
  <c r="F61" i="12" s="1"/>
  <c r="F7" i="7"/>
  <c r="R7" i="7" s="1"/>
  <c r="D61" i="12" s="1"/>
  <c r="L6" i="7"/>
  <c r="U6" i="7" s="1"/>
  <c r="F48" i="12" s="1"/>
  <c r="F6" i="7"/>
  <c r="R6" i="7" s="1"/>
  <c r="D48" i="12" s="1"/>
  <c r="L5" i="7"/>
  <c r="U5" i="7" s="1"/>
  <c r="F35" i="12" s="1"/>
  <c r="F5" i="7"/>
  <c r="R5" i="7" s="1"/>
  <c r="D35" i="12" s="1"/>
  <c r="L4" i="7"/>
  <c r="U4" i="7" s="1"/>
  <c r="F22" i="12" s="1"/>
  <c r="F4" i="7"/>
  <c r="R4" i="7" s="1"/>
  <c r="D22" i="12" s="1"/>
  <c r="L3" i="7"/>
  <c r="U3" i="7" s="1"/>
  <c r="F9" i="12" s="1"/>
  <c r="F3" i="7"/>
  <c r="R3" i="7" s="1"/>
  <c r="D9" i="12" s="1"/>
  <c r="L18" i="6"/>
  <c r="U18" i="6" s="1"/>
  <c r="F203" i="12" s="1"/>
  <c r="F18" i="6"/>
  <c r="R18" i="6" s="1"/>
  <c r="D203" i="12" s="1"/>
  <c r="L17" i="6"/>
  <c r="U17" i="6" s="1"/>
  <c r="F190" i="12" s="1"/>
  <c r="F17" i="6"/>
  <c r="R17" i="6" s="1"/>
  <c r="D190" i="12" s="1"/>
  <c r="L16" i="6"/>
  <c r="U16" i="6" s="1"/>
  <c r="F177" i="12" s="1"/>
  <c r="F16" i="6"/>
  <c r="R16" i="6" s="1"/>
  <c r="D177" i="12" s="1"/>
  <c r="L15" i="6"/>
  <c r="U15" i="6" s="1"/>
  <c r="F164" i="12" s="1"/>
  <c r="F15" i="6"/>
  <c r="R15" i="6" s="1"/>
  <c r="D164" i="12" s="1"/>
  <c r="L14" i="6"/>
  <c r="U14" i="6" s="1"/>
  <c r="F151" i="12" s="1"/>
  <c r="F14" i="6"/>
  <c r="R14" i="6" s="1"/>
  <c r="D151" i="12" s="1"/>
  <c r="L13" i="6"/>
  <c r="U13" i="6" s="1"/>
  <c r="F138" i="12" s="1"/>
  <c r="F13" i="6"/>
  <c r="R13" i="6" s="1"/>
  <c r="D138" i="12" s="1"/>
  <c r="L12" i="6"/>
  <c r="F12" i="6"/>
  <c r="R12" i="6" s="1"/>
  <c r="D125" i="12" s="1"/>
  <c r="L11" i="6"/>
  <c r="U11" i="6" s="1"/>
  <c r="F112" i="12" s="1"/>
  <c r="F11" i="6"/>
  <c r="R11" i="6" s="1"/>
  <c r="D112" i="12" s="1"/>
  <c r="L10" i="6"/>
  <c r="U10" i="6" s="1"/>
  <c r="F99" i="12" s="1"/>
  <c r="F10" i="6"/>
  <c r="R10" i="6" s="1"/>
  <c r="D99" i="12" s="1"/>
  <c r="L9" i="6"/>
  <c r="U9" i="6" s="1"/>
  <c r="F86" i="12" s="1"/>
  <c r="F9" i="6"/>
  <c r="R9" i="6" s="1"/>
  <c r="D86" i="12" s="1"/>
  <c r="L8" i="6"/>
  <c r="U8" i="6" s="1"/>
  <c r="F73" i="12" s="1"/>
  <c r="F8" i="6"/>
  <c r="R8" i="6" s="1"/>
  <c r="D73" i="12" s="1"/>
  <c r="L7" i="6"/>
  <c r="U7" i="6" s="1"/>
  <c r="F60" i="12" s="1"/>
  <c r="F7" i="6"/>
  <c r="R7" i="6" s="1"/>
  <c r="D60" i="12" s="1"/>
  <c r="L6" i="6"/>
  <c r="U6" i="6" s="1"/>
  <c r="F47" i="12" s="1"/>
  <c r="F6" i="6"/>
  <c r="R6" i="6" s="1"/>
  <c r="D47" i="12" s="1"/>
  <c r="L5" i="6"/>
  <c r="U5" i="6" s="1"/>
  <c r="F34" i="12" s="1"/>
  <c r="F5" i="6"/>
  <c r="R5" i="6" s="1"/>
  <c r="D34" i="12" s="1"/>
  <c r="L4" i="6"/>
  <c r="U4" i="6" s="1"/>
  <c r="F21" i="12" s="1"/>
  <c r="F4" i="6"/>
  <c r="R4" i="6" s="1"/>
  <c r="D21" i="12" s="1"/>
  <c r="L3" i="6"/>
  <c r="U3" i="6" s="1"/>
  <c r="F8" i="12" s="1"/>
  <c r="F3" i="6"/>
  <c r="R3" i="6" s="1"/>
  <c r="D8" i="12" s="1"/>
  <c r="L18" i="5"/>
  <c r="U18" i="5" s="1"/>
  <c r="F202" i="12" s="1"/>
  <c r="F18" i="5"/>
  <c r="R18" i="5" s="1"/>
  <c r="D202" i="12" s="1"/>
  <c r="L17" i="5"/>
  <c r="U17" i="5" s="1"/>
  <c r="F189" i="12" s="1"/>
  <c r="F17" i="5"/>
  <c r="R17" i="5" s="1"/>
  <c r="D189" i="12" s="1"/>
  <c r="L16" i="5"/>
  <c r="U16" i="5" s="1"/>
  <c r="F176" i="12" s="1"/>
  <c r="F16" i="5"/>
  <c r="R16" i="5" s="1"/>
  <c r="D176" i="12" s="1"/>
  <c r="L15" i="5"/>
  <c r="U15" i="5" s="1"/>
  <c r="F163" i="12" s="1"/>
  <c r="F15" i="5"/>
  <c r="R15" i="5" s="1"/>
  <c r="D163" i="12" s="1"/>
  <c r="L14" i="5"/>
  <c r="U14" i="5" s="1"/>
  <c r="F150" i="12" s="1"/>
  <c r="F14" i="5"/>
  <c r="R14" i="5" s="1"/>
  <c r="D150" i="12" s="1"/>
  <c r="L13" i="5"/>
  <c r="U13" i="5" s="1"/>
  <c r="F137" i="12" s="1"/>
  <c r="F13" i="5"/>
  <c r="R13" i="5" s="1"/>
  <c r="D137" i="12" s="1"/>
  <c r="L12" i="5"/>
  <c r="U12" i="5" s="1"/>
  <c r="F124" i="12" s="1"/>
  <c r="F12" i="5"/>
  <c r="R12" i="5" s="1"/>
  <c r="D124" i="12" s="1"/>
  <c r="L11" i="5"/>
  <c r="U11" i="5" s="1"/>
  <c r="F111" i="12" s="1"/>
  <c r="F11" i="5"/>
  <c r="R11" i="5" s="1"/>
  <c r="D111" i="12" s="1"/>
  <c r="V10" i="5"/>
  <c r="L10" i="5"/>
  <c r="U10" i="5" s="1"/>
  <c r="F98" i="12" s="1"/>
  <c r="F10" i="5"/>
  <c r="R10" i="5" s="1"/>
  <c r="D98" i="12" s="1"/>
  <c r="L9" i="5"/>
  <c r="U9" i="5" s="1"/>
  <c r="F85" i="12" s="1"/>
  <c r="F9" i="5"/>
  <c r="R9" i="5" s="1"/>
  <c r="D85" i="12" s="1"/>
  <c r="L8" i="5"/>
  <c r="U8" i="5" s="1"/>
  <c r="F72" i="12" s="1"/>
  <c r="F8" i="5"/>
  <c r="R8" i="5" s="1"/>
  <c r="D72" i="12" s="1"/>
  <c r="L7" i="5"/>
  <c r="U7" i="5" s="1"/>
  <c r="F59" i="12" s="1"/>
  <c r="F7" i="5"/>
  <c r="R7" i="5" s="1"/>
  <c r="D59" i="12" s="1"/>
  <c r="L6" i="5"/>
  <c r="U6" i="5" s="1"/>
  <c r="F46" i="12" s="1"/>
  <c r="F6" i="5"/>
  <c r="R6" i="5" s="1"/>
  <c r="D46" i="12" s="1"/>
  <c r="L5" i="5"/>
  <c r="U5" i="5" s="1"/>
  <c r="F33" i="12" s="1"/>
  <c r="F5" i="5"/>
  <c r="R5" i="5" s="1"/>
  <c r="D33" i="12" s="1"/>
  <c r="L4" i="5"/>
  <c r="U4" i="5" s="1"/>
  <c r="F20" i="12" s="1"/>
  <c r="F4" i="5"/>
  <c r="R4" i="5" s="1"/>
  <c r="D20" i="12" s="1"/>
  <c r="L3" i="5"/>
  <c r="U3" i="5" s="1"/>
  <c r="F7" i="12" s="1"/>
  <c r="F3" i="5"/>
  <c r="R3" i="5" s="1"/>
  <c r="D7" i="12" s="1"/>
  <c r="V14" i="11" l="1"/>
  <c r="V14" i="7"/>
  <c r="V16" i="11"/>
  <c r="V15" i="11"/>
  <c r="V18" i="11"/>
  <c r="S3" i="8"/>
  <c r="R15" i="8"/>
  <c r="D166" i="12" s="1"/>
  <c r="R7" i="8"/>
  <c r="D62" i="12" s="1"/>
  <c r="V13" i="7"/>
  <c r="V17" i="7"/>
  <c r="U12" i="6"/>
  <c r="F125" i="12" s="1"/>
  <c r="V12" i="11"/>
  <c r="V10" i="11"/>
  <c r="V11" i="11"/>
  <c r="V8" i="11"/>
  <c r="V7" i="11"/>
  <c r="V5" i="11"/>
  <c r="V3" i="11"/>
  <c r="V9" i="10"/>
  <c r="V6" i="10"/>
  <c r="V4" i="10"/>
  <c r="S4" i="11"/>
  <c r="V4" i="11"/>
  <c r="S6" i="11"/>
  <c r="S11" i="11"/>
  <c r="V6" i="11"/>
  <c r="S16" i="11"/>
  <c r="V9" i="11"/>
  <c r="V17" i="11"/>
  <c r="S7" i="11"/>
  <c r="S15" i="11"/>
  <c r="S17" i="11"/>
  <c r="S5" i="11"/>
  <c r="S12" i="11"/>
  <c r="S8" i="11"/>
  <c r="S3" i="11"/>
  <c r="S9" i="11"/>
  <c r="S13" i="11"/>
  <c r="V13" i="11"/>
  <c r="S10" i="11"/>
  <c r="S14" i="11"/>
  <c r="S18" i="11"/>
  <c r="V12" i="10"/>
  <c r="V16" i="10"/>
  <c r="V8" i="10"/>
  <c r="V14" i="10"/>
  <c r="V10" i="10"/>
  <c r="V18" i="10"/>
  <c r="V13" i="10"/>
  <c r="V17" i="10"/>
  <c r="S14" i="10"/>
  <c r="S15" i="10"/>
  <c r="S9" i="10"/>
  <c r="S3" i="10"/>
  <c r="S18" i="10"/>
  <c r="V3" i="10"/>
  <c r="S5" i="10"/>
  <c r="S13" i="10"/>
  <c r="V5" i="10"/>
  <c r="S7" i="10"/>
  <c r="V7" i="10"/>
  <c r="S17" i="10"/>
  <c r="S4" i="10"/>
  <c r="S10" i="10"/>
  <c r="S11" i="10"/>
  <c r="S6" i="10"/>
  <c r="V11" i="10"/>
  <c r="V15" i="10"/>
  <c r="S8" i="10"/>
  <c r="S12" i="10"/>
  <c r="S16" i="10"/>
  <c r="V6" i="9"/>
  <c r="V9" i="9"/>
  <c r="V13" i="9"/>
  <c r="S4" i="9"/>
  <c r="S13" i="9"/>
  <c r="S6" i="9"/>
  <c r="S9" i="9"/>
  <c r="V3" i="9"/>
  <c r="V15" i="9"/>
  <c r="S14" i="9"/>
  <c r="V5" i="9"/>
  <c r="V16" i="9"/>
  <c r="S15" i="9"/>
  <c r="V8" i="9"/>
  <c r="S18" i="9"/>
  <c r="V11" i="9"/>
  <c r="S7" i="9"/>
  <c r="V18" i="9"/>
  <c r="V7" i="9"/>
  <c r="V12" i="9"/>
  <c r="S3" i="9"/>
  <c r="S10" i="9"/>
  <c r="S5" i="9"/>
  <c r="S11" i="9"/>
  <c r="S17" i="9"/>
  <c r="V10" i="9"/>
  <c r="V14" i="9"/>
  <c r="S8" i="9"/>
  <c r="S12" i="9"/>
  <c r="S16" i="9"/>
  <c r="V17" i="9"/>
  <c r="V4" i="9"/>
  <c r="V7" i="8"/>
  <c r="V4" i="8"/>
  <c r="V5" i="8"/>
  <c r="V6" i="8"/>
  <c r="V17" i="8"/>
  <c r="V3" i="8"/>
  <c r="V9" i="8"/>
  <c r="V13" i="8"/>
  <c r="V16" i="8"/>
  <c r="V8" i="8"/>
  <c r="V15" i="8"/>
  <c r="V11" i="8"/>
  <c r="S5" i="8"/>
  <c r="S11" i="8"/>
  <c r="S10" i="8"/>
  <c r="S9" i="8"/>
  <c r="V10" i="8"/>
  <c r="S14" i="8"/>
  <c r="S13" i="8"/>
  <c r="V14" i="8"/>
  <c r="S18" i="8"/>
  <c r="S8" i="8"/>
  <c r="S17" i="8"/>
  <c r="V18" i="8"/>
  <c r="S6" i="8"/>
  <c r="S12" i="8"/>
  <c r="S4" i="8"/>
  <c r="S16" i="8"/>
  <c r="V8" i="7"/>
  <c r="V4" i="7"/>
  <c r="V12" i="7"/>
  <c r="V16" i="7"/>
  <c r="V6" i="7"/>
  <c r="V9" i="7"/>
  <c r="S18" i="7"/>
  <c r="S10" i="7"/>
  <c r="V11" i="7"/>
  <c r="S17" i="7"/>
  <c r="S13" i="7"/>
  <c r="S5" i="7"/>
  <c r="S11" i="7"/>
  <c r="V3" i="7"/>
  <c r="S15" i="7"/>
  <c r="S4" i="7"/>
  <c r="V5" i="7"/>
  <c r="S3" i="7"/>
  <c r="S7" i="7"/>
  <c r="V15" i="7"/>
  <c r="S9" i="7"/>
  <c r="S6" i="7"/>
  <c r="V7" i="7"/>
  <c r="S14" i="7"/>
  <c r="S12" i="7"/>
  <c r="V18" i="7"/>
  <c r="V10" i="7"/>
  <c r="S8" i="7"/>
  <c r="S16" i="7"/>
  <c r="V16" i="6"/>
  <c r="V8" i="6"/>
  <c r="S10" i="6"/>
  <c r="S14" i="6"/>
  <c r="S13" i="6"/>
  <c r="S5" i="6"/>
  <c r="V5" i="6"/>
  <c r="S7" i="6"/>
  <c r="S4" i="6"/>
  <c r="V7" i="6"/>
  <c r="V11" i="6"/>
  <c r="V15" i="6"/>
  <c r="S18" i="6"/>
  <c r="S11" i="6"/>
  <c r="S15" i="6"/>
  <c r="V4" i="6"/>
  <c r="S6" i="6"/>
  <c r="S3" i="6"/>
  <c r="V6" i="6"/>
  <c r="S9" i="6"/>
  <c r="S17" i="6"/>
  <c r="V3" i="6"/>
  <c r="V9" i="6"/>
  <c r="V13" i="6"/>
  <c r="V17" i="6"/>
  <c r="V18" i="6"/>
  <c r="V10" i="6"/>
  <c r="V14" i="6"/>
  <c r="S8" i="6"/>
  <c r="S12" i="6"/>
  <c r="S16" i="6"/>
  <c r="V3" i="5"/>
  <c r="V14" i="5"/>
  <c r="V18" i="5"/>
  <c r="V15" i="5"/>
  <c r="S13" i="5"/>
  <c r="S6" i="5"/>
  <c r="S17" i="5"/>
  <c r="S9" i="5"/>
  <c r="S4" i="5"/>
  <c r="S14" i="5"/>
  <c r="S18" i="5"/>
  <c r="S8" i="5"/>
  <c r="S7" i="5"/>
  <c r="S12" i="5"/>
  <c r="V17" i="5"/>
  <c r="S3" i="5"/>
  <c r="V12" i="5"/>
  <c r="V13" i="5"/>
  <c r="V8" i="5"/>
  <c r="V6" i="5"/>
  <c r="S11" i="5"/>
  <c r="S16" i="5"/>
  <c r="V4" i="5"/>
  <c r="S5" i="5"/>
  <c r="V16" i="5"/>
  <c r="V9" i="5"/>
  <c r="S15" i="5"/>
  <c r="V11" i="5"/>
  <c r="V7" i="5"/>
  <c r="S10" i="5"/>
  <c r="V5" i="5"/>
  <c r="L18" i="3"/>
  <c r="U18" i="3" s="1"/>
  <c r="F201" i="12" s="1"/>
  <c r="F18" i="3"/>
  <c r="R18" i="3" s="1"/>
  <c r="D201" i="12" s="1"/>
  <c r="L17" i="3"/>
  <c r="U17" i="3" s="1"/>
  <c r="F188" i="12" s="1"/>
  <c r="F17" i="3"/>
  <c r="R17" i="3" s="1"/>
  <c r="D188" i="12" s="1"/>
  <c r="L16" i="3"/>
  <c r="U16" i="3" s="1"/>
  <c r="F175" i="12" s="1"/>
  <c r="F16" i="3"/>
  <c r="R16" i="3" s="1"/>
  <c r="D175" i="12" s="1"/>
  <c r="L15" i="3"/>
  <c r="U15" i="3" s="1"/>
  <c r="F162" i="12" s="1"/>
  <c r="F15" i="3"/>
  <c r="R15" i="3" s="1"/>
  <c r="D162" i="12" s="1"/>
  <c r="L14" i="3"/>
  <c r="U14" i="3" s="1"/>
  <c r="F149" i="12" s="1"/>
  <c r="F14" i="3"/>
  <c r="R14" i="3" s="1"/>
  <c r="D149" i="12" s="1"/>
  <c r="L13" i="3"/>
  <c r="U13" i="3" s="1"/>
  <c r="F136" i="12" s="1"/>
  <c r="F13" i="3"/>
  <c r="R13" i="3" s="1"/>
  <c r="D136" i="12" s="1"/>
  <c r="L12" i="3"/>
  <c r="U12" i="3" s="1"/>
  <c r="F123" i="12" s="1"/>
  <c r="F12" i="3"/>
  <c r="R12" i="3" s="1"/>
  <c r="D123" i="12" s="1"/>
  <c r="L11" i="3"/>
  <c r="U11" i="3" s="1"/>
  <c r="F110" i="12" s="1"/>
  <c r="F11" i="3"/>
  <c r="R11" i="3" s="1"/>
  <c r="D110" i="12" s="1"/>
  <c r="L10" i="3"/>
  <c r="U10" i="3" s="1"/>
  <c r="F97" i="12" s="1"/>
  <c r="F10" i="3"/>
  <c r="R10" i="3" s="1"/>
  <c r="D97" i="12" s="1"/>
  <c r="L9" i="3"/>
  <c r="U9" i="3" s="1"/>
  <c r="F84" i="12" s="1"/>
  <c r="F9" i="3"/>
  <c r="R9" i="3" s="1"/>
  <c r="D84" i="12" s="1"/>
  <c r="L8" i="3"/>
  <c r="U8" i="3" s="1"/>
  <c r="F71" i="12" s="1"/>
  <c r="F8" i="3"/>
  <c r="R8" i="3" s="1"/>
  <c r="D71" i="12" s="1"/>
  <c r="L7" i="3"/>
  <c r="U7" i="3" s="1"/>
  <c r="F58" i="12" s="1"/>
  <c r="F7" i="3"/>
  <c r="R7" i="3" s="1"/>
  <c r="D58" i="12" s="1"/>
  <c r="L6" i="3"/>
  <c r="U6" i="3" s="1"/>
  <c r="F45" i="12" s="1"/>
  <c r="F6" i="3"/>
  <c r="R6" i="3" s="1"/>
  <c r="D45" i="12" s="1"/>
  <c r="L5" i="3"/>
  <c r="U5" i="3" s="1"/>
  <c r="F32" i="12" s="1"/>
  <c r="F5" i="3"/>
  <c r="R5" i="3" s="1"/>
  <c r="D32" i="12" s="1"/>
  <c r="L4" i="3"/>
  <c r="U4" i="3" s="1"/>
  <c r="F19" i="12" s="1"/>
  <c r="F4" i="3"/>
  <c r="R4" i="3" s="1"/>
  <c r="D19" i="12" s="1"/>
  <c r="L3" i="3"/>
  <c r="U3" i="3" s="1"/>
  <c r="F6" i="12" s="1"/>
  <c r="F3" i="3"/>
  <c r="R3" i="3" s="1"/>
  <c r="D6" i="12" s="1"/>
  <c r="S7" i="8" l="1"/>
  <c r="S15" i="8"/>
  <c r="V12" i="6"/>
  <c r="V5" i="3"/>
  <c r="S18" i="3"/>
  <c r="V12" i="3"/>
  <c r="S3" i="3"/>
  <c r="V3" i="3"/>
  <c r="V7" i="3"/>
  <c r="V15" i="3"/>
  <c r="V8" i="3"/>
  <c r="V11" i="3"/>
  <c r="S7" i="3"/>
  <c r="S11" i="3"/>
  <c r="S5" i="3"/>
  <c r="S15" i="3"/>
  <c r="S6" i="3"/>
  <c r="V6" i="3"/>
  <c r="V10" i="3"/>
  <c r="S4" i="3"/>
  <c r="V14" i="3"/>
  <c r="V18" i="3"/>
  <c r="V4" i="3"/>
  <c r="S9" i="3"/>
  <c r="V9" i="3"/>
  <c r="S13" i="3"/>
  <c r="S8" i="3"/>
  <c r="V13" i="3"/>
  <c r="S17" i="3"/>
  <c r="S12" i="3"/>
  <c r="V17" i="3"/>
  <c r="S16" i="3"/>
  <c r="S10" i="3"/>
  <c r="S14" i="3"/>
  <c r="V16" i="3"/>
  <c r="L18" i="2" l="1"/>
  <c r="U18" i="2" s="1"/>
  <c r="F200" i="12" s="1"/>
  <c r="F18" i="2"/>
  <c r="R18" i="2" s="1"/>
  <c r="D200" i="12" s="1"/>
  <c r="L17" i="2"/>
  <c r="U17" i="2" s="1"/>
  <c r="F187" i="12" s="1"/>
  <c r="F17" i="2"/>
  <c r="R17" i="2" s="1"/>
  <c r="D187" i="12" s="1"/>
  <c r="L16" i="2"/>
  <c r="U16" i="2" s="1"/>
  <c r="F174" i="12" s="1"/>
  <c r="F16" i="2"/>
  <c r="R16" i="2" s="1"/>
  <c r="D174" i="12" s="1"/>
  <c r="L15" i="2"/>
  <c r="U15" i="2" s="1"/>
  <c r="F161" i="12" s="1"/>
  <c r="F15" i="2"/>
  <c r="R15" i="2" s="1"/>
  <c r="D161" i="12" s="1"/>
  <c r="L14" i="2"/>
  <c r="U14" i="2" s="1"/>
  <c r="F148" i="12" s="1"/>
  <c r="F14" i="2"/>
  <c r="R14" i="2" s="1"/>
  <c r="D148" i="12" s="1"/>
  <c r="L13" i="2"/>
  <c r="U13" i="2" s="1"/>
  <c r="F135" i="12" s="1"/>
  <c r="F13" i="2"/>
  <c r="R13" i="2" s="1"/>
  <c r="D135" i="12" s="1"/>
  <c r="L12" i="2"/>
  <c r="U12" i="2" s="1"/>
  <c r="F122" i="12" s="1"/>
  <c r="F12" i="2"/>
  <c r="R12" i="2" s="1"/>
  <c r="D122" i="12" s="1"/>
  <c r="L11" i="2"/>
  <c r="U11" i="2" s="1"/>
  <c r="F109" i="12" s="1"/>
  <c r="F11" i="2"/>
  <c r="R11" i="2" s="1"/>
  <c r="D109" i="12" s="1"/>
  <c r="L10" i="2"/>
  <c r="U10" i="2" s="1"/>
  <c r="F96" i="12" s="1"/>
  <c r="F10" i="2"/>
  <c r="R10" i="2" s="1"/>
  <c r="D96" i="12" s="1"/>
  <c r="L9" i="2"/>
  <c r="U9" i="2" s="1"/>
  <c r="F83" i="12" s="1"/>
  <c r="F9" i="2"/>
  <c r="R9" i="2" s="1"/>
  <c r="D83" i="12" s="1"/>
  <c r="L8" i="2"/>
  <c r="U8" i="2" s="1"/>
  <c r="F70" i="12" s="1"/>
  <c r="F8" i="2"/>
  <c r="R8" i="2" s="1"/>
  <c r="D70" i="12" s="1"/>
  <c r="L7" i="2"/>
  <c r="U7" i="2" s="1"/>
  <c r="F57" i="12" s="1"/>
  <c r="F7" i="2"/>
  <c r="R7" i="2" s="1"/>
  <c r="D57" i="12" s="1"/>
  <c r="L6" i="2"/>
  <c r="U6" i="2" s="1"/>
  <c r="F44" i="12" s="1"/>
  <c r="F6" i="2"/>
  <c r="R6" i="2" s="1"/>
  <c r="D44" i="12" s="1"/>
  <c r="L5" i="2"/>
  <c r="U5" i="2" s="1"/>
  <c r="F31" i="12" s="1"/>
  <c r="F5" i="2"/>
  <c r="R5" i="2" s="1"/>
  <c r="D31" i="12" s="1"/>
  <c r="L4" i="2"/>
  <c r="U4" i="2" s="1"/>
  <c r="F18" i="12" s="1"/>
  <c r="F4" i="2"/>
  <c r="R4" i="2" s="1"/>
  <c r="D18" i="12" s="1"/>
  <c r="L3" i="2"/>
  <c r="U3" i="2" s="1"/>
  <c r="F5" i="12" s="1"/>
  <c r="F3" i="2"/>
  <c r="R3" i="2" s="1"/>
  <c r="D5" i="12" s="1"/>
  <c r="L4" i="1"/>
  <c r="U4" i="1" s="1"/>
  <c r="F17" i="12" s="1"/>
  <c r="L5" i="1"/>
  <c r="U5" i="1" s="1"/>
  <c r="F30" i="12" s="1"/>
  <c r="L6" i="1"/>
  <c r="U6" i="1" s="1"/>
  <c r="F43" i="12" s="1"/>
  <c r="L7" i="1"/>
  <c r="U7" i="1" s="1"/>
  <c r="F56" i="12" s="1"/>
  <c r="L8" i="1"/>
  <c r="U8" i="1" s="1"/>
  <c r="F69" i="12" s="1"/>
  <c r="L9" i="1"/>
  <c r="U9" i="1" s="1"/>
  <c r="F82" i="12" s="1"/>
  <c r="L10" i="1"/>
  <c r="U10" i="1" s="1"/>
  <c r="F95" i="12" s="1"/>
  <c r="L11" i="1"/>
  <c r="U11" i="1" s="1"/>
  <c r="F108" i="12" s="1"/>
  <c r="L12" i="1"/>
  <c r="U12" i="1" s="1"/>
  <c r="F121" i="12" s="1"/>
  <c r="L13" i="1"/>
  <c r="U13" i="1" s="1"/>
  <c r="F134" i="12" s="1"/>
  <c r="L14" i="1"/>
  <c r="U14" i="1" s="1"/>
  <c r="F147" i="12" s="1"/>
  <c r="L15" i="1"/>
  <c r="U15" i="1" s="1"/>
  <c r="F160" i="12" s="1"/>
  <c r="L16" i="1"/>
  <c r="U16" i="1" s="1"/>
  <c r="F173" i="12" s="1"/>
  <c r="L17" i="1"/>
  <c r="U17" i="1" s="1"/>
  <c r="F186" i="12" s="1"/>
  <c r="L18" i="1"/>
  <c r="U18" i="1" s="1"/>
  <c r="F199" i="12" s="1"/>
  <c r="L3" i="1"/>
  <c r="U3" i="1" s="1"/>
  <c r="F4" i="12" s="1"/>
  <c r="F4" i="1"/>
  <c r="R4" i="1" s="1"/>
  <c r="D17" i="12" s="1"/>
  <c r="F5" i="1"/>
  <c r="R5" i="1" s="1"/>
  <c r="D30" i="12" s="1"/>
  <c r="F6" i="1"/>
  <c r="R6" i="1" s="1"/>
  <c r="D43" i="12" s="1"/>
  <c r="F7" i="1"/>
  <c r="R7" i="1" s="1"/>
  <c r="D56" i="12" s="1"/>
  <c r="F8" i="1"/>
  <c r="R8" i="1" s="1"/>
  <c r="D69" i="12" s="1"/>
  <c r="F9" i="1"/>
  <c r="R9" i="1" s="1"/>
  <c r="D82" i="12" s="1"/>
  <c r="F10" i="1"/>
  <c r="R10" i="1" s="1"/>
  <c r="D95" i="12" s="1"/>
  <c r="F11" i="1"/>
  <c r="R11" i="1" s="1"/>
  <c r="D108" i="12" s="1"/>
  <c r="F12" i="1"/>
  <c r="R12" i="1" s="1"/>
  <c r="D121" i="12" s="1"/>
  <c r="F13" i="1"/>
  <c r="R13" i="1" s="1"/>
  <c r="D134" i="12" s="1"/>
  <c r="F14" i="1"/>
  <c r="R14" i="1" s="1"/>
  <c r="D147" i="12" s="1"/>
  <c r="F15" i="1"/>
  <c r="R15" i="1" s="1"/>
  <c r="D160" i="12" s="1"/>
  <c r="F16" i="1"/>
  <c r="R16" i="1" s="1"/>
  <c r="D173" i="12" s="1"/>
  <c r="F17" i="1"/>
  <c r="R17" i="1" s="1"/>
  <c r="D186" i="12" s="1"/>
  <c r="F18" i="1"/>
  <c r="R18" i="1" s="1"/>
  <c r="D199" i="12" s="1"/>
  <c r="F3" i="1"/>
  <c r="R3" i="1" s="1"/>
  <c r="D4" i="12" s="1"/>
  <c r="S14" i="2" l="1"/>
  <c r="S15" i="2"/>
  <c r="S12" i="2"/>
  <c r="V17" i="2"/>
  <c r="V12" i="2"/>
  <c r="V10" i="2"/>
  <c r="V9" i="2"/>
  <c r="V8" i="2"/>
  <c r="V6" i="2"/>
  <c r="V5" i="2"/>
  <c r="V4" i="2"/>
  <c r="S11" i="2"/>
  <c r="S9" i="2"/>
  <c r="S8" i="2"/>
  <c r="S7" i="2"/>
  <c r="S6" i="2"/>
  <c r="S5" i="2"/>
  <c r="S3" i="2"/>
  <c r="V11" i="1"/>
  <c r="V6" i="1"/>
  <c r="S9" i="1"/>
  <c r="S13" i="2"/>
  <c r="S16" i="2"/>
  <c r="S18" i="2"/>
  <c r="V13" i="1"/>
  <c r="V3" i="1"/>
  <c r="V8" i="1"/>
  <c r="V4" i="1"/>
  <c r="V5" i="1"/>
  <c r="V12" i="1"/>
  <c r="V16" i="1"/>
  <c r="V15" i="1"/>
  <c r="V7" i="1"/>
  <c r="S16" i="1"/>
  <c r="S8" i="1"/>
  <c r="S7" i="1"/>
  <c r="S11" i="1"/>
  <c r="S18" i="1"/>
  <c r="S15" i="1"/>
  <c r="S14" i="1"/>
  <c r="S6" i="1"/>
  <c r="S3" i="1"/>
  <c r="S10" i="1"/>
  <c r="S13" i="1"/>
  <c r="S5" i="1"/>
  <c r="S12" i="1"/>
  <c r="S4" i="1"/>
  <c r="V18" i="1"/>
  <c r="V15" i="2" l="1"/>
  <c r="V13" i="2"/>
  <c r="V17" i="1"/>
  <c r="V10" i="1"/>
  <c r="V9" i="1"/>
  <c r="S17" i="1"/>
  <c r="V14" i="1"/>
  <c r="V3" i="2"/>
  <c r="S4" i="2"/>
  <c r="S17" i="2"/>
  <c r="V18" i="2"/>
  <c r="V16" i="2"/>
  <c r="V14" i="2"/>
  <c r="V11" i="2"/>
  <c r="V7" i="2"/>
  <c r="S10" i="2"/>
</calcChain>
</file>

<file path=xl/sharedStrings.xml><?xml version="1.0" encoding="utf-8"?>
<sst xmlns="http://schemas.openxmlformats.org/spreadsheetml/2006/main" count="317" uniqueCount="170">
  <si>
    <t>droplet diameter (um)</t>
    <phoneticPr fontId="2" type="noConversion"/>
  </si>
  <si>
    <t>talk LS No. ratio</t>
    <phoneticPr fontId="2" type="noConversion"/>
  </si>
  <si>
    <t>cough LS No. ratio</t>
    <phoneticPr fontId="2" type="noConversion"/>
  </si>
  <si>
    <t>0.2m-talk-inhalation-No.</t>
    <phoneticPr fontId="2" type="noConversion"/>
  </si>
  <si>
    <t>0.2m-talk deposition-No.</t>
    <phoneticPr fontId="2" type="noConversion"/>
  </si>
  <si>
    <t>0.2m-talk deposition (eye)-No.</t>
    <phoneticPr fontId="2" type="noConversion"/>
  </si>
  <si>
    <t>0.2m-talk deposition (nose)-No.</t>
    <phoneticPr fontId="2" type="noConversion"/>
  </si>
  <si>
    <t>0.2m-talk deposition (mouth)-No.</t>
    <phoneticPr fontId="2" type="noConversion"/>
  </si>
  <si>
    <t>0.2m-cough-inhalation-No.</t>
    <phoneticPr fontId="2" type="noConversion"/>
  </si>
  <si>
    <t>0.2m-cough deposition-No.</t>
    <phoneticPr fontId="2" type="noConversion"/>
  </si>
  <si>
    <t>0.2m-cough deposition (eye)-No.</t>
    <phoneticPr fontId="2" type="noConversion"/>
  </si>
  <si>
    <t>0.2m-cough deposition (nose)-No.</t>
    <phoneticPr fontId="2" type="noConversion"/>
  </si>
  <si>
    <t>0.2m-cough deposition (mouth)-No.</t>
    <phoneticPr fontId="2" type="noConversion"/>
  </si>
  <si>
    <t>0.4m-talk-inhalation-No.</t>
    <phoneticPr fontId="2" type="noConversion"/>
  </si>
  <si>
    <t>0.4m-talk deposition-No.</t>
    <phoneticPr fontId="2" type="noConversion"/>
  </si>
  <si>
    <t>0.4m-talk deposition (eye)-No.</t>
    <phoneticPr fontId="2" type="noConversion"/>
  </si>
  <si>
    <t>0.4m-talk deposition (nose)-No.</t>
    <phoneticPr fontId="2" type="noConversion"/>
  </si>
  <si>
    <t>0.4m-talk deposition (mouth)-No.</t>
    <phoneticPr fontId="2" type="noConversion"/>
  </si>
  <si>
    <t>0.4m-cough-inhalation-No.</t>
    <phoneticPr fontId="2" type="noConversion"/>
  </si>
  <si>
    <t>0.4m-cough deposition-No.</t>
    <phoneticPr fontId="2" type="noConversion"/>
  </si>
  <si>
    <t>0.4m-cough deposition (eye)-No.</t>
    <phoneticPr fontId="2" type="noConversion"/>
  </si>
  <si>
    <t>0.4m-cough deposition (nose)-No.</t>
    <phoneticPr fontId="2" type="noConversion"/>
  </si>
  <si>
    <t>0.4m-cough deposition (mouth)-No.</t>
    <phoneticPr fontId="2" type="noConversion"/>
  </si>
  <si>
    <t>0.6m-talk-inhalation-No.</t>
    <phoneticPr fontId="2" type="noConversion"/>
  </si>
  <si>
    <t>0.6m-talk deposition-No.</t>
    <phoneticPr fontId="2" type="noConversion"/>
  </si>
  <si>
    <t>0.6m-talk deposition (mouth)-No.</t>
    <phoneticPr fontId="2" type="noConversion"/>
  </si>
  <si>
    <t>0.6m-talk deposition (nose)-No.</t>
    <phoneticPr fontId="2" type="noConversion"/>
  </si>
  <si>
    <t>0.6m-talk deposition (eye)-No.</t>
    <phoneticPr fontId="2" type="noConversion"/>
  </si>
  <si>
    <t>0.6m-cough-inhalation-No.</t>
    <phoneticPr fontId="2" type="noConversion"/>
  </si>
  <si>
    <t>0.6m-cough deposition-No.</t>
    <phoneticPr fontId="2" type="noConversion"/>
  </si>
  <si>
    <t>0.6m-cough deposition (mouth)-No.</t>
    <phoneticPr fontId="2" type="noConversion"/>
  </si>
  <si>
    <t>0.6m-cough deposition (nose)-No.</t>
    <phoneticPr fontId="2" type="noConversion"/>
  </si>
  <si>
    <t>0.6m-cough deposition (eye)-No.</t>
    <phoneticPr fontId="2" type="noConversion"/>
  </si>
  <si>
    <t>0.8m-talk-inhalation-No.</t>
    <phoneticPr fontId="2" type="noConversion"/>
  </si>
  <si>
    <t>0.8m-talk deposition-No.</t>
    <phoneticPr fontId="2" type="noConversion"/>
  </si>
  <si>
    <t>0.8m-talk deposition (mouth)-No.</t>
    <phoneticPr fontId="2" type="noConversion"/>
  </si>
  <si>
    <t>0.8m-talk deposition (nose)-No.</t>
    <phoneticPr fontId="2" type="noConversion"/>
  </si>
  <si>
    <t>0.8m-talk deposition (eye)-No.</t>
    <phoneticPr fontId="2" type="noConversion"/>
  </si>
  <si>
    <t>0.8m-cough-inhalation-No.</t>
    <phoneticPr fontId="2" type="noConversion"/>
  </si>
  <si>
    <t>0.8m-cough deposition-No.</t>
    <phoneticPr fontId="2" type="noConversion"/>
  </si>
  <si>
    <t>0.8m-cough deposition (mouth)-No.</t>
    <phoneticPr fontId="2" type="noConversion"/>
  </si>
  <si>
    <t>0.8m-cough deposition (nose)-No.</t>
    <phoneticPr fontId="2" type="noConversion"/>
  </si>
  <si>
    <t>0.8m-cough deposition (eye)-No.</t>
    <phoneticPr fontId="2" type="noConversion"/>
  </si>
  <si>
    <t>1.0m-talk-inhalation-No.</t>
    <phoneticPr fontId="2" type="noConversion"/>
  </si>
  <si>
    <t>1.0m-talk deposition-No.</t>
    <phoneticPr fontId="2" type="noConversion"/>
  </si>
  <si>
    <t>1.0m-talk deposition (nose)-No.</t>
    <phoneticPr fontId="2" type="noConversion"/>
  </si>
  <si>
    <t>1.0m-talk deposition (mouth)-No.</t>
    <phoneticPr fontId="2" type="noConversion"/>
  </si>
  <si>
    <t>1.0m-talk deposition (eye)-No.</t>
    <phoneticPr fontId="2" type="noConversion"/>
  </si>
  <si>
    <t>1.0m-cough-inhalation-No.</t>
    <phoneticPr fontId="2" type="noConversion"/>
  </si>
  <si>
    <t>1.0m-cough deposition-No.</t>
    <phoneticPr fontId="2" type="noConversion"/>
  </si>
  <si>
    <t>1.0m-cough deposition (mouth)-No.</t>
    <phoneticPr fontId="2" type="noConversion"/>
  </si>
  <si>
    <t>1.0m-cough deposition (nose)-No.</t>
    <phoneticPr fontId="2" type="noConversion"/>
  </si>
  <si>
    <t>1.0m-cough deposition (eye)-No.</t>
    <phoneticPr fontId="2" type="noConversion"/>
  </si>
  <si>
    <t>1.2m-talk-inhalation-No.</t>
    <phoneticPr fontId="2" type="noConversion"/>
  </si>
  <si>
    <t>1.2m-talk deposition-No.</t>
    <phoneticPr fontId="2" type="noConversion"/>
  </si>
  <si>
    <t>1.2m-talk deposition (mouth)-No.</t>
    <phoneticPr fontId="2" type="noConversion"/>
  </si>
  <si>
    <t>1.2m-talk deposition (nose)-No.</t>
    <phoneticPr fontId="2" type="noConversion"/>
  </si>
  <si>
    <t>1.2m-talk deposition (eye)-No.</t>
    <phoneticPr fontId="2" type="noConversion"/>
  </si>
  <si>
    <t>1.2m-cough-inhalation-No.</t>
    <phoneticPr fontId="2" type="noConversion"/>
  </si>
  <si>
    <t>1.2m-cough deposition-No.</t>
    <phoneticPr fontId="2" type="noConversion"/>
  </si>
  <si>
    <t>1.2m-cough deposition (mouth)-No.</t>
    <phoneticPr fontId="2" type="noConversion"/>
  </si>
  <si>
    <t>1.2m-cough deposition (nose)-No.</t>
    <phoneticPr fontId="2" type="noConversion"/>
  </si>
  <si>
    <t>1.2m-cough deposition (eye)-No.</t>
    <phoneticPr fontId="2" type="noConversion"/>
  </si>
  <si>
    <t>1.4m-talk-inhalation-No.</t>
    <phoneticPr fontId="2" type="noConversion"/>
  </si>
  <si>
    <t>1.4m-talk deposition-No.</t>
    <phoneticPr fontId="2" type="noConversion"/>
  </si>
  <si>
    <t>1.4m-talk deposition (mouth)-No.</t>
    <phoneticPr fontId="2" type="noConversion"/>
  </si>
  <si>
    <t>1.4m-talk deposition (nose)-No.</t>
    <phoneticPr fontId="2" type="noConversion"/>
  </si>
  <si>
    <t>1.4m-talk deposition (eye)-No.</t>
    <phoneticPr fontId="2" type="noConversion"/>
  </si>
  <si>
    <t>1.4m-cough-inhalation-No.</t>
    <phoneticPr fontId="2" type="noConversion"/>
  </si>
  <si>
    <t>1.4m-cough deposition-No.</t>
    <phoneticPr fontId="2" type="noConversion"/>
  </si>
  <si>
    <t>1.4m-cough deposition (mouth)-No.</t>
    <phoneticPr fontId="2" type="noConversion"/>
  </si>
  <si>
    <t>1.4m-cough deposition (nose)-No.</t>
    <phoneticPr fontId="2" type="noConversion"/>
  </si>
  <si>
    <t>1.4m-cough deposition (eye)-No.</t>
    <phoneticPr fontId="2" type="noConversion"/>
  </si>
  <si>
    <t>1.6m-talk-inhalation-No.</t>
    <phoneticPr fontId="2" type="noConversion"/>
  </si>
  <si>
    <t>1.6m-talk deposition-No.</t>
    <phoneticPr fontId="2" type="noConversion"/>
  </si>
  <si>
    <t>1.6m-talk deposition (mouth)-No.</t>
    <phoneticPr fontId="2" type="noConversion"/>
  </si>
  <si>
    <t>1.6m-talk deposition (nose)-No.</t>
    <phoneticPr fontId="2" type="noConversion"/>
  </si>
  <si>
    <t>1.6m-talk deposition (eye)-No.</t>
    <phoneticPr fontId="2" type="noConversion"/>
  </si>
  <si>
    <t>1.6m-cough-inhalation-No.</t>
    <phoneticPr fontId="2" type="noConversion"/>
  </si>
  <si>
    <t>1.6m-cough deposition-No.</t>
    <phoneticPr fontId="2" type="noConversion"/>
  </si>
  <si>
    <t>1.6m-cough deposition (mouth)-No.</t>
    <phoneticPr fontId="2" type="noConversion"/>
  </si>
  <si>
    <t>1.6m-cough deposition (nose)-No.</t>
    <phoneticPr fontId="2" type="noConversion"/>
  </si>
  <si>
    <t>1.6m-cough deposition (eye)-No.</t>
    <phoneticPr fontId="2" type="noConversion"/>
  </si>
  <si>
    <t>1.8m-talk-inhalation-No.</t>
    <phoneticPr fontId="2" type="noConversion"/>
  </si>
  <si>
    <t>1.8m-talk deposition-No.</t>
    <phoneticPr fontId="2" type="noConversion"/>
  </si>
  <si>
    <t>1.8m-talk deposition (mouth)-No.</t>
    <phoneticPr fontId="2" type="noConversion"/>
  </si>
  <si>
    <t>1.8m-talk deposition (nose)-No.</t>
    <phoneticPr fontId="2" type="noConversion"/>
  </si>
  <si>
    <t>1.8m-talk deposition (eye)-No.</t>
    <phoneticPr fontId="2" type="noConversion"/>
  </si>
  <si>
    <t>1.8m-cough-inhalation-No.</t>
    <phoneticPr fontId="2" type="noConversion"/>
  </si>
  <si>
    <t>1.8m-cough deposition-No.</t>
    <phoneticPr fontId="2" type="noConversion"/>
  </si>
  <si>
    <t>1.8m-cough deposition (mouth)-No.</t>
    <phoneticPr fontId="2" type="noConversion"/>
  </si>
  <si>
    <t>1.8m-cough deposition (nose)-No.</t>
    <phoneticPr fontId="2" type="noConversion"/>
  </si>
  <si>
    <t>1.8m-cough deposition (eye)-No.</t>
    <phoneticPr fontId="2" type="noConversion"/>
  </si>
  <si>
    <t>2.0m-talk-inhalation-No.</t>
    <phoneticPr fontId="2" type="noConversion"/>
  </si>
  <si>
    <t>2.0m-talk deposition-No.</t>
    <phoneticPr fontId="2" type="noConversion"/>
  </si>
  <si>
    <t>2.0m-talk deposition (mouth)-No.</t>
    <phoneticPr fontId="2" type="noConversion"/>
  </si>
  <si>
    <t>2.0m-talk deposition (nose)-No.</t>
    <phoneticPr fontId="2" type="noConversion"/>
  </si>
  <si>
    <t>2.0m-talk deposition (eye)-No.</t>
    <phoneticPr fontId="2" type="noConversion"/>
  </si>
  <si>
    <t>2.0m-cough-inhalation-No.</t>
    <phoneticPr fontId="2" type="noConversion"/>
  </si>
  <si>
    <t>2.0m-cough deposition-No.</t>
    <phoneticPr fontId="2" type="noConversion"/>
  </si>
  <si>
    <t>2.0m-cough deposition (mouth)-No.</t>
    <phoneticPr fontId="2" type="noConversion"/>
  </si>
  <si>
    <t>2.0m-cough deposition (nose)-No.</t>
    <phoneticPr fontId="2" type="noConversion"/>
  </si>
  <si>
    <t>2.0m-cough deposition (eye)-No.</t>
    <phoneticPr fontId="2" type="noConversion"/>
  </si>
  <si>
    <t>0.2m-talk-inhalation-No. ratio</t>
    <phoneticPr fontId="2" type="noConversion"/>
  </si>
  <si>
    <t>0.2m-talk-deposition-No. ratio</t>
    <phoneticPr fontId="2" type="noConversion"/>
  </si>
  <si>
    <t>0.2m-cough-inhalation-No. ratio</t>
    <phoneticPr fontId="2" type="noConversion"/>
  </si>
  <si>
    <t>0.2m-cough-deposition-No. ratio</t>
    <phoneticPr fontId="2" type="noConversion"/>
  </si>
  <si>
    <t>0.4m-talk-inhalation-No. ratio</t>
    <phoneticPr fontId="2" type="noConversion"/>
  </si>
  <si>
    <t>0.4m-talk-deposition-No. ratio</t>
    <phoneticPr fontId="2" type="noConversion"/>
  </si>
  <si>
    <t>0.4m-cough-inhalation-No. ratio</t>
    <phoneticPr fontId="2" type="noConversion"/>
  </si>
  <si>
    <t>0.4m-cough-deposition-No. ratio</t>
    <phoneticPr fontId="2" type="noConversion"/>
  </si>
  <si>
    <t>0.6m-talk-inhalation-No. ratio</t>
    <phoneticPr fontId="2" type="noConversion"/>
  </si>
  <si>
    <t>0.6m-talk-deposition-No. ratio</t>
    <phoneticPr fontId="2" type="noConversion"/>
  </si>
  <si>
    <t>0.6m-cough-inhalation-No. ratio</t>
    <phoneticPr fontId="2" type="noConversion"/>
  </si>
  <si>
    <t>0.6m-cough-deposition-No. ratio</t>
    <phoneticPr fontId="2" type="noConversion"/>
  </si>
  <si>
    <t>0.8m-talk-inhalation-No. ratio</t>
    <phoneticPr fontId="2" type="noConversion"/>
  </si>
  <si>
    <t>0.8m-talk-deposition-No. ratio</t>
    <phoneticPr fontId="2" type="noConversion"/>
  </si>
  <si>
    <t>0.8m-cough-inhalation-No. ratio</t>
    <phoneticPr fontId="2" type="noConversion"/>
  </si>
  <si>
    <t>0.8m-cough-deposition-No. ratio</t>
    <phoneticPr fontId="2" type="noConversion"/>
  </si>
  <si>
    <t>1.0m-talk-inhalation-No. ratio</t>
    <phoneticPr fontId="2" type="noConversion"/>
  </si>
  <si>
    <t>1.0m-talk-deposition-No. ratio</t>
    <phoneticPr fontId="2" type="noConversion"/>
  </si>
  <si>
    <t>1.0m-cough-inhalation-No. ratio</t>
    <phoneticPr fontId="2" type="noConversion"/>
  </si>
  <si>
    <t>1.0m-cough-deposition-No. ratio</t>
    <phoneticPr fontId="2" type="noConversion"/>
  </si>
  <si>
    <t>1.2m-talk-inhalation-No. ratio</t>
    <phoneticPr fontId="2" type="noConversion"/>
  </si>
  <si>
    <t>1.2m-talk-deposition-No. ratio</t>
    <phoneticPr fontId="2" type="noConversion"/>
  </si>
  <si>
    <t>1.2m-cough-inhalation-No. ratio</t>
    <phoneticPr fontId="2" type="noConversion"/>
  </si>
  <si>
    <t>1.2m-cough-deposition-No. ratio</t>
    <phoneticPr fontId="2" type="noConversion"/>
  </si>
  <si>
    <t>1.4m-talk-inhalation-No. ratio</t>
    <phoneticPr fontId="2" type="noConversion"/>
  </si>
  <si>
    <t>1.4m-talk-deposition-No. ratio</t>
    <phoneticPr fontId="2" type="noConversion"/>
  </si>
  <si>
    <t>1.4m-cough-inhalation-No. ratio</t>
    <phoneticPr fontId="2" type="noConversion"/>
  </si>
  <si>
    <t>1.4m-cough-deposition-No. ratio</t>
    <phoneticPr fontId="2" type="noConversion"/>
  </si>
  <si>
    <t>1.6m-talk-inhalation-No. ratio</t>
    <phoneticPr fontId="2" type="noConversion"/>
  </si>
  <si>
    <t>1.6m-talk-deposition-No. ratio</t>
    <phoneticPr fontId="2" type="noConversion"/>
  </si>
  <si>
    <t>1.6m-cough-inhalation-No. ratio</t>
    <phoneticPr fontId="2" type="noConversion"/>
  </si>
  <si>
    <t>1.6m-cough-deposition-No. ratio</t>
    <phoneticPr fontId="2" type="noConversion"/>
  </si>
  <si>
    <t>1.8m-talk-inhalation-No. ratio</t>
    <phoneticPr fontId="2" type="noConversion"/>
  </si>
  <si>
    <t>1.8m-talk-deposition-No. ratio</t>
    <phoneticPr fontId="2" type="noConversion"/>
  </si>
  <si>
    <t>1.8m-cough-inhalation-No. ratio</t>
    <phoneticPr fontId="2" type="noConversion"/>
  </si>
  <si>
    <t>1.8m-cough-deposition-No. ratio</t>
    <phoneticPr fontId="2" type="noConversion"/>
  </si>
  <si>
    <t>2.0m-talk-inhalation-No. ratio</t>
    <phoneticPr fontId="2" type="noConversion"/>
  </si>
  <si>
    <t>2.0m-talk-deposition-No. ratio</t>
    <phoneticPr fontId="2" type="noConversion"/>
  </si>
  <si>
    <t>2.0m-cough-inhalation-No. ratio</t>
    <phoneticPr fontId="2" type="noConversion"/>
  </si>
  <si>
    <t>2.0m-cough-deposition-No. ratio</t>
    <phoneticPr fontId="2" type="noConversion"/>
  </si>
  <si>
    <t>CFD</t>
    <phoneticPr fontId="2" type="noConversion"/>
  </si>
  <si>
    <t>distance (m)</t>
    <phoneticPr fontId="2" type="noConversion"/>
  </si>
  <si>
    <t>talk-inhalation</t>
    <phoneticPr fontId="2" type="noConversion"/>
  </si>
  <si>
    <t>talk-deposition</t>
    <phoneticPr fontId="2" type="noConversion"/>
  </si>
  <si>
    <t>cough-inhalation</t>
    <phoneticPr fontId="2" type="noConversion"/>
  </si>
  <si>
    <t>cough-deposition</t>
    <phoneticPr fontId="2" type="noConversion"/>
  </si>
  <si>
    <t>3 um</t>
    <phoneticPr fontId="2" type="noConversion"/>
  </si>
  <si>
    <t>6 um</t>
    <phoneticPr fontId="2" type="noConversion"/>
  </si>
  <si>
    <t>12 um</t>
    <phoneticPr fontId="2" type="noConversion"/>
  </si>
  <si>
    <t>20 um</t>
    <phoneticPr fontId="2" type="noConversion"/>
  </si>
  <si>
    <t>28 um</t>
    <phoneticPr fontId="2" type="noConversion"/>
  </si>
  <si>
    <t>36 um</t>
    <phoneticPr fontId="2" type="noConversion"/>
  </si>
  <si>
    <t>45 um</t>
    <phoneticPr fontId="2" type="noConversion"/>
  </si>
  <si>
    <t>62.5 um</t>
    <phoneticPr fontId="2" type="noConversion"/>
  </si>
  <si>
    <t>87.5 um</t>
    <phoneticPr fontId="2" type="noConversion"/>
  </si>
  <si>
    <t>112.5 um</t>
    <phoneticPr fontId="2" type="noConversion"/>
  </si>
  <si>
    <t>137.5 um</t>
    <phoneticPr fontId="2" type="noConversion"/>
  </si>
  <si>
    <t>175 um</t>
    <phoneticPr fontId="2" type="noConversion"/>
  </si>
  <si>
    <t>225 um</t>
    <phoneticPr fontId="2" type="noConversion"/>
  </si>
  <si>
    <t>375 um</t>
    <phoneticPr fontId="2" type="noConversion"/>
  </si>
  <si>
    <t>750 um</t>
    <phoneticPr fontId="2" type="noConversion"/>
  </si>
  <si>
    <t>1500 um</t>
    <phoneticPr fontId="2" type="noConversion"/>
  </si>
  <si>
    <t>Duguid-talk generated number</t>
    <phoneticPr fontId="2" type="noConversion"/>
  </si>
  <si>
    <t>Duguid-cough generated number</t>
    <phoneticPr fontId="2" type="noConversion"/>
  </si>
  <si>
    <t>Note: droplet number from Duguid (1946)</t>
    <phoneticPr fontId="2" type="noConversion"/>
  </si>
  <si>
    <t>Note: raw data from CFD results</t>
    <phoneticPr fontId="2" type="noConversion"/>
  </si>
  <si>
    <t>Note: Number ratio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</si>
</sst>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  <font>
      <i/>
      <sz val="11"/>
      <color rgb="FF7F7F7F"/>
      <name val="Times New Roman"/>
      <family val="1"/>
    </font>
    <font>
      <i/>
      <sz val="11"/>
      <color theme="0" tint="-0.34998626667073579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1" applyFont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4" xfId="0" applyFont="1" applyFill="1" applyBorder="1">
      <alignment vertical="center"/>
    </xf>
    <xf numFmtId="11" fontId="5" fillId="0" borderId="5" xfId="0" applyNumberFormat="1" applyFont="1" applyFill="1" applyBorder="1">
      <alignment vertical="center"/>
    </xf>
    <xf numFmtId="11" fontId="3" fillId="0" borderId="0" xfId="0" applyNumberFormat="1" applyFont="1" applyFill="1">
      <alignment vertical="center"/>
    </xf>
    <xf numFmtId="0" fontId="3" fillId="2" borderId="0" xfId="0" applyFont="1" applyFill="1">
      <alignment vertical="center"/>
    </xf>
    <xf numFmtId="0" fontId="3" fillId="0" borderId="0" xfId="0" applyFont="1" applyFill="1" applyBorder="1">
      <alignment vertical="center"/>
    </xf>
    <xf numFmtId="0" fontId="3" fillId="0" borderId="5" xfId="0" applyFont="1" applyFill="1" applyBorder="1">
      <alignment vertical="center"/>
    </xf>
    <xf numFmtId="0" fontId="3" fillId="0" borderId="9" xfId="0" applyFont="1" applyFill="1" applyBorder="1">
      <alignment vertical="center"/>
    </xf>
    <xf numFmtId="11" fontId="5" fillId="0" borderId="0" xfId="0" applyNumberFormat="1" applyFont="1" applyFill="1" applyBorder="1">
      <alignment vertical="center"/>
    </xf>
    <xf numFmtId="0" fontId="0" fillId="0" borderId="0" xfId="0" applyFill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4" fillId="0" borderId="2" xfId="1" applyFont="1" applyFill="1" applyBorder="1" applyAlignment="1">
      <alignment vertical="center" wrapText="1"/>
    </xf>
    <xf numFmtId="0" fontId="4" fillId="0" borderId="10" xfId="1" applyFont="1" applyFill="1" applyBorder="1" applyAlignment="1">
      <alignment vertical="center" wrapText="1"/>
    </xf>
    <xf numFmtId="0" fontId="3" fillId="0" borderId="13" xfId="0" applyFont="1" applyFill="1" applyBorder="1" applyAlignment="1">
      <alignment vertical="center" wrapText="1"/>
    </xf>
    <xf numFmtId="0" fontId="4" fillId="0" borderId="3" xfId="1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0" fillId="0" borderId="4" xfId="0" applyFill="1" applyBorder="1">
      <alignment vertical="center"/>
    </xf>
    <xf numFmtId="0" fontId="0" fillId="0" borderId="5" xfId="0" applyFill="1" applyBorder="1">
      <alignment vertical="center"/>
    </xf>
    <xf numFmtId="0" fontId="3" fillId="0" borderId="6" xfId="0" applyFont="1" applyFill="1" applyBorder="1">
      <alignment vertical="center"/>
    </xf>
    <xf numFmtId="0" fontId="3" fillId="0" borderId="7" xfId="0" applyFont="1" applyFill="1" applyBorder="1">
      <alignment vertical="center"/>
    </xf>
    <xf numFmtId="0" fontId="3" fillId="0" borderId="8" xfId="0" applyFont="1" applyFill="1" applyBorder="1">
      <alignment vertical="center"/>
    </xf>
    <xf numFmtId="0" fontId="4" fillId="0" borderId="7" xfId="1" applyFont="1" applyFill="1" applyBorder="1">
      <alignment vertical="center"/>
    </xf>
    <xf numFmtId="0" fontId="4" fillId="0" borderId="12" xfId="1" applyFont="1" applyFill="1" applyBorder="1">
      <alignment vertical="center"/>
    </xf>
    <xf numFmtId="0" fontId="3" fillId="0" borderId="14" xfId="0" applyFont="1" applyFill="1" applyBorder="1">
      <alignment vertical="center"/>
    </xf>
    <xf numFmtId="0" fontId="0" fillId="0" borderId="7" xfId="0" applyFill="1" applyBorder="1">
      <alignment vertical="center"/>
    </xf>
    <xf numFmtId="0" fontId="0" fillId="0" borderId="8" xfId="0" applyFill="1" applyBorder="1">
      <alignment vertical="center"/>
    </xf>
    <xf numFmtId="11" fontId="5" fillId="0" borderId="7" xfId="0" applyNumberFormat="1" applyFont="1" applyFill="1" applyBorder="1">
      <alignment vertical="center"/>
    </xf>
    <xf numFmtId="11" fontId="5" fillId="0" borderId="8" xfId="0" applyNumberFormat="1" applyFont="1" applyFill="1" applyBorder="1">
      <alignment vertical="center"/>
    </xf>
    <xf numFmtId="0" fontId="4" fillId="0" borderId="0" xfId="1" applyFont="1" applyFill="1">
      <alignment vertical="center"/>
    </xf>
    <xf numFmtId="0" fontId="4" fillId="0" borderId="0" xfId="1" applyFont="1" applyFill="1" applyBorder="1">
      <alignment vertical="center"/>
    </xf>
    <xf numFmtId="0" fontId="4" fillId="0" borderId="11" xfId="1" applyFont="1" applyFill="1" applyBorder="1">
      <alignment vertical="center"/>
    </xf>
    <xf numFmtId="0" fontId="0" fillId="0" borderId="0" xfId="0" applyFill="1" applyBorder="1">
      <alignment vertical="center"/>
    </xf>
  </cellXfs>
  <cellStyles count="2">
    <cellStyle name="常规" xfId="0" builtinId="0"/>
    <cellStyle name="解释性文本" xfId="1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ysClr val="windowText" lastClr="000000"/>
                </a:solidFill>
                <a:latin typeface="Book Antiqua" panose="02040602050305030304" pitchFamily="18" charset="0"/>
                <a:ea typeface="+mn-ea"/>
                <a:cs typeface="+mn-cs"/>
              </a:defRPr>
            </a:pPr>
            <a:r>
              <a:rPr lang="en-US"/>
              <a:t>talk-inhalation</a:t>
            </a:r>
            <a:endParaRPr lang="zh-C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ysClr val="windowText" lastClr="000000"/>
              </a:solidFill>
              <a:latin typeface="Book Antiqua" panose="02040602050305030304" pitchFamily="18" charset="0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3 um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summary'!$B$4:$B$13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summary'!$C$4:$C$13</c:f>
              <c:numCache>
                <c:formatCode>General</c:formatCode>
                <c:ptCount val="10"/>
                <c:pt idx="0">
                  <c:v>0.14926686217008797</c:v>
                </c:pt>
                <c:pt idx="1">
                  <c:v>5.3343108504398828E-2</c:v>
                </c:pt>
                <c:pt idx="2">
                  <c:v>2.9882697947214078E-2</c:v>
                </c:pt>
                <c:pt idx="3">
                  <c:v>1.8035190615835778E-2</c:v>
                </c:pt>
                <c:pt idx="4">
                  <c:v>1.4296187683284457E-2</c:v>
                </c:pt>
                <c:pt idx="5">
                  <c:v>1.1085043988269795E-2</c:v>
                </c:pt>
                <c:pt idx="6">
                  <c:v>8.9296187683284463E-3</c:v>
                </c:pt>
                <c:pt idx="7">
                  <c:v>7.8592375366568924E-3</c:v>
                </c:pt>
                <c:pt idx="8">
                  <c:v>7.6686217008797653E-3</c:v>
                </c:pt>
                <c:pt idx="9">
                  <c:v>5.7038123167155426E-3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17-4DD5-B329-9FD61312904D}"/>
            </c:ext>
          </c:extLst>
        </c:ser>
        <c:ser>
          <c:idx val="1"/>
          <c:order val="3"/>
          <c:tx>
            <c:v>20 um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summary'!$B$43:$B$52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summary'!$C$43:$C$52</c:f>
              <c:numCache>
                <c:formatCode>General</c:formatCode>
                <c:ptCount val="10"/>
                <c:pt idx="0">
                  <c:v>0.15744868035190615</c:v>
                </c:pt>
                <c:pt idx="1">
                  <c:v>6.1876832844574778E-2</c:v>
                </c:pt>
                <c:pt idx="2">
                  <c:v>3.1759530791788858E-2</c:v>
                </c:pt>
                <c:pt idx="3">
                  <c:v>2.0439882697947213E-2</c:v>
                </c:pt>
                <c:pt idx="4">
                  <c:v>1.5513196480938416E-2</c:v>
                </c:pt>
                <c:pt idx="5">
                  <c:v>1.2140762463343108E-2</c:v>
                </c:pt>
                <c:pt idx="6">
                  <c:v>1.0630498533724339E-2</c:v>
                </c:pt>
                <c:pt idx="7">
                  <c:v>9.9413489736070379E-3</c:v>
                </c:pt>
                <c:pt idx="8">
                  <c:v>7.9178885630498529E-3</c:v>
                </c:pt>
                <c:pt idx="9">
                  <c:v>6.686217008797654E-3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C17-4DD5-B329-9FD61312904D}"/>
            </c:ext>
          </c:extLst>
        </c:ser>
        <c:ser>
          <c:idx val="7"/>
          <c:order val="4"/>
          <c:tx>
            <c:v>28 um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summary'!$B$56:$B$65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summary'!$C$56:$C$65</c:f>
              <c:numCache>
                <c:formatCode>General</c:formatCode>
                <c:ptCount val="10"/>
                <c:pt idx="0">
                  <c:v>0.181524926686217</c:v>
                </c:pt>
                <c:pt idx="1">
                  <c:v>6.0234604105571847E-2</c:v>
                </c:pt>
                <c:pt idx="2">
                  <c:v>3.2815249266862169E-2</c:v>
                </c:pt>
                <c:pt idx="3">
                  <c:v>2.0733137829912023E-2</c:v>
                </c:pt>
                <c:pt idx="4">
                  <c:v>1.5806451612903227E-2</c:v>
                </c:pt>
                <c:pt idx="5">
                  <c:v>1.2653958944281524E-2</c:v>
                </c:pt>
                <c:pt idx="6">
                  <c:v>1.0073313782991202E-2</c:v>
                </c:pt>
                <c:pt idx="7">
                  <c:v>9.7214076246334314E-3</c:v>
                </c:pt>
                <c:pt idx="8">
                  <c:v>7.9765395894428152E-3</c:v>
                </c:pt>
                <c:pt idx="9">
                  <c:v>7.2140762463343113E-3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A32-426D-A8C8-6A37373D6A19}"/>
            </c:ext>
          </c:extLst>
        </c:ser>
        <c:ser>
          <c:idx val="8"/>
          <c:order val="5"/>
          <c:tx>
            <c:v>36 um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summary'!$B$69:$B$78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summary'!$C$69:$C$78</c:f>
              <c:numCache>
                <c:formatCode>General</c:formatCode>
                <c:ptCount val="10"/>
                <c:pt idx="0">
                  <c:v>0.22299120234604106</c:v>
                </c:pt>
                <c:pt idx="1">
                  <c:v>5.4838709677419356E-2</c:v>
                </c:pt>
                <c:pt idx="2">
                  <c:v>2.9472140762463343E-2</c:v>
                </c:pt>
                <c:pt idx="3">
                  <c:v>1.9765395894428151E-2</c:v>
                </c:pt>
                <c:pt idx="4">
                  <c:v>1.5557184750733137E-2</c:v>
                </c:pt>
                <c:pt idx="5">
                  <c:v>1.2624633431085044E-2</c:v>
                </c:pt>
                <c:pt idx="6">
                  <c:v>1.0483870967741936E-2</c:v>
                </c:pt>
                <c:pt idx="7">
                  <c:v>8.5337243401759529E-3</c:v>
                </c:pt>
                <c:pt idx="8">
                  <c:v>7.8445747800586513E-3</c:v>
                </c:pt>
                <c:pt idx="9">
                  <c:v>7.3900293255131965E-3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A32-426D-A8C8-6A37373D6A19}"/>
            </c:ext>
          </c:extLst>
        </c:ser>
        <c:ser>
          <c:idx val="2"/>
          <c:order val="6"/>
          <c:tx>
            <c:v>45 um</c:v>
          </c:tx>
          <c:spPr>
            <a:ln w="254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summary'!$B$82:$B$91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summary'!$C$82:$C$91</c:f>
              <c:numCache>
                <c:formatCode>General</c:formatCode>
                <c:ptCount val="10"/>
                <c:pt idx="0">
                  <c:v>0.27234604105571847</c:v>
                </c:pt>
                <c:pt idx="1">
                  <c:v>4.7859237536656891E-2</c:v>
                </c:pt>
                <c:pt idx="2">
                  <c:v>2.1348973607038125E-2</c:v>
                </c:pt>
                <c:pt idx="3">
                  <c:v>1.6363636363636365E-2</c:v>
                </c:pt>
                <c:pt idx="4">
                  <c:v>1.343108504398827E-2</c:v>
                </c:pt>
                <c:pt idx="5">
                  <c:v>1.0835777126099707E-2</c:v>
                </c:pt>
                <c:pt idx="6">
                  <c:v>9.2228739002932544E-3</c:v>
                </c:pt>
                <c:pt idx="7">
                  <c:v>8.5923753665689152E-3</c:v>
                </c:pt>
                <c:pt idx="8">
                  <c:v>7.4926686217008801E-3</c:v>
                </c:pt>
                <c:pt idx="9">
                  <c:v>6.9208211143695015E-3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C17-4DD5-B329-9FD61312904D}"/>
            </c:ext>
          </c:extLst>
        </c:ser>
        <c:ser>
          <c:idx val="9"/>
          <c:order val="7"/>
          <c:tx>
            <c:v>62.5 um</c:v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summary'!$B$95:$B$104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summary'!$C$95:$C$104</c:f>
              <c:numCache>
                <c:formatCode>General</c:formatCode>
                <c:ptCount val="10"/>
                <c:pt idx="0">
                  <c:v>0.33041055718475071</c:v>
                </c:pt>
                <c:pt idx="1">
                  <c:v>2.6539589442815249E-2</c:v>
                </c:pt>
                <c:pt idx="2">
                  <c:v>8.41642228739003E-3</c:v>
                </c:pt>
                <c:pt idx="3">
                  <c:v>5.6304985337243402E-3</c:v>
                </c:pt>
                <c:pt idx="4">
                  <c:v>4.8973607038123165E-3</c:v>
                </c:pt>
                <c:pt idx="5">
                  <c:v>4.5014662756598239E-3</c:v>
                </c:pt>
                <c:pt idx="6">
                  <c:v>4.6041055718475075E-3</c:v>
                </c:pt>
                <c:pt idx="7">
                  <c:v>4.5747800586510264E-3</c:v>
                </c:pt>
                <c:pt idx="8">
                  <c:v>4.193548387096774E-3</c:v>
                </c:pt>
                <c:pt idx="9">
                  <c:v>3.9736070381231675E-3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A32-426D-A8C8-6A37373D6A19}"/>
            </c:ext>
          </c:extLst>
        </c:ser>
        <c:ser>
          <c:idx val="3"/>
          <c:order val="8"/>
          <c:tx>
            <c:v>87.5 um</c:v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summary'!$B$108:$B$117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summary'!$C$108:$C$117</c:f>
              <c:numCache>
                <c:formatCode>General</c:formatCode>
                <c:ptCount val="10"/>
                <c:pt idx="0">
                  <c:v>0.34038123167155426</c:v>
                </c:pt>
                <c:pt idx="1">
                  <c:v>1.5249266862170088E-3</c:v>
                </c:pt>
                <c:pt idx="2">
                  <c:v>2.9325513196480938E-4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EAA-419F-A1D0-79DF7C8CE6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4423848"/>
        <c:axId val="774424504"/>
        <c:extLst>
          <c:ext xmlns:c15="http://schemas.microsoft.com/office/drawing/2012/chart" uri="{02D57815-91ED-43cb-92C2-25804820EDAC}">
            <c15:filteredScatterSeries>
              <c15:ser>
                <c:idx val="5"/>
                <c:order val="1"/>
                <c:tx>
                  <c:v>6 um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'ratio summary'!$B$17:$B$26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'ratio summary'!$C$17:$C$26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0.15029325513196481</c:v>
                      </c:pt>
                      <c:pt idx="1">
                        <c:v>5.7155425219941346E-2</c:v>
                      </c:pt>
                      <c:pt idx="2">
                        <c:v>3.0821114369501468E-2</c:v>
                      </c:pt>
                      <c:pt idx="3">
                        <c:v>1.9912023460410558E-2</c:v>
                      </c:pt>
                      <c:pt idx="4">
                        <c:v>1.4736070381231672E-2</c:v>
                      </c:pt>
                      <c:pt idx="5">
                        <c:v>1.1744868035190616E-2</c:v>
                      </c:pt>
                      <c:pt idx="6">
                        <c:v>9.8680351906158363E-3</c:v>
                      </c:pt>
                      <c:pt idx="7">
                        <c:v>8.6217008797653955E-3</c:v>
                      </c:pt>
                      <c:pt idx="8">
                        <c:v>7.0674486803519064E-3</c:v>
                      </c:pt>
                      <c:pt idx="9">
                        <c:v>5.6304985337243402E-3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1A32-426D-A8C8-6A37373D6A19}"/>
                  </c:ext>
                </c:extLst>
              </c15:ser>
            </c15:filteredScatterSeries>
            <c15:filteredScatterSeries>
              <c15:ser>
                <c:idx val="6"/>
                <c:order val="2"/>
                <c:tx>
                  <c:v>12 um</c:v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summary'!$B$30:$B$39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summary'!$C$30:$C$39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0.15079178885630498</c:v>
                      </c:pt>
                      <c:pt idx="1">
                        <c:v>6.0263929618768329E-2</c:v>
                      </c:pt>
                      <c:pt idx="2">
                        <c:v>3.2082111436950146E-2</c:v>
                      </c:pt>
                      <c:pt idx="3">
                        <c:v>2.0645161290322581E-2</c:v>
                      </c:pt>
                      <c:pt idx="4">
                        <c:v>1.5938416422287389E-2</c:v>
                      </c:pt>
                      <c:pt idx="5">
                        <c:v>1.2727272727272728E-2</c:v>
                      </c:pt>
                      <c:pt idx="6">
                        <c:v>9.9853372434017592E-3</c:v>
                      </c:pt>
                      <c:pt idx="7">
                        <c:v>9.5454545454545462E-3</c:v>
                      </c:pt>
                      <c:pt idx="8">
                        <c:v>8.1964809384164217E-3</c:v>
                      </c:pt>
                      <c:pt idx="9">
                        <c:v>6.6568914956011728E-3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A32-426D-A8C8-6A37373D6A19}"/>
                  </c:ext>
                </c:extLst>
              </c15:ser>
            </c15:filteredScatterSeries>
            <c15:filteredScatterSeries>
              <c15:ser>
                <c:idx val="10"/>
                <c:order val="9"/>
                <c:tx>
                  <c:v>112.5 um</c:v>
                </c:tx>
                <c:spPr>
                  <a:ln w="19050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summary'!$B$121:$B$130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summary'!$C$121:$C$130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0.31607038123167153</c:v>
                      </c:pt>
                      <c:pt idx="1">
                        <c:v>8.7976539589442815E-5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1A32-426D-A8C8-6A37373D6A19}"/>
                  </c:ext>
                </c:extLst>
              </c15:ser>
            </c15:filteredScatterSeries>
            <c15:filteredScatterSeries>
              <c15:ser>
                <c:idx val="4"/>
                <c:order val="10"/>
                <c:tx>
                  <c:v>137.5 um</c:v>
                </c:tx>
                <c:spPr>
                  <a:ln w="254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summary'!$B$134:$B$143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summary'!$C$134:$C$143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0.29422287390029328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A3C3-4CED-AB57-165E35F6B7A1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v>175 um</c:v>
                </c:tx>
                <c:spPr>
                  <a:ln w="19050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summary'!$B$147:$B$156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summary'!$C$147:$C$156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0.26950146627565985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1A32-426D-A8C8-6A37373D6A19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v>225 um</c:v>
                </c:tx>
                <c:spPr>
                  <a:ln w="19050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summary'!$B$160:$B$169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summary'!$C$160:$C$169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0.24832844574780058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A32-426D-A8C8-6A37373D6A19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v>375 um</c:v>
                </c:tx>
                <c:spPr>
                  <a:ln w="19050" cap="rnd">
                    <a:solidFill>
                      <a:schemeClr val="accent2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summary'!$B$173:$B$182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summary'!$C$173:$C$182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0.22976539589442815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1A32-426D-A8C8-6A37373D6A19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v>750 um</c:v>
                </c:tx>
                <c:spPr>
                  <a:ln w="19050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summary'!$B$186:$B$195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summary'!$C$186:$C$195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0.22002932551319648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1A32-426D-A8C8-6A37373D6A19}"/>
                  </c:ext>
                </c:extLst>
              </c15:ser>
            </c15:filteredScatterSeries>
          </c:ext>
        </c:extLst>
      </c:scatterChart>
      <c:valAx>
        <c:axId val="774423848"/>
        <c:scaling>
          <c:orientation val="minMax"/>
          <c:max val="0.60000000000000009"/>
          <c:min val="0.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Book Antiqua" panose="02040602050305030304" pitchFamily="18" charset="0"/>
                    <a:ea typeface="+mn-ea"/>
                    <a:cs typeface="+mn-cs"/>
                  </a:defRPr>
                </a:pPr>
                <a:r>
                  <a:rPr lang="en-US"/>
                  <a:t>x [m]</a:t>
                </a:r>
                <a:endParaRPr lang="zh-C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Book Antiqua" panose="02040602050305030304" pitchFamily="18" charset="0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Book Antiqua" panose="02040602050305030304" pitchFamily="18" charset="0"/>
                <a:ea typeface="+mn-ea"/>
                <a:cs typeface="+mn-cs"/>
              </a:defRPr>
            </a:pPr>
            <a:endParaRPr lang="zh-CN"/>
          </a:p>
        </c:txPr>
        <c:crossAx val="774424504"/>
        <c:crosses val="autoZero"/>
        <c:crossBetween val="midCat"/>
        <c:majorUnit val="0.2"/>
      </c:valAx>
      <c:valAx>
        <c:axId val="774424504"/>
        <c:scaling>
          <c:orientation val="minMax"/>
          <c:max val="0.35000000000000003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Book Antiqua" panose="02040602050305030304" pitchFamily="18" charset="0"/>
                    <a:ea typeface="+mn-ea"/>
                    <a:cs typeface="+mn-cs"/>
                  </a:defRPr>
                </a:pPr>
                <a:r>
                  <a:rPr lang="en-US"/>
                  <a:t>Number ratio</a:t>
                </a:r>
                <a:endParaRPr lang="zh-C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Book Antiqua" panose="02040602050305030304" pitchFamily="18" charset="0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Book Antiqua" panose="02040602050305030304" pitchFamily="18" charset="0"/>
                <a:ea typeface="+mn-ea"/>
                <a:cs typeface="+mn-cs"/>
              </a:defRPr>
            </a:pPr>
            <a:endParaRPr lang="zh-CN"/>
          </a:p>
        </c:txPr>
        <c:crossAx val="774423848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layout>
        <c:manualLayout>
          <c:xMode val="edge"/>
          <c:yMode val="edge"/>
          <c:x val="0.5384136973364626"/>
          <c:y val="0.13574423032309665"/>
          <c:w val="0.40232448482416289"/>
          <c:h val="0.488237431859479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Book Antiqua" panose="02040602050305030304" pitchFamily="18" charset="0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Book Antiqua" panose="0204060205030503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ysClr val="windowText" lastClr="000000"/>
                </a:solidFill>
                <a:latin typeface="Book Antiqua" panose="02040602050305030304" pitchFamily="18" charset="0"/>
                <a:ea typeface="+mn-ea"/>
                <a:cs typeface="+mn-cs"/>
              </a:defRPr>
            </a:pPr>
            <a:r>
              <a:rPr lang="en-US"/>
              <a:t>talk-deposition</a:t>
            </a:r>
            <a:endParaRPr lang="zh-C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ysClr val="windowText" lastClr="000000"/>
              </a:solidFill>
              <a:latin typeface="Book Antiqua" panose="02040602050305030304" pitchFamily="18" charset="0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3 um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summary'!$B$4:$B$13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summary'!$D$4:$D$13</c:f>
              <c:numCache>
                <c:formatCode>General</c:formatCode>
                <c:ptCount val="10"/>
                <c:pt idx="0">
                  <c:v>7.8592375366568924E-3</c:v>
                </c:pt>
                <c:pt idx="1">
                  <c:v>5.5718475073313787E-3</c:v>
                </c:pt>
                <c:pt idx="2">
                  <c:v>3.4017595307917889E-3</c:v>
                </c:pt>
                <c:pt idx="3">
                  <c:v>1.8475073313782991E-3</c:v>
                </c:pt>
                <c:pt idx="4">
                  <c:v>7.7712609970674487E-4</c:v>
                </c:pt>
                <c:pt idx="5">
                  <c:v>3.812316715542522E-4</c:v>
                </c:pt>
                <c:pt idx="6">
                  <c:v>8.7976539589442815E-5</c:v>
                </c:pt>
                <c:pt idx="7">
                  <c:v>1.7595307917888563E-4</c:v>
                </c:pt>
                <c:pt idx="8">
                  <c:v>7.3313782991202346E-5</c:v>
                </c:pt>
                <c:pt idx="9">
                  <c:v>5.8651026392961877E-5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2C-4EB4-8518-B09DC7C8C00C}"/>
            </c:ext>
          </c:extLst>
        </c:ser>
        <c:ser>
          <c:idx val="1"/>
          <c:order val="3"/>
          <c:tx>
            <c:v>20 um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summary'!$B$43:$B$52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summary'!$D$43:$D$52</c:f>
              <c:numCache>
                <c:formatCode>General</c:formatCode>
                <c:ptCount val="10"/>
                <c:pt idx="0">
                  <c:v>1.812316715542522E-2</c:v>
                </c:pt>
                <c:pt idx="1">
                  <c:v>5.6891495601173025E-3</c:v>
                </c:pt>
                <c:pt idx="2">
                  <c:v>2.0821114369501468E-3</c:v>
                </c:pt>
                <c:pt idx="3">
                  <c:v>8.7976539589442815E-4</c:v>
                </c:pt>
                <c:pt idx="4">
                  <c:v>4.1055718475073314E-4</c:v>
                </c:pt>
                <c:pt idx="5">
                  <c:v>1.1730205278592375E-4</c:v>
                </c:pt>
                <c:pt idx="6">
                  <c:v>1.4662756598240469E-5</c:v>
                </c:pt>
                <c:pt idx="7">
                  <c:v>0</c:v>
                </c:pt>
                <c:pt idx="8">
                  <c:v>0</c:v>
                </c:pt>
                <c:pt idx="9">
                  <c:v>1.4662756598240469E-5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12C-4EB4-8518-B09DC7C8C00C}"/>
            </c:ext>
          </c:extLst>
        </c:ser>
        <c:ser>
          <c:idx val="7"/>
          <c:order val="4"/>
          <c:tx>
            <c:v>28 um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summary'!$B$56:$B$65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summary'!$D$56:$D$65</c:f>
              <c:numCache>
                <c:formatCode>General</c:formatCode>
                <c:ptCount val="10"/>
                <c:pt idx="0">
                  <c:v>6.0850439882697949E-2</c:v>
                </c:pt>
                <c:pt idx="1">
                  <c:v>1.0527859237536658E-2</c:v>
                </c:pt>
                <c:pt idx="2">
                  <c:v>1.9941348973607038E-3</c:v>
                </c:pt>
                <c:pt idx="3">
                  <c:v>9.3841642228739003E-4</c:v>
                </c:pt>
                <c:pt idx="4">
                  <c:v>4.6920821114369501E-4</c:v>
                </c:pt>
                <c:pt idx="5">
                  <c:v>2.7859237536656891E-4</c:v>
                </c:pt>
                <c:pt idx="6">
                  <c:v>1.0263929618768328E-4</c:v>
                </c:pt>
                <c:pt idx="7">
                  <c:v>1.4662756598240469E-5</c:v>
                </c:pt>
                <c:pt idx="8">
                  <c:v>2.9325513196480938E-5</c:v>
                </c:pt>
                <c:pt idx="9">
                  <c:v>5.8651026392961877E-5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721-4790-9B45-E44A5E7F2260}"/>
            </c:ext>
          </c:extLst>
        </c:ser>
        <c:ser>
          <c:idx val="8"/>
          <c:order val="5"/>
          <c:tx>
            <c:v>36 um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summary'!$B$69:$B$78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summary'!$D$69:$D$78</c:f>
              <c:numCache>
                <c:formatCode>General</c:formatCode>
                <c:ptCount val="10"/>
                <c:pt idx="0">
                  <c:v>0.12041055718475073</c:v>
                </c:pt>
                <c:pt idx="1">
                  <c:v>1.3284457478005865E-2</c:v>
                </c:pt>
                <c:pt idx="2">
                  <c:v>2.961876832844575E-3</c:v>
                </c:pt>
                <c:pt idx="3">
                  <c:v>1.0557184750733138E-3</c:v>
                </c:pt>
                <c:pt idx="4">
                  <c:v>3.9589442815249267E-4</c:v>
                </c:pt>
                <c:pt idx="5">
                  <c:v>1.6129032258064516E-4</c:v>
                </c:pt>
                <c:pt idx="6">
                  <c:v>1.3196480938416422E-4</c:v>
                </c:pt>
                <c:pt idx="7">
                  <c:v>1.3196480938416422E-4</c:v>
                </c:pt>
                <c:pt idx="8">
                  <c:v>4.3988269794721408E-5</c:v>
                </c:pt>
                <c:pt idx="9">
                  <c:v>5.8651026392961877E-5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721-4790-9B45-E44A5E7F2260}"/>
            </c:ext>
          </c:extLst>
        </c:ser>
        <c:ser>
          <c:idx val="2"/>
          <c:order val="6"/>
          <c:tx>
            <c:v>45 um</c:v>
          </c:tx>
          <c:spPr>
            <a:ln w="254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summary'!$B$82:$B$91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summary'!$D$82:$D$91</c:f>
              <c:numCache>
                <c:formatCode>General</c:formatCode>
                <c:ptCount val="10"/>
                <c:pt idx="0">
                  <c:v>0.19126099706744867</c:v>
                </c:pt>
                <c:pt idx="1">
                  <c:v>1.5131964809384165E-2</c:v>
                </c:pt>
                <c:pt idx="2">
                  <c:v>3.6950146627565982E-3</c:v>
                </c:pt>
                <c:pt idx="3">
                  <c:v>1.2023460410557185E-3</c:v>
                </c:pt>
                <c:pt idx="4">
                  <c:v>5.1319648093841642E-4</c:v>
                </c:pt>
                <c:pt idx="5">
                  <c:v>2.6392961876832845E-4</c:v>
                </c:pt>
                <c:pt idx="6">
                  <c:v>1.4662756598240469E-4</c:v>
                </c:pt>
                <c:pt idx="7">
                  <c:v>1.6129032258064516E-4</c:v>
                </c:pt>
                <c:pt idx="8">
                  <c:v>7.3313782991202346E-5</c:v>
                </c:pt>
                <c:pt idx="9">
                  <c:v>1.3196480938416422E-4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12C-4EB4-8518-B09DC7C8C00C}"/>
            </c:ext>
          </c:extLst>
        </c:ser>
        <c:ser>
          <c:idx val="9"/>
          <c:order val="7"/>
          <c:tx>
            <c:v>62.5 um</c:v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summary'!$B$95:$B$104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summary'!$D$95:$D$104</c:f>
              <c:numCache>
                <c:formatCode>General</c:formatCode>
                <c:ptCount val="10"/>
                <c:pt idx="0">
                  <c:v>0.28302052785923754</c:v>
                </c:pt>
                <c:pt idx="1">
                  <c:v>1.2052785923753665E-2</c:v>
                </c:pt>
                <c:pt idx="2">
                  <c:v>2.3460410557184751E-3</c:v>
                </c:pt>
                <c:pt idx="3">
                  <c:v>5.2785923753665689E-4</c:v>
                </c:pt>
                <c:pt idx="4">
                  <c:v>3.6656891495601173E-4</c:v>
                </c:pt>
                <c:pt idx="5">
                  <c:v>1.6129032258064516E-4</c:v>
                </c:pt>
                <c:pt idx="6">
                  <c:v>1.0263929618768328E-4</c:v>
                </c:pt>
                <c:pt idx="7">
                  <c:v>1.0263929618768328E-4</c:v>
                </c:pt>
                <c:pt idx="8">
                  <c:v>7.3313782991202346E-5</c:v>
                </c:pt>
                <c:pt idx="9">
                  <c:v>8.7976539589442815E-5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721-4790-9B45-E44A5E7F2260}"/>
            </c:ext>
          </c:extLst>
        </c:ser>
        <c:ser>
          <c:idx val="3"/>
          <c:order val="8"/>
          <c:tx>
            <c:v>87.5 um</c:v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summary'!$B$108:$B$117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summary'!$D$108:$D$117</c:f>
              <c:numCache>
                <c:formatCode>General</c:formatCode>
                <c:ptCount val="10"/>
                <c:pt idx="0">
                  <c:v>0.3144574780058651</c:v>
                </c:pt>
                <c:pt idx="1">
                  <c:v>9.3841642228739003E-4</c:v>
                </c:pt>
                <c:pt idx="2">
                  <c:v>5.8651026392961877E-5</c:v>
                </c:pt>
                <c:pt idx="3">
                  <c:v>0</c:v>
                </c:pt>
                <c:pt idx="4">
                  <c:v>1.4662756598240469E-5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2D5-4CF8-AB50-4BFB6440C0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4423848"/>
        <c:axId val="774424504"/>
        <c:extLst>
          <c:ext xmlns:c15="http://schemas.microsoft.com/office/drawing/2012/chart" uri="{02D57815-91ED-43cb-92C2-25804820EDAC}">
            <c15:filteredScatterSeries>
              <c15:ser>
                <c:idx val="5"/>
                <c:order val="1"/>
                <c:tx>
                  <c:v>6 um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'ratio summary'!$B$17:$B$26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'ratio summary'!$D$17:$D$26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5.3372434017595312E-3</c:v>
                      </c:pt>
                      <c:pt idx="1">
                        <c:v>4.6920821114369501E-3</c:v>
                      </c:pt>
                      <c:pt idx="2">
                        <c:v>3.2258064516129032E-3</c:v>
                      </c:pt>
                      <c:pt idx="3">
                        <c:v>1.7595307917888563E-3</c:v>
                      </c:pt>
                      <c:pt idx="4">
                        <c:v>5.718475073313783E-4</c:v>
                      </c:pt>
                      <c:pt idx="5">
                        <c:v>2.1994134897360704E-4</c:v>
                      </c:pt>
                      <c:pt idx="6">
                        <c:v>1.0263929618768328E-4</c:v>
                      </c:pt>
                      <c:pt idx="7">
                        <c:v>5.8651026392961877E-5</c:v>
                      </c:pt>
                      <c:pt idx="8">
                        <c:v>5.8651026392961877E-5</c:v>
                      </c:pt>
                      <c:pt idx="9">
                        <c:v>8.7976539589442815E-5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3721-4790-9B45-E44A5E7F2260}"/>
                  </c:ext>
                </c:extLst>
              </c15:ser>
            </c15:filteredScatterSeries>
            <c15:filteredScatterSeries>
              <c15:ser>
                <c:idx val="6"/>
                <c:order val="2"/>
                <c:tx>
                  <c:v>12 um</c:v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summary'!$B$30:$B$39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summary'!$D$30:$D$39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5.2199413489736075E-3</c:v>
                      </c:pt>
                      <c:pt idx="1">
                        <c:v>3.3724340175953081E-3</c:v>
                      </c:pt>
                      <c:pt idx="2">
                        <c:v>2.5219941348973607E-3</c:v>
                      </c:pt>
                      <c:pt idx="3">
                        <c:v>7.9178885630498534E-4</c:v>
                      </c:pt>
                      <c:pt idx="4">
                        <c:v>4.9853372434017595E-4</c:v>
                      </c:pt>
                      <c:pt idx="5">
                        <c:v>2.4926686217008798E-4</c:v>
                      </c:pt>
                      <c:pt idx="6">
                        <c:v>1.1730205278592375E-4</c:v>
                      </c:pt>
                      <c:pt idx="7">
                        <c:v>5.8651026392961877E-5</c:v>
                      </c:pt>
                      <c:pt idx="8">
                        <c:v>1.3196480938416422E-4</c:v>
                      </c:pt>
                      <c:pt idx="9">
                        <c:v>4.3988269794721408E-5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721-4790-9B45-E44A5E7F2260}"/>
                  </c:ext>
                </c:extLst>
              </c15:ser>
            </c15:filteredScatterSeries>
            <c15:filteredScatterSeries>
              <c15:ser>
                <c:idx val="10"/>
                <c:order val="9"/>
                <c:tx>
                  <c:v>112.5 um</c:v>
                </c:tx>
                <c:spPr>
                  <a:ln w="19050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summary'!$B$121:$B$130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summary'!$D$121:$D$130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0.30058651026392963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3721-4790-9B45-E44A5E7F2260}"/>
                  </c:ext>
                </c:extLst>
              </c15:ser>
            </c15:filteredScatterSeries>
            <c15:filteredScatterSeries>
              <c15:ser>
                <c:idx val="4"/>
                <c:order val="10"/>
                <c:tx>
                  <c:v>137.5 um</c:v>
                </c:tx>
                <c:spPr>
                  <a:ln w="254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summary'!$B$134:$B$143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summary'!$D$134:$D$143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0.2841348973607038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63A9-44AE-AF3D-58EF90ECA1B9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v>175 um</c:v>
                </c:tx>
                <c:spPr>
                  <a:ln w="19050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summary'!$B$147:$B$156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summary'!$D$147:$D$156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0.26416422287390029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721-4790-9B45-E44A5E7F2260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v>225 um</c:v>
                </c:tx>
                <c:spPr>
                  <a:ln w="19050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summary'!$B$160:$B$169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summary'!$D$160:$D$169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0.24791788856304986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721-4790-9B45-E44A5E7F2260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v>375 um</c:v>
                </c:tx>
                <c:spPr>
                  <a:ln w="19050" cap="rnd">
                    <a:solidFill>
                      <a:schemeClr val="accent2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summary'!$B$173:$B$182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summary'!$D$173:$D$182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0.22803519061583577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721-4790-9B45-E44A5E7F2260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v>750 um</c:v>
                </c:tx>
                <c:spPr>
                  <a:ln w="19050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summary'!$B$186:$B$195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summary'!$D$186:$D$195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0.21850439882697947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721-4790-9B45-E44A5E7F2260}"/>
                  </c:ext>
                </c:extLst>
              </c15:ser>
            </c15:filteredScatterSeries>
          </c:ext>
        </c:extLst>
      </c:scatterChart>
      <c:valAx>
        <c:axId val="774423848"/>
        <c:scaling>
          <c:orientation val="minMax"/>
          <c:max val="1"/>
          <c:min val="0.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Book Antiqua" panose="02040602050305030304" pitchFamily="18" charset="0"/>
                    <a:ea typeface="+mn-ea"/>
                    <a:cs typeface="+mn-cs"/>
                  </a:defRPr>
                </a:pPr>
                <a:r>
                  <a:rPr lang="en-US"/>
                  <a:t>x [m]</a:t>
                </a:r>
                <a:endParaRPr lang="zh-C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Book Antiqua" panose="02040602050305030304" pitchFamily="18" charset="0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Book Antiqua" panose="02040602050305030304" pitchFamily="18" charset="0"/>
                <a:ea typeface="+mn-ea"/>
                <a:cs typeface="+mn-cs"/>
              </a:defRPr>
            </a:pPr>
            <a:endParaRPr lang="zh-CN"/>
          </a:p>
        </c:txPr>
        <c:crossAx val="774424504"/>
        <c:crosses val="autoZero"/>
        <c:crossBetween val="midCat"/>
        <c:majorUnit val="0.2"/>
      </c:valAx>
      <c:valAx>
        <c:axId val="774424504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Book Antiqua" panose="02040602050305030304" pitchFamily="18" charset="0"/>
                    <a:ea typeface="+mn-ea"/>
                    <a:cs typeface="+mn-cs"/>
                  </a:defRPr>
                </a:pPr>
                <a:r>
                  <a:rPr lang="en-US"/>
                  <a:t>Number ratio</a:t>
                </a:r>
                <a:endParaRPr lang="zh-C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Book Antiqua" panose="02040602050305030304" pitchFamily="18" charset="0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Book Antiqua" panose="02040602050305030304" pitchFamily="18" charset="0"/>
                <a:ea typeface="+mn-ea"/>
                <a:cs typeface="+mn-cs"/>
              </a:defRPr>
            </a:pPr>
            <a:endParaRPr lang="zh-CN"/>
          </a:p>
        </c:txPr>
        <c:crossAx val="774423848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layout>
        <c:manualLayout>
          <c:xMode val="edge"/>
          <c:yMode val="edge"/>
          <c:x val="0.48285257025798606"/>
          <c:y val="0.13190163436143251"/>
          <c:w val="0.40782600345688497"/>
          <c:h val="0.4242858140385034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Book Antiqua" panose="02040602050305030304" pitchFamily="18" charset="0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Book Antiqua" panose="0204060205030503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ysClr val="windowText" lastClr="000000"/>
                </a:solidFill>
                <a:latin typeface="Book Antiqua" panose="02040602050305030304" pitchFamily="18" charset="0"/>
                <a:ea typeface="+mn-ea"/>
                <a:cs typeface="+mn-cs"/>
              </a:defRPr>
            </a:pPr>
            <a:r>
              <a:rPr lang="en-US"/>
              <a:t>cough-inhalation</a:t>
            </a:r>
            <a:endParaRPr lang="zh-C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ysClr val="windowText" lastClr="000000"/>
              </a:solidFill>
              <a:latin typeface="Book Antiqua" panose="02040602050305030304" pitchFamily="18" charset="0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3 um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summary'!$B$4:$B$13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summary'!$E$4:$E$13</c:f>
              <c:numCache>
                <c:formatCode>General</c:formatCode>
                <c:ptCount val="10"/>
                <c:pt idx="0">
                  <c:v>8.8973607038123168E-2</c:v>
                </c:pt>
                <c:pt idx="1">
                  <c:v>3.0586510263929619E-2</c:v>
                </c:pt>
                <c:pt idx="2">
                  <c:v>1.5483870967741935E-2</c:v>
                </c:pt>
                <c:pt idx="3">
                  <c:v>8.4750733137829905E-3</c:v>
                </c:pt>
                <c:pt idx="4">
                  <c:v>5.6451612903225803E-3</c:v>
                </c:pt>
                <c:pt idx="5">
                  <c:v>4.2961876832844576E-3</c:v>
                </c:pt>
                <c:pt idx="6">
                  <c:v>3.5923753665689151E-3</c:v>
                </c:pt>
                <c:pt idx="7">
                  <c:v>3.1818181818181819E-3</c:v>
                </c:pt>
                <c:pt idx="8">
                  <c:v>2.5219941348973607E-3</c:v>
                </c:pt>
                <c:pt idx="9">
                  <c:v>2.2580645161290325E-3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37A-4A33-B4A4-95DA651FA09C}"/>
            </c:ext>
          </c:extLst>
        </c:ser>
        <c:ser>
          <c:idx val="1"/>
          <c:order val="3"/>
          <c:tx>
            <c:v>20 um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summary'!$B$43:$B$52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summary'!$E$43:$E$52</c:f>
              <c:numCache>
                <c:formatCode>General</c:formatCode>
                <c:ptCount val="10"/>
                <c:pt idx="0">
                  <c:v>0.28061583577712612</c:v>
                </c:pt>
                <c:pt idx="1">
                  <c:v>4.1055718475073312E-2</c:v>
                </c:pt>
                <c:pt idx="2">
                  <c:v>1.718475073313783E-2</c:v>
                </c:pt>
                <c:pt idx="3">
                  <c:v>9.5601173020527855E-3</c:v>
                </c:pt>
                <c:pt idx="4">
                  <c:v>6.4076246334310851E-3</c:v>
                </c:pt>
                <c:pt idx="5">
                  <c:v>4.2521994134897363E-3</c:v>
                </c:pt>
                <c:pt idx="6">
                  <c:v>4.0175953079178888E-3</c:v>
                </c:pt>
                <c:pt idx="7">
                  <c:v>2.7419354838709676E-3</c:v>
                </c:pt>
                <c:pt idx="8">
                  <c:v>3.0645161290322582E-3</c:v>
                </c:pt>
                <c:pt idx="9">
                  <c:v>1.9941348973607038E-3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37A-4A33-B4A4-95DA651FA09C}"/>
            </c:ext>
          </c:extLst>
        </c:ser>
        <c:ser>
          <c:idx val="7"/>
          <c:order val="4"/>
          <c:tx>
            <c:v>28 um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summary'!$B$56:$B$65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summary'!$E$56:$E$65</c:f>
              <c:numCache>
                <c:formatCode>General</c:formatCode>
                <c:ptCount val="10"/>
                <c:pt idx="0">
                  <c:v>0.43375366568914958</c:v>
                </c:pt>
                <c:pt idx="1">
                  <c:v>5.6422287390029323E-2</c:v>
                </c:pt>
                <c:pt idx="2">
                  <c:v>1.6217008797653958E-2</c:v>
                </c:pt>
                <c:pt idx="3">
                  <c:v>9.325513196480938E-3</c:v>
                </c:pt>
                <c:pt idx="4">
                  <c:v>5.6158357771261E-3</c:v>
                </c:pt>
                <c:pt idx="5">
                  <c:v>5.2346041055718476E-3</c:v>
                </c:pt>
                <c:pt idx="6">
                  <c:v>4.0029325513196478E-3</c:v>
                </c:pt>
                <c:pt idx="7">
                  <c:v>3.4164222873900294E-3</c:v>
                </c:pt>
                <c:pt idx="8">
                  <c:v>3.035190615835777E-3</c:v>
                </c:pt>
                <c:pt idx="9">
                  <c:v>2.6246334310850439E-3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A9A-4F80-B3B8-7A24948C2382}"/>
            </c:ext>
          </c:extLst>
        </c:ser>
        <c:ser>
          <c:idx val="8"/>
          <c:order val="5"/>
          <c:tx>
            <c:v>36 um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summary'!$B$69:$B$78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summary'!$E$69:$E$78</c:f>
              <c:numCache>
                <c:formatCode>General</c:formatCode>
                <c:ptCount val="10"/>
                <c:pt idx="0">
                  <c:v>0.54882697947214076</c:v>
                </c:pt>
                <c:pt idx="1">
                  <c:v>8.5102639296187679E-2</c:v>
                </c:pt>
                <c:pt idx="2">
                  <c:v>1.9208211143695014E-2</c:v>
                </c:pt>
                <c:pt idx="3">
                  <c:v>8.7976539589442824E-3</c:v>
                </c:pt>
                <c:pt idx="4">
                  <c:v>5.4985337243401763E-3</c:v>
                </c:pt>
                <c:pt idx="5">
                  <c:v>4.3255131964809387E-3</c:v>
                </c:pt>
                <c:pt idx="6">
                  <c:v>3.9296187683284462E-3</c:v>
                </c:pt>
                <c:pt idx="7">
                  <c:v>3.2551319648093844E-3</c:v>
                </c:pt>
                <c:pt idx="8">
                  <c:v>3.0205278592375369E-3</c:v>
                </c:pt>
                <c:pt idx="9">
                  <c:v>2.1114369501466276E-3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A9A-4F80-B3B8-7A24948C2382}"/>
            </c:ext>
          </c:extLst>
        </c:ser>
        <c:ser>
          <c:idx val="2"/>
          <c:order val="6"/>
          <c:tx>
            <c:v>45 um</c:v>
          </c:tx>
          <c:spPr>
            <a:ln w="254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summary'!$B$82:$B$91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summary'!$E$82:$E$91</c:f>
              <c:numCache>
                <c:formatCode>General</c:formatCode>
                <c:ptCount val="10"/>
                <c:pt idx="0">
                  <c:v>0.6340175953079179</c:v>
                </c:pt>
                <c:pt idx="1">
                  <c:v>0.1252199413489736</c:v>
                </c:pt>
                <c:pt idx="2">
                  <c:v>2.2815249266862171E-2</c:v>
                </c:pt>
                <c:pt idx="3">
                  <c:v>8.885630498533725E-3</c:v>
                </c:pt>
                <c:pt idx="4">
                  <c:v>4.8826979472140764E-3</c:v>
                </c:pt>
                <c:pt idx="5">
                  <c:v>3.9589442815249265E-3</c:v>
                </c:pt>
                <c:pt idx="6">
                  <c:v>3.6363636363636364E-3</c:v>
                </c:pt>
                <c:pt idx="7">
                  <c:v>2.9912023460410557E-3</c:v>
                </c:pt>
                <c:pt idx="8">
                  <c:v>2.6979472140762463E-3</c:v>
                </c:pt>
                <c:pt idx="9">
                  <c:v>2.1700879765395894E-3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37A-4A33-B4A4-95DA651FA09C}"/>
            </c:ext>
          </c:extLst>
        </c:ser>
        <c:ser>
          <c:idx val="9"/>
          <c:order val="7"/>
          <c:tx>
            <c:v>62.5 um</c:v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summary'!$B$95:$B$104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summary'!$E$95:$E$104</c:f>
              <c:numCache>
                <c:formatCode>General</c:formatCode>
                <c:ptCount val="10"/>
                <c:pt idx="0">
                  <c:v>0.73463343108504398</c:v>
                </c:pt>
                <c:pt idx="1">
                  <c:v>0.22205278592375366</c:v>
                </c:pt>
                <c:pt idx="2">
                  <c:v>3.6392961876832844E-2</c:v>
                </c:pt>
                <c:pt idx="3">
                  <c:v>1.0439882697947215E-2</c:v>
                </c:pt>
                <c:pt idx="4">
                  <c:v>4.4281524926686215E-3</c:v>
                </c:pt>
                <c:pt idx="5">
                  <c:v>2.9472140762463344E-3</c:v>
                </c:pt>
                <c:pt idx="6">
                  <c:v>2.2287390029325513E-3</c:v>
                </c:pt>
                <c:pt idx="7">
                  <c:v>2.1994134897360706E-3</c:v>
                </c:pt>
                <c:pt idx="8">
                  <c:v>1.7741935483870969E-3</c:v>
                </c:pt>
                <c:pt idx="9">
                  <c:v>1.4809384164222875E-3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A9A-4F80-B3B8-7A24948C2382}"/>
            </c:ext>
          </c:extLst>
        </c:ser>
        <c:ser>
          <c:idx val="3"/>
          <c:order val="8"/>
          <c:tx>
            <c:v>87.5 um</c:v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summary'!$B$108:$B$117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summary'!$E$108:$E$117</c:f>
              <c:numCache>
                <c:formatCode>General</c:formatCode>
                <c:ptCount val="10"/>
                <c:pt idx="0">
                  <c:v>0.80407624633431085</c:v>
                </c:pt>
                <c:pt idx="1">
                  <c:v>0.35765395894428154</c:v>
                </c:pt>
                <c:pt idx="2">
                  <c:v>5.5865102639296185E-2</c:v>
                </c:pt>
                <c:pt idx="3">
                  <c:v>9.9706744868035199E-3</c:v>
                </c:pt>
                <c:pt idx="4">
                  <c:v>3.035190615835777E-3</c:v>
                </c:pt>
                <c:pt idx="5">
                  <c:v>1.436950146627566E-3</c:v>
                </c:pt>
                <c:pt idx="6">
                  <c:v>7.9178885630498534E-4</c:v>
                </c:pt>
                <c:pt idx="7">
                  <c:v>4.8387096774193548E-4</c:v>
                </c:pt>
                <c:pt idx="8">
                  <c:v>2.0527859237536657E-4</c:v>
                </c:pt>
                <c:pt idx="9">
                  <c:v>1.0263929618768328E-4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92B-4B07-AC56-CA4A7EC0A7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4423848"/>
        <c:axId val="774424504"/>
        <c:extLst>
          <c:ext xmlns:c15="http://schemas.microsoft.com/office/drawing/2012/chart" uri="{02D57815-91ED-43cb-92C2-25804820EDAC}">
            <c15:filteredScatterSeries>
              <c15:ser>
                <c:idx val="5"/>
                <c:order val="1"/>
                <c:tx>
                  <c:v>6 um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'ratio summary'!$B$17:$B$26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'ratio summary'!$E$17:$E$26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9.5747800586510265E-2</c:v>
                      </c:pt>
                      <c:pt idx="1">
                        <c:v>3.0586510263929619E-2</c:v>
                      </c:pt>
                      <c:pt idx="2">
                        <c:v>1.4926686217008798E-2</c:v>
                      </c:pt>
                      <c:pt idx="3">
                        <c:v>9.9706744868035199E-3</c:v>
                      </c:pt>
                      <c:pt idx="4">
                        <c:v>5.9530791788856303E-3</c:v>
                      </c:pt>
                      <c:pt idx="5">
                        <c:v>4.7360703812316714E-3</c:v>
                      </c:pt>
                      <c:pt idx="6">
                        <c:v>4.0469208211143699E-3</c:v>
                      </c:pt>
                      <c:pt idx="7">
                        <c:v>3.2844574780058651E-3</c:v>
                      </c:pt>
                      <c:pt idx="8">
                        <c:v>2.8152492668621701E-3</c:v>
                      </c:pt>
                      <c:pt idx="9">
                        <c:v>2.4046920821114369E-3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4A9A-4F80-B3B8-7A24948C2382}"/>
                  </c:ext>
                </c:extLst>
              </c15:ser>
            </c15:filteredScatterSeries>
            <c15:filteredScatterSeries>
              <c15:ser>
                <c:idx val="6"/>
                <c:order val="2"/>
                <c:tx>
                  <c:v>12 um</c:v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summary'!$B$30:$B$39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summary'!$E$30:$E$39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0.13944281524926685</c:v>
                      </c:pt>
                      <c:pt idx="1">
                        <c:v>3.44574780058651E-2</c:v>
                      </c:pt>
                      <c:pt idx="2">
                        <c:v>1.6070381231671555E-2</c:v>
                      </c:pt>
                      <c:pt idx="3">
                        <c:v>9.824046920821115E-3</c:v>
                      </c:pt>
                      <c:pt idx="4">
                        <c:v>6.2316715542521991E-3</c:v>
                      </c:pt>
                      <c:pt idx="5">
                        <c:v>5.1612903225806452E-3</c:v>
                      </c:pt>
                      <c:pt idx="6">
                        <c:v>4.0469208211143699E-3</c:v>
                      </c:pt>
                      <c:pt idx="7">
                        <c:v>3.4897360703812319E-3</c:v>
                      </c:pt>
                      <c:pt idx="8">
                        <c:v>2.6832844574780058E-3</c:v>
                      </c:pt>
                      <c:pt idx="9">
                        <c:v>2.2873900293255132E-3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A9A-4F80-B3B8-7A24948C2382}"/>
                  </c:ext>
                </c:extLst>
              </c15:ser>
            </c15:filteredScatterSeries>
            <c15:filteredScatterSeries>
              <c15:ser>
                <c:idx val="10"/>
                <c:order val="9"/>
                <c:tx>
                  <c:v>112.5 um</c:v>
                </c:tx>
                <c:spPr>
                  <a:ln w="19050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summary'!$B$121:$B$130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summary'!$E$121:$E$130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0.83624633431085049</c:v>
                      </c:pt>
                      <c:pt idx="1">
                        <c:v>0.45378299120234605</c:v>
                      </c:pt>
                      <c:pt idx="2">
                        <c:v>6.2727272727272729E-2</c:v>
                      </c:pt>
                      <c:pt idx="3">
                        <c:v>5.6598240469208213E-3</c:v>
                      </c:pt>
                      <c:pt idx="4">
                        <c:v>1.0410557184750734E-3</c:v>
                      </c:pt>
                      <c:pt idx="5">
                        <c:v>2.1994134897360704E-4</c:v>
                      </c:pt>
                      <c:pt idx="6">
                        <c:v>7.3313782991202346E-5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4A9A-4F80-B3B8-7A24948C2382}"/>
                  </c:ext>
                </c:extLst>
              </c15:ser>
            </c15:filteredScatterSeries>
            <c15:filteredScatterSeries>
              <c15:ser>
                <c:idx val="4"/>
                <c:order val="10"/>
                <c:tx>
                  <c:v>137.5 um</c:v>
                </c:tx>
                <c:spPr>
                  <a:ln w="254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summary'!$B$134:$B$143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summary'!$E$134:$E$143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0.85621700879765394</c:v>
                      </c:pt>
                      <c:pt idx="1">
                        <c:v>0.51513196480938417</c:v>
                      </c:pt>
                      <c:pt idx="2">
                        <c:v>6.9002932551319646E-2</c:v>
                      </c:pt>
                      <c:pt idx="3">
                        <c:v>2.2287390029325513E-3</c:v>
                      </c:pt>
                      <c:pt idx="4">
                        <c:v>1.0263929618768328E-4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C614-45C9-BF79-D8B650694410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v>175 um</c:v>
                </c:tx>
                <c:spPr>
                  <a:ln w="19050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summary'!$B$147:$B$156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summary'!$E$147:$E$156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0.87328445747800587</c:v>
                      </c:pt>
                      <c:pt idx="1">
                        <c:v>0.56683284457478</c:v>
                      </c:pt>
                      <c:pt idx="2">
                        <c:v>8.3313782991202345E-2</c:v>
                      </c:pt>
                      <c:pt idx="3">
                        <c:v>2.0527859237536657E-4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4A9A-4F80-B3B8-7A24948C2382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v>225 um</c:v>
                </c:tx>
                <c:spPr>
                  <a:ln w="19050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summary'!$B$160:$B$169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summary'!$E$160:$E$169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0.88478005865102638</c:v>
                      </c:pt>
                      <c:pt idx="1">
                        <c:v>0.60120234604105571</c:v>
                      </c:pt>
                      <c:pt idx="2">
                        <c:v>0.11208211143695014</c:v>
                      </c:pt>
                      <c:pt idx="3">
                        <c:v>5.8651026392961877E-5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A9A-4F80-B3B8-7A24948C2382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v>375 um</c:v>
                </c:tx>
                <c:spPr>
                  <a:ln w="19050" cap="rnd">
                    <a:solidFill>
                      <a:schemeClr val="accent2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summary'!$B$173:$B$182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summary'!$E$173:$E$182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0.89507331378299115</c:v>
                      </c:pt>
                      <c:pt idx="1">
                        <c:v>0.63671554252199414</c:v>
                      </c:pt>
                      <c:pt idx="2">
                        <c:v>0.16586510263929619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4A9A-4F80-B3B8-7A24948C2382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v>750 um</c:v>
                </c:tx>
                <c:spPr>
                  <a:ln w="19050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summary'!$B$186:$B$195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summary'!$E$186:$E$195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0.90131964809384169</c:v>
                      </c:pt>
                      <c:pt idx="1">
                        <c:v>0.65601173020527859</c:v>
                      </c:pt>
                      <c:pt idx="2">
                        <c:v>0.20161290322580644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4A9A-4F80-B3B8-7A24948C2382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v>1500 um</c:v>
                </c:tx>
                <c:spPr>
                  <a:ln w="19050" cap="rnd">
                    <a:solidFill>
                      <a:schemeClr val="accent4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summary'!$B$199:$B$208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summary'!$E$199:$E$208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0.90434017595307914</c:v>
                      </c:pt>
                      <c:pt idx="1">
                        <c:v>0.66269794721407627</c:v>
                      </c:pt>
                      <c:pt idx="2">
                        <c:v>0.21390029325513196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4A9A-4F80-B3B8-7A24948C2382}"/>
                  </c:ext>
                </c:extLst>
              </c15:ser>
            </c15:filteredScatterSeries>
          </c:ext>
        </c:extLst>
      </c:scatterChart>
      <c:valAx>
        <c:axId val="774423848"/>
        <c:scaling>
          <c:orientation val="minMax"/>
          <c:max val="1"/>
          <c:min val="0.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Book Antiqua" panose="02040602050305030304" pitchFamily="18" charset="0"/>
                    <a:ea typeface="+mn-ea"/>
                    <a:cs typeface="+mn-cs"/>
                  </a:defRPr>
                </a:pPr>
                <a:r>
                  <a:rPr lang="en-US"/>
                  <a:t>x [m]</a:t>
                </a:r>
                <a:endParaRPr lang="zh-C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Book Antiqua" panose="02040602050305030304" pitchFamily="18" charset="0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Book Antiqua" panose="02040602050305030304" pitchFamily="18" charset="0"/>
                <a:ea typeface="+mn-ea"/>
                <a:cs typeface="+mn-cs"/>
              </a:defRPr>
            </a:pPr>
            <a:endParaRPr lang="zh-CN"/>
          </a:p>
        </c:txPr>
        <c:crossAx val="774424504"/>
        <c:crosses val="autoZero"/>
        <c:crossBetween val="midCat"/>
        <c:majorUnit val="0.2"/>
      </c:valAx>
      <c:valAx>
        <c:axId val="774424504"/>
        <c:scaling>
          <c:orientation val="minMax"/>
          <c:max val="1.5000000000000003E-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Book Antiqua" panose="02040602050305030304" pitchFamily="18" charset="0"/>
                    <a:ea typeface="+mn-ea"/>
                    <a:cs typeface="+mn-cs"/>
                  </a:defRPr>
                </a:pPr>
                <a:r>
                  <a:rPr lang="en-US"/>
                  <a:t>Number ratio</a:t>
                </a:r>
                <a:endParaRPr lang="zh-C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Book Antiqua" panose="02040602050305030304" pitchFamily="18" charset="0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Book Antiqua" panose="02040602050305030304" pitchFamily="18" charset="0"/>
                <a:ea typeface="+mn-ea"/>
                <a:cs typeface="+mn-cs"/>
              </a:defRPr>
            </a:pPr>
            <a:endParaRPr lang="zh-CN"/>
          </a:p>
        </c:txPr>
        <c:crossAx val="774423848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layout>
        <c:manualLayout>
          <c:xMode val="edge"/>
          <c:yMode val="edge"/>
          <c:x val="0.5014715291106846"/>
          <c:y val="0.13453815869170199"/>
          <c:w val="0.47805502239283432"/>
          <c:h val="0.51847930051688329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Book Antiqua" panose="02040602050305030304" pitchFamily="18" charset="0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Book Antiqua" panose="0204060205030503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ysClr val="windowText" lastClr="000000"/>
                </a:solidFill>
                <a:latin typeface="Book Antiqua" panose="02040602050305030304" pitchFamily="18" charset="0"/>
                <a:ea typeface="+mn-ea"/>
                <a:cs typeface="+mn-cs"/>
              </a:defRPr>
            </a:pPr>
            <a:r>
              <a:rPr lang="en-US"/>
              <a:t>cough-deposition</a:t>
            </a:r>
            <a:endParaRPr lang="zh-C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ysClr val="windowText" lastClr="000000"/>
              </a:solidFill>
              <a:latin typeface="Book Antiqua" panose="02040602050305030304" pitchFamily="18" charset="0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3 um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summary'!$B$4:$B$13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summary'!$F$4:$F$13</c:f>
              <c:numCache>
                <c:formatCode>General</c:formatCode>
                <c:ptCount val="10"/>
                <c:pt idx="0">
                  <c:v>2.7126099706744868E-2</c:v>
                </c:pt>
                <c:pt idx="1">
                  <c:v>6.4222873900293253E-3</c:v>
                </c:pt>
                <c:pt idx="2">
                  <c:v>2.49266862170088E-3</c:v>
                </c:pt>
                <c:pt idx="3">
                  <c:v>1.2316715542521994E-3</c:v>
                </c:pt>
                <c:pt idx="4">
                  <c:v>7.3313782991202346E-4</c:v>
                </c:pt>
                <c:pt idx="5">
                  <c:v>8.3577712609970674E-4</c:v>
                </c:pt>
                <c:pt idx="6">
                  <c:v>7.3313782991202346E-4</c:v>
                </c:pt>
                <c:pt idx="7">
                  <c:v>4.6920821114369501E-4</c:v>
                </c:pt>
                <c:pt idx="8">
                  <c:v>3.2258064516129032E-4</c:v>
                </c:pt>
                <c:pt idx="9">
                  <c:v>2.0527859237536657E-4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438-4FE6-9361-4242E9911DC8}"/>
            </c:ext>
          </c:extLst>
        </c:ser>
        <c:ser>
          <c:idx val="1"/>
          <c:order val="3"/>
          <c:tx>
            <c:v>20 um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summary'!$B$43:$B$52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summary'!$F$43:$F$52</c:f>
              <c:numCache>
                <c:formatCode>General</c:formatCode>
                <c:ptCount val="10"/>
                <c:pt idx="0">
                  <c:v>0.22390029325513197</c:v>
                </c:pt>
                <c:pt idx="1">
                  <c:v>1.2932551319648093E-2</c:v>
                </c:pt>
                <c:pt idx="2">
                  <c:v>1.1436950146627566E-3</c:v>
                </c:pt>
                <c:pt idx="3">
                  <c:v>2.6392961876832845E-4</c:v>
                </c:pt>
                <c:pt idx="4">
                  <c:v>1.4662756598240469E-4</c:v>
                </c:pt>
                <c:pt idx="5">
                  <c:v>6.5982404692082111E-4</c:v>
                </c:pt>
                <c:pt idx="6">
                  <c:v>8.5043988269794721E-4</c:v>
                </c:pt>
                <c:pt idx="7">
                  <c:v>3.2258064516129032E-4</c:v>
                </c:pt>
                <c:pt idx="8">
                  <c:v>2.0527859237536657E-4</c:v>
                </c:pt>
                <c:pt idx="9">
                  <c:v>1.906158357771261E-4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438-4FE6-9361-4242E9911DC8}"/>
            </c:ext>
          </c:extLst>
        </c:ser>
        <c:ser>
          <c:idx val="7"/>
          <c:order val="4"/>
          <c:tx>
            <c:v>28 um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summary'!$B$56:$B$65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summary'!$F$56:$F$65</c:f>
              <c:numCache>
                <c:formatCode>General</c:formatCode>
                <c:ptCount val="10"/>
                <c:pt idx="0">
                  <c:v>0.41255131964809383</c:v>
                </c:pt>
                <c:pt idx="1">
                  <c:v>3.5982404692082109E-2</c:v>
                </c:pt>
                <c:pt idx="2">
                  <c:v>5.8064516129032262E-3</c:v>
                </c:pt>
                <c:pt idx="3">
                  <c:v>9.0909090909090909E-4</c:v>
                </c:pt>
                <c:pt idx="4">
                  <c:v>3.5190615835777126E-4</c:v>
                </c:pt>
                <c:pt idx="5">
                  <c:v>1.0410557184750734E-3</c:v>
                </c:pt>
                <c:pt idx="6">
                  <c:v>6.1583577712609971E-4</c:v>
                </c:pt>
                <c:pt idx="7">
                  <c:v>3.5190615835777126E-4</c:v>
                </c:pt>
                <c:pt idx="8">
                  <c:v>2.3460410557184751E-4</c:v>
                </c:pt>
                <c:pt idx="9">
                  <c:v>2.0527859237536657E-4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15D-4CE1-A939-E2060AAF2383}"/>
            </c:ext>
          </c:extLst>
        </c:ser>
        <c:ser>
          <c:idx val="8"/>
          <c:order val="5"/>
          <c:tx>
            <c:v>36 um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summary'!$B$69:$B$78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summary'!$F$69:$F$78</c:f>
              <c:numCache>
                <c:formatCode>General</c:formatCode>
                <c:ptCount val="10"/>
                <c:pt idx="0">
                  <c:v>0.53032258064516125</c:v>
                </c:pt>
                <c:pt idx="1">
                  <c:v>7.0821114369501462E-2</c:v>
                </c:pt>
                <c:pt idx="2">
                  <c:v>1.2111436950146628E-2</c:v>
                </c:pt>
                <c:pt idx="3">
                  <c:v>2.7859237536656894E-3</c:v>
                </c:pt>
                <c:pt idx="4">
                  <c:v>1.1290322580645162E-3</c:v>
                </c:pt>
                <c:pt idx="5">
                  <c:v>1.0263929618768328E-3</c:v>
                </c:pt>
                <c:pt idx="6">
                  <c:v>6.3049853372434018E-4</c:v>
                </c:pt>
                <c:pt idx="7">
                  <c:v>3.2258064516129032E-4</c:v>
                </c:pt>
                <c:pt idx="8">
                  <c:v>2.1994134897360704E-4</c:v>
                </c:pt>
                <c:pt idx="9">
                  <c:v>1.6129032258064516E-4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15D-4CE1-A939-E2060AAF2383}"/>
            </c:ext>
          </c:extLst>
        </c:ser>
        <c:ser>
          <c:idx val="2"/>
          <c:order val="6"/>
          <c:tx>
            <c:v>45 um</c:v>
          </c:tx>
          <c:spPr>
            <a:ln w="254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summary'!$B$82:$B$91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summary'!$F$82:$F$91</c:f>
              <c:numCache>
                <c:formatCode>General</c:formatCode>
                <c:ptCount val="10"/>
                <c:pt idx="0">
                  <c:v>0.62155425219941352</c:v>
                </c:pt>
                <c:pt idx="1">
                  <c:v>0.11741935483870967</c:v>
                </c:pt>
                <c:pt idx="2">
                  <c:v>1.9618768328445748E-2</c:v>
                </c:pt>
                <c:pt idx="3">
                  <c:v>5.7184750733137828E-3</c:v>
                </c:pt>
                <c:pt idx="4">
                  <c:v>2.6832844574780058E-3</c:v>
                </c:pt>
                <c:pt idx="5">
                  <c:v>1.3782991202346041E-3</c:v>
                </c:pt>
                <c:pt idx="6">
                  <c:v>8.7976539589442815E-4</c:v>
                </c:pt>
                <c:pt idx="7">
                  <c:v>4.6920821114369501E-4</c:v>
                </c:pt>
                <c:pt idx="8">
                  <c:v>2.0527859237536657E-4</c:v>
                </c:pt>
                <c:pt idx="9">
                  <c:v>1.1730205278592375E-4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438-4FE6-9361-4242E9911DC8}"/>
            </c:ext>
          </c:extLst>
        </c:ser>
        <c:ser>
          <c:idx val="9"/>
          <c:order val="7"/>
          <c:tx>
            <c:v>62.5 um</c:v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summary'!$B$95:$B$104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summary'!$F$95:$F$104</c:f>
              <c:numCache>
                <c:formatCode>General</c:formatCode>
                <c:ptCount val="10"/>
                <c:pt idx="0">
                  <c:v>0.72771260997067444</c:v>
                </c:pt>
                <c:pt idx="1">
                  <c:v>0.21454545454545454</c:v>
                </c:pt>
                <c:pt idx="2">
                  <c:v>3.6422287390029326E-2</c:v>
                </c:pt>
                <c:pt idx="3">
                  <c:v>9.8826979472140756E-3</c:v>
                </c:pt>
                <c:pt idx="4">
                  <c:v>4.1055718475073314E-3</c:v>
                </c:pt>
                <c:pt idx="5">
                  <c:v>1.7302052785923754E-3</c:v>
                </c:pt>
                <c:pt idx="6">
                  <c:v>1.3049853372434019E-3</c:v>
                </c:pt>
                <c:pt idx="7">
                  <c:v>6.8914956011730205E-4</c:v>
                </c:pt>
                <c:pt idx="8">
                  <c:v>3.0791788856304985E-4</c:v>
                </c:pt>
                <c:pt idx="9">
                  <c:v>1.906158357771261E-4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15D-4CE1-A939-E2060AAF2383}"/>
            </c:ext>
          </c:extLst>
        </c:ser>
        <c:ser>
          <c:idx val="3"/>
          <c:order val="8"/>
          <c:tx>
            <c:v>87.5 um</c:v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summary'!$B$108:$B$117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summary'!$F$108:$F$117</c:f>
              <c:numCache>
                <c:formatCode>General</c:formatCode>
                <c:ptCount val="10"/>
                <c:pt idx="0">
                  <c:v>0.79859237536656891</c:v>
                </c:pt>
                <c:pt idx="1">
                  <c:v>0.34322580645161288</c:v>
                </c:pt>
                <c:pt idx="2">
                  <c:v>5.3665689149560117E-2</c:v>
                </c:pt>
                <c:pt idx="3">
                  <c:v>1.0469208211143695E-2</c:v>
                </c:pt>
                <c:pt idx="4">
                  <c:v>3.6363636363636364E-3</c:v>
                </c:pt>
                <c:pt idx="5">
                  <c:v>1.2756598240469209E-3</c:v>
                </c:pt>
                <c:pt idx="6">
                  <c:v>6.5982404692082111E-4</c:v>
                </c:pt>
                <c:pt idx="7">
                  <c:v>2.7859237536656891E-4</c:v>
                </c:pt>
                <c:pt idx="8">
                  <c:v>1.0263929618768328E-4</c:v>
                </c:pt>
                <c:pt idx="9">
                  <c:v>5.8651026392961877E-5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1B6-4AF4-A7F9-E26DDE948F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4423848"/>
        <c:axId val="774424504"/>
        <c:extLst>
          <c:ext xmlns:c15="http://schemas.microsoft.com/office/drawing/2012/chart" uri="{02D57815-91ED-43cb-92C2-25804820EDAC}">
            <c15:filteredScatterSeries>
              <c15:ser>
                <c:idx val="5"/>
                <c:order val="1"/>
                <c:tx>
                  <c:v>6 um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'ratio summary'!$B$17:$B$26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'ratio summary'!$F$17:$F$26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3.3049853372434018E-2</c:v>
                      </c:pt>
                      <c:pt idx="1">
                        <c:v>4.662756598240469E-3</c:v>
                      </c:pt>
                      <c:pt idx="2">
                        <c:v>1.1730205278592375E-3</c:v>
                      </c:pt>
                      <c:pt idx="3">
                        <c:v>2.6392961876832845E-4</c:v>
                      </c:pt>
                      <c:pt idx="4">
                        <c:v>3.3724340175953079E-4</c:v>
                      </c:pt>
                      <c:pt idx="5">
                        <c:v>7.624633431085044E-4</c:v>
                      </c:pt>
                      <c:pt idx="6">
                        <c:v>8.6510263929618768E-4</c:v>
                      </c:pt>
                      <c:pt idx="7">
                        <c:v>3.9589442815249267E-4</c:v>
                      </c:pt>
                      <c:pt idx="8">
                        <c:v>2.3460410557184751E-4</c:v>
                      </c:pt>
                      <c:pt idx="9">
                        <c:v>1.3196480938416422E-4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D15D-4CE1-A939-E2060AAF2383}"/>
                  </c:ext>
                </c:extLst>
              </c15:ser>
            </c15:filteredScatterSeries>
            <c15:filteredScatterSeries>
              <c15:ser>
                <c:idx val="6"/>
                <c:order val="2"/>
                <c:tx>
                  <c:v>12 um</c:v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summary'!$B$30:$B$39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summary'!$F$30:$F$39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6.9090909090909092E-2</c:v>
                      </c:pt>
                      <c:pt idx="1">
                        <c:v>4.4574780058651026E-3</c:v>
                      </c:pt>
                      <c:pt idx="2">
                        <c:v>9.9706744868035191E-4</c:v>
                      </c:pt>
                      <c:pt idx="3">
                        <c:v>3.5190615835777126E-4</c:v>
                      </c:pt>
                      <c:pt idx="4">
                        <c:v>1.6129032258064516E-4</c:v>
                      </c:pt>
                      <c:pt idx="5">
                        <c:v>8.2111436950146627E-4</c:v>
                      </c:pt>
                      <c:pt idx="6">
                        <c:v>8.3577712609970674E-4</c:v>
                      </c:pt>
                      <c:pt idx="7">
                        <c:v>2.6392961876832845E-4</c:v>
                      </c:pt>
                      <c:pt idx="8">
                        <c:v>2.1994134897360704E-4</c:v>
                      </c:pt>
                      <c:pt idx="9">
                        <c:v>1.4662756598240469E-4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D15D-4CE1-A939-E2060AAF2383}"/>
                  </c:ext>
                </c:extLst>
              </c15:ser>
            </c15:filteredScatterSeries>
            <c15:filteredScatterSeries>
              <c15:ser>
                <c:idx val="10"/>
                <c:order val="9"/>
                <c:tx>
                  <c:v>112.5 um</c:v>
                </c:tx>
                <c:spPr>
                  <a:ln w="19050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summary'!$B$121:$B$130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summary'!$F$121:$F$130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0.83463343108504395</c:v>
                      </c:pt>
                      <c:pt idx="1">
                        <c:v>0.44175953079178887</c:v>
                      </c:pt>
                      <c:pt idx="2">
                        <c:v>6.1348973607038122E-2</c:v>
                      </c:pt>
                      <c:pt idx="3">
                        <c:v>4.7507331378299125E-3</c:v>
                      </c:pt>
                      <c:pt idx="4">
                        <c:v>1.0997067448680353E-3</c:v>
                      </c:pt>
                      <c:pt idx="5">
                        <c:v>1.7595307917888563E-4</c:v>
                      </c:pt>
                      <c:pt idx="6">
                        <c:v>1.1730205278592375E-4</c:v>
                      </c:pt>
                      <c:pt idx="7">
                        <c:v>4.3988269794721408E-5</c:v>
                      </c:pt>
                      <c:pt idx="8">
                        <c:v>1.4662756598240469E-5</c:v>
                      </c:pt>
                      <c:pt idx="9">
                        <c:v>1.4662756598240469E-5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D15D-4CE1-A939-E2060AAF2383}"/>
                  </c:ext>
                </c:extLst>
              </c15:ser>
            </c15:filteredScatterSeries>
            <c15:filteredScatterSeries>
              <c15:ser>
                <c:idx val="4"/>
                <c:order val="10"/>
                <c:tx>
                  <c:v>137.5 um</c:v>
                </c:tx>
                <c:spPr>
                  <a:ln w="254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summary'!$B$134:$B$143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summary'!$F$134:$F$143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0.85571847507331378</c:v>
                      </c:pt>
                      <c:pt idx="1">
                        <c:v>0.50850439882697951</c:v>
                      </c:pt>
                      <c:pt idx="2">
                        <c:v>6.3401759530791788E-2</c:v>
                      </c:pt>
                      <c:pt idx="3">
                        <c:v>1.7888563049853372E-3</c:v>
                      </c:pt>
                      <c:pt idx="4">
                        <c:v>1.1730205278592375E-4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3102-47BB-A4F5-435C7666BCE7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v>175 um</c:v>
                </c:tx>
                <c:spPr>
                  <a:ln w="19050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summary'!$B$147:$B$156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summary'!$F$147:$F$156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0.87384164222873906</c:v>
                      </c:pt>
                      <c:pt idx="1">
                        <c:v>0.56390029325513191</c:v>
                      </c:pt>
                      <c:pt idx="2">
                        <c:v>8.1612903225806457E-2</c:v>
                      </c:pt>
                      <c:pt idx="3">
                        <c:v>2.6392961876832845E-4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D15D-4CE1-A939-E2060AAF2383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v>225 um</c:v>
                </c:tx>
                <c:spPr>
                  <a:ln w="19050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summary'!$B$160:$B$169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summary'!$F$160:$F$169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0.88609970674486804</c:v>
                      </c:pt>
                      <c:pt idx="1">
                        <c:v>0.59941348973607034</c:v>
                      </c:pt>
                      <c:pt idx="2">
                        <c:v>0.10885630498533724</c:v>
                      </c:pt>
                      <c:pt idx="3">
                        <c:v>2.9325513196480938E-5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D15D-4CE1-A939-E2060AAF2383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v>375 um</c:v>
                </c:tx>
                <c:spPr>
                  <a:ln w="19050" cap="rnd">
                    <a:solidFill>
                      <a:schemeClr val="accent2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summary'!$B$173:$B$182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summary'!$F$173:$F$182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0.8958651026392962</c:v>
                      </c:pt>
                      <c:pt idx="1">
                        <c:v>0.63428152492668621</c:v>
                      </c:pt>
                      <c:pt idx="2">
                        <c:v>0.16501466275659823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D15D-4CE1-A939-E2060AAF2383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v>750 um</c:v>
                </c:tx>
                <c:spPr>
                  <a:ln w="19050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summary'!$B$186:$B$195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summary'!$F$186:$F$195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0.90208211143695016</c:v>
                      </c:pt>
                      <c:pt idx="1">
                        <c:v>0.65542521994134895</c:v>
                      </c:pt>
                      <c:pt idx="2">
                        <c:v>0.20043988269794721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D15D-4CE1-A939-E2060AAF2383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v>1500 um</c:v>
                </c:tx>
                <c:spPr>
                  <a:ln w="19050" cap="rnd">
                    <a:solidFill>
                      <a:schemeClr val="accent4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summary'!$B$199:$B$208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summary'!$F$199:$F$208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0.90486803519061587</c:v>
                      </c:pt>
                      <c:pt idx="1">
                        <c:v>0.66290322580645167</c:v>
                      </c:pt>
                      <c:pt idx="2">
                        <c:v>0.213841642228739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D15D-4CE1-A939-E2060AAF2383}"/>
                  </c:ext>
                </c:extLst>
              </c15:ser>
            </c15:filteredScatterSeries>
          </c:ext>
        </c:extLst>
      </c:scatterChart>
      <c:valAx>
        <c:axId val="774423848"/>
        <c:scaling>
          <c:orientation val="minMax"/>
          <c:max val="1"/>
          <c:min val="0.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Book Antiqua" panose="02040602050305030304" pitchFamily="18" charset="0"/>
                    <a:ea typeface="+mn-ea"/>
                    <a:cs typeface="+mn-cs"/>
                  </a:defRPr>
                </a:pPr>
                <a:r>
                  <a:rPr lang="en-US"/>
                  <a:t>x [m]</a:t>
                </a:r>
                <a:endParaRPr lang="zh-C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Book Antiqua" panose="02040602050305030304" pitchFamily="18" charset="0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Book Antiqua" panose="02040602050305030304" pitchFamily="18" charset="0"/>
                <a:ea typeface="+mn-ea"/>
                <a:cs typeface="+mn-cs"/>
              </a:defRPr>
            </a:pPr>
            <a:endParaRPr lang="zh-CN"/>
          </a:p>
        </c:txPr>
        <c:crossAx val="774424504"/>
        <c:crosses val="autoZero"/>
        <c:crossBetween val="midCat"/>
        <c:majorUnit val="0.2"/>
      </c:valAx>
      <c:valAx>
        <c:axId val="774424504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Book Antiqua" panose="02040602050305030304" pitchFamily="18" charset="0"/>
                    <a:ea typeface="+mn-ea"/>
                    <a:cs typeface="+mn-cs"/>
                  </a:defRPr>
                </a:pPr>
                <a:r>
                  <a:rPr lang="en-US"/>
                  <a:t>Number ratio</a:t>
                </a:r>
                <a:endParaRPr lang="zh-C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Book Antiqua" panose="02040602050305030304" pitchFamily="18" charset="0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Book Antiqua" panose="02040602050305030304" pitchFamily="18" charset="0"/>
                <a:ea typeface="+mn-ea"/>
                <a:cs typeface="+mn-cs"/>
              </a:defRPr>
            </a:pPr>
            <a:endParaRPr lang="zh-CN"/>
          </a:p>
        </c:txPr>
        <c:crossAx val="774423848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layout>
        <c:manualLayout>
          <c:xMode val="edge"/>
          <c:yMode val="edge"/>
          <c:x val="0.43018625561978163"/>
          <c:y val="0.1434941263410035"/>
          <c:w val="0.53898522800256909"/>
          <c:h val="0.52097120887412007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Book Antiqua" panose="02040602050305030304" pitchFamily="18" charset="0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Book Antiqua" panose="0204060205030503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ysClr val="windowText" lastClr="000000"/>
                </a:solidFill>
                <a:latin typeface="Book Antiqua" panose="02040602050305030304" pitchFamily="18" charset="0"/>
                <a:ea typeface="+mn-ea"/>
                <a:cs typeface="+mn-cs"/>
              </a:defRPr>
            </a:pPr>
            <a:r>
              <a:rPr lang="en-US"/>
              <a:t>talk-inhalation</a:t>
            </a:r>
            <a:endParaRPr lang="zh-C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ysClr val="windowText" lastClr="000000"/>
              </a:solidFill>
              <a:latin typeface="Book Antiqua" panose="02040602050305030304" pitchFamily="18" charset="0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3"/>
          <c:order val="8"/>
          <c:tx>
            <c:v>87.5 um</c:v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summary'!$B$108:$B$117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summary'!$C$108:$C$117</c:f>
              <c:numCache>
                <c:formatCode>General</c:formatCode>
                <c:ptCount val="10"/>
                <c:pt idx="0">
                  <c:v>0.34038123167155426</c:v>
                </c:pt>
                <c:pt idx="1">
                  <c:v>1.5249266862170088E-3</c:v>
                </c:pt>
                <c:pt idx="2">
                  <c:v>2.9325513196480938E-4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961-440B-8E47-121A27988091}"/>
            </c:ext>
          </c:extLst>
        </c:ser>
        <c:ser>
          <c:idx val="10"/>
          <c:order val="9"/>
          <c:tx>
            <c:v>112.5 um</c:v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summary'!$B$121:$B$130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summary'!$C$121:$C$130</c:f>
              <c:numCache>
                <c:formatCode>General</c:formatCode>
                <c:ptCount val="10"/>
                <c:pt idx="0">
                  <c:v>0.31607038123167153</c:v>
                </c:pt>
                <c:pt idx="1">
                  <c:v>8.7976539589442815E-5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1961-440B-8E47-121A27988091}"/>
            </c:ext>
          </c:extLst>
        </c:ser>
        <c:ser>
          <c:idx val="11"/>
          <c:order val="11"/>
          <c:tx>
            <c:v>175 um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summary'!$B$147:$B$156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summary'!$C$147:$C$156</c:f>
              <c:numCache>
                <c:formatCode>General</c:formatCode>
                <c:ptCount val="10"/>
                <c:pt idx="0">
                  <c:v>0.26950146627565985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1961-440B-8E47-121A27988091}"/>
            </c:ext>
          </c:extLst>
        </c:ser>
        <c:ser>
          <c:idx val="12"/>
          <c:order val="12"/>
          <c:tx>
            <c:v>225 um</c:v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summary'!$B$160:$B$169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summary'!$C$160:$C$169</c:f>
              <c:numCache>
                <c:formatCode>General</c:formatCode>
                <c:ptCount val="10"/>
                <c:pt idx="0">
                  <c:v>0.24832844574780058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C-1961-440B-8E47-121A27988091}"/>
            </c:ext>
          </c:extLst>
        </c:ser>
        <c:ser>
          <c:idx val="14"/>
          <c:order val="14"/>
          <c:tx>
            <c:v>750 um</c:v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summary'!$B$186:$B$195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summary'!$C$186:$C$195</c:f>
              <c:numCache>
                <c:formatCode>General</c:formatCode>
                <c:ptCount val="10"/>
                <c:pt idx="0">
                  <c:v>0.22002932551319648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E-1961-440B-8E47-121A279880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4423848"/>
        <c:axId val="774424504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3 um</c:v>
                </c:tx>
                <c:spPr>
                  <a:ln w="254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'ratio summary'!$B$4:$B$13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'ratio summary'!$C$4:$C$13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0.14926686217008797</c:v>
                      </c:pt>
                      <c:pt idx="1">
                        <c:v>5.3343108504398828E-2</c:v>
                      </c:pt>
                      <c:pt idx="2">
                        <c:v>2.9882697947214078E-2</c:v>
                      </c:pt>
                      <c:pt idx="3">
                        <c:v>1.8035190615835778E-2</c:v>
                      </c:pt>
                      <c:pt idx="4">
                        <c:v>1.4296187683284457E-2</c:v>
                      </c:pt>
                      <c:pt idx="5">
                        <c:v>1.1085043988269795E-2</c:v>
                      </c:pt>
                      <c:pt idx="6">
                        <c:v>8.9296187683284463E-3</c:v>
                      </c:pt>
                      <c:pt idx="7">
                        <c:v>7.8592375366568924E-3</c:v>
                      </c:pt>
                      <c:pt idx="8">
                        <c:v>7.6686217008797653E-3</c:v>
                      </c:pt>
                      <c:pt idx="9">
                        <c:v>5.7038123167155426E-3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1961-440B-8E47-121A27988091}"/>
                  </c:ext>
                </c:extLst>
              </c15:ser>
            </c15:filteredScatterSeries>
            <c15:filteredScatterSeries>
              <c15:ser>
                <c:idx val="5"/>
                <c:order val="1"/>
                <c:tx>
                  <c:v>6 um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summary'!$B$17:$B$26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summary'!$C$17:$C$26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0.15029325513196481</c:v>
                      </c:pt>
                      <c:pt idx="1">
                        <c:v>5.7155425219941346E-2</c:v>
                      </c:pt>
                      <c:pt idx="2">
                        <c:v>3.0821114369501468E-2</c:v>
                      </c:pt>
                      <c:pt idx="3">
                        <c:v>1.9912023460410558E-2</c:v>
                      </c:pt>
                      <c:pt idx="4">
                        <c:v>1.4736070381231672E-2</c:v>
                      </c:pt>
                      <c:pt idx="5">
                        <c:v>1.1744868035190616E-2</c:v>
                      </c:pt>
                      <c:pt idx="6">
                        <c:v>9.8680351906158363E-3</c:v>
                      </c:pt>
                      <c:pt idx="7">
                        <c:v>8.6217008797653955E-3</c:v>
                      </c:pt>
                      <c:pt idx="8">
                        <c:v>7.0674486803519064E-3</c:v>
                      </c:pt>
                      <c:pt idx="9">
                        <c:v>5.6304985337243402E-3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1961-440B-8E47-121A27988091}"/>
                  </c:ext>
                </c:extLst>
              </c15:ser>
            </c15:filteredScatterSeries>
            <c15:filteredScatterSeries>
              <c15:ser>
                <c:idx val="6"/>
                <c:order val="2"/>
                <c:tx>
                  <c:v>12 um</c:v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summary'!$B$30:$B$39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summary'!$C$30:$C$39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0.15079178885630498</c:v>
                      </c:pt>
                      <c:pt idx="1">
                        <c:v>6.0263929618768329E-2</c:v>
                      </c:pt>
                      <c:pt idx="2">
                        <c:v>3.2082111436950146E-2</c:v>
                      </c:pt>
                      <c:pt idx="3">
                        <c:v>2.0645161290322581E-2</c:v>
                      </c:pt>
                      <c:pt idx="4">
                        <c:v>1.5938416422287389E-2</c:v>
                      </c:pt>
                      <c:pt idx="5">
                        <c:v>1.2727272727272728E-2</c:v>
                      </c:pt>
                      <c:pt idx="6">
                        <c:v>9.9853372434017592E-3</c:v>
                      </c:pt>
                      <c:pt idx="7">
                        <c:v>9.5454545454545462E-3</c:v>
                      </c:pt>
                      <c:pt idx="8">
                        <c:v>8.1964809384164217E-3</c:v>
                      </c:pt>
                      <c:pt idx="9">
                        <c:v>6.6568914956011728E-3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961-440B-8E47-121A27988091}"/>
                  </c:ext>
                </c:extLst>
              </c15:ser>
            </c15:filteredScatterSeries>
            <c15:filteredScatterSeries>
              <c15:ser>
                <c:idx val="1"/>
                <c:order val="3"/>
                <c:tx>
                  <c:v>20 um</c:v>
                </c:tx>
                <c:spPr>
                  <a:ln w="2540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summary'!$B$43:$B$52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summary'!$C$43:$C$52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0.15744868035190615</c:v>
                      </c:pt>
                      <c:pt idx="1">
                        <c:v>6.1876832844574778E-2</c:v>
                      </c:pt>
                      <c:pt idx="2">
                        <c:v>3.1759530791788858E-2</c:v>
                      </c:pt>
                      <c:pt idx="3">
                        <c:v>2.0439882697947213E-2</c:v>
                      </c:pt>
                      <c:pt idx="4">
                        <c:v>1.5513196480938416E-2</c:v>
                      </c:pt>
                      <c:pt idx="5">
                        <c:v>1.2140762463343108E-2</c:v>
                      </c:pt>
                      <c:pt idx="6">
                        <c:v>1.0630498533724339E-2</c:v>
                      </c:pt>
                      <c:pt idx="7">
                        <c:v>9.9413489736070379E-3</c:v>
                      </c:pt>
                      <c:pt idx="8">
                        <c:v>7.9178885630498529E-3</c:v>
                      </c:pt>
                      <c:pt idx="9">
                        <c:v>6.686217008797654E-3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1961-440B-8E47-121A27988091}"/>
                  </c:ext>
                </c:extLst>
              </c15:ser>
            </c15:filteredScatterSeries>
            <c15:filteredScatterSeries>
              <c15:ser>
                <c:idx val="7"/>
                <c:order val="4"/>
                <c:tx>
                  <c:v>28 um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summary'!$B$56:$B$65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summary'!$C$56:$C$65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0.181524926686217</c:v>
                      </c:pt>
                      <c:pt idx="1">
                        <c:v>6.0234604105571847E-2</c:v>
                      </c:pt>
                      <c:pt idx="2">
                        <c:v>3.2815249266862169E-2</c:v>
                      </c:pt>
                      <c:pt idx="3">
                        <c:v>2.0733137829912023E-2</c:v>
                      </c:pt>
                      <c:pt idx="4">
                        <c:v>1.5806451612903227E-2</c:v>
                      </c:pt>
                      <c:pt idx="5">
                        <c:v>1.2653958944281524E-2</c:v>
                      </c:pt>
                      <c:pt idx="6">
                        <c:v>1.0073313782991202E-2</c:v>
                      </c:pt>
                      <c:pt idx="7">
                        <c:v>9.7214076246334314E-3</c:v>
                      </c:pt>
                      <c:pt idx="8">
                        <c:v>7.9765395894428152E-3</c:v>
                      </c:pt>
                      <c:pt idx="9">
                        <c:v>7.2140762463343113E-3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961-440B-8E47-121A27988091}"/>
                  </c:ext>
                </c:extLst>
              </c15:ser>
            </c15:filteredScatterSeries>
            <c15:filteredScatterSeries>
              <c15:ser>
                <c:idx val="8"/>
                <c:order val="5"/>
                <c:tx>
                  <c:v>36 um</c:v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summary'!$B$69:$B$78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summary'!$C$69:$C$78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0.22299120234604106</c:v>
                      </c:pt>
                      <c:pt idx="1">
                        <c:v>5.4838709677419356E-2</c:v>
                      </c:pt>
                      <c:pt idx="2">
                        <c:v>2.9472140762463343E-2</c:v>
                      </c:pt>
                      <c:pt idx="3">
                        <c:v>1.9765395894428151E-2</c:v>
                      </c:pt>
                      <c:pt idx="4">
                        <c:v>1.5557184750733137E-2</c:v>
                      </c:pt>
                      <c:pt idx="5">
                        <c:v>1.2624633431085044E-2</c:v>
                      </c:pt>
                      <c:pt idx="6">
                        <c:v>1.0483870967741936E-2</c:v>
                      </c:pt>
                      <c:pt idx="7">
                        <c:v>8.5337243401759529E-3</c:v>
                      </c:pt>
                      <c:pt idx="8">
                        <c:v>7.8445747800586513E-3</c:v>
                      </c:pt>
                      <c:pt idx="9">
                        <c:v>7.3900293255131965E-3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961-440B-8E47-121A27988091}"/>
                  </c:ext>
                </c:extLst>
              </c15:ser>
            </c15:filteredScatterSeries>
            <c15:filteredScatterSeries>
              <c15:ser>
                <c:idx val="2"/>
                <c:order val="6"/>
                <c:tx>
                  <c:v>45 um</c:v>
                </c:tx>
                <c:spPr>
                  <a:ln w="2540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summary'!$B$82:$B$91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summary'!$C$82:$C$91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0.27234604105571847</c:v>
                      </c:pt>
                      <c:pt idx="1">
                        <c:v>4.7859237536656891E-2</c:v>
                      </c:pt>
                      <c:pt idx="2">
                        <c:v>2.1348973607038125E-2</c:v>
                      </c:pt>
                      <c:pt idx="3">
                        <c:v>1.6363636363636365E-2</c:v>
                      </c:pt>
                      <c:pt idx="4">
                        <c:v>1.343108504398827E-2</c:v>
                      </c:pt>
                      <c:pt idx="5">
                        <c:v>1.0835777126099707E-2</c:v>
                      </c:pt>
                      <c:pt idx="6">
                        <c:v>9.2228739002932544E-3</c:v>
                      </c:pt>
                      <c:pt idx="7">
                        <c:v>8.5923753665689152E-3</c:v>
                      </c:pt>
                      <c:pt idx="8">
                        <c:v>7.4926686217008801E-3</c:v>
                      </c:pt>
                      <c:pt idx="9">
                        <c:v>6.9208211143695015E-3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1961-440B-8E47-121A27988091}"/>
                  </c:ext>
                </c:extLst>
              </c15:ser>
            </c15:filteredScatterSeries>
            <c15:filteredScatterSeries>
              <c15:ser>
                <c:idx val="9"/>
                <c:order val="7"/>
                <c:tx>
                  <c:v>62.5 um</c:v>
                </c:tx>
                <c:spPr>
                  <a:ln w="19050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summary'!$B$95:$B$104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summary'!$C$95:$C$104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0.33041055718475071</c:v>
                      </c:pt>
                      <c:pt idx="1">
                        <c:v>2.6539589442815249E-2</c:v>
                      </c:pt>
                      <c:pt idx="2">
                        <c:v>8.41642228739003E-3</c:v>
                      </c:pt>
                      <c:pt idx="3">
                        <c:v>5.6304985337243402E-3</c:v>
                      </c:pt>
                      <c:pt idx="4">
                        <c:v>4.8973607038123165E-3</c:v>
                      </c:pt>
                      <c:pt idx="5">
                        <c:v>4.5014662756598239E-3</c:v>
                      </c:pt>
                      <c:pt idx="6">
                        <c:v>4.6041055718475075E-3</c:v>
                      </c:pt>
                      <c:pt idx="7">
                        <c:v>4.5747800586510264E-3</c:v>
                      </c:pt>
                      <c:pt idx="8">
                        <c:v>4.193548387096774E-3</c:v>
                      </c:pt>
                      <c:pt idx="9">
                        <c:v>3.9736070381231675E-3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961-440B-8E47-121A27988091}"/>
                  </c:ext>
                </c:extLst>
              </c15:ser>
            </c15:filteredScatterSeries>
            <c15:filteredScatterSeries>
              <c15:ser>
                <c:idx val="4"/>
                <c:order val="10"/>
                <c:tx>
                  <c:v>137.5 um</c:v>
                </c:tx>
                <c:spPr>
                  <a:ln w="254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summary'!$B$134:$B$143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summary'!$C$134:$C$143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0.29422287390029328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1961-440B-8E47-121A27988091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v>375 um</c:v>
                </c:tx>
                <c:spPr>
                  <a:ln w="19050" cap="rnd">
                    <a:solidFill>
                      <a:schemeClr val="accent2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summary'!$B$173:$B$182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summary'!$C$173:$C$182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0.22976539589442815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1961-440B-8E47-121A27988091}"/>
                  </c:ext>
                </c:extLst>
              </c15:ser>
            </c15:filteredScatterSeries>
          </c:ext>
        </c:extLst>
      </c:scatterChart>
      <c:valAx>
        <c:axId val="774423848"/>
        <c:scaling>
          <c:orientation val="minMax"/>
          <c:max val="0.4"/>
          <c:min val="0.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Book Antiqua" panose="02040602050305030304" pitchFamily="18" charset="0"/>
                    <a:ea typeface="+mn-ea"/>
                    <a:cs typeface="+mn-cs"/>
                  </a:defRPr>
                </a:pPr>
                <a:r>
                  <a:rPr lang="en-US"/>
                  <a:t>x [m]</a:t>
                </a:r>
                <a:endParaRPr lang="zh-C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Book Antiqua" panose="02040602050305030304" pitchFamily="18" charset="0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Book Antiqua" panose="02040602050305030304" pitchFamily="18" charset="0"/>
                <a:ea typeface="+mn-ea"/>
                <a:cs typeface="+mn-cs"/>
              </a:defRPr>
            </a:pPr>
            <a:endParaRPr lang="zh-CN"/>
          </a:p>
        </c:txPr>
        <c:crossAx val="774424504"/>
        <c:crosses val="autoZero"/>
        <c:crossBetween val="midCat"/>
        <c:majorUnit val="0.2"/>
      </c:valAx>
      <c:valAx>
        <c:axId val="774424504"/>
        <c:scaling>
          <c:orientation val="minMax"/>
          <c:max val="0.35000000000000003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Book Antiqua" panose="02040602050305030304" pitchFamily="18" charset="0"/>
                    <a:ea typeface="+mn-ea"/>
                    <a:cs typeface="+mn-cs"/>
                  </a:defRPr>
                </a:pPr>
                <a:r>
                  <a:rPr lang="en-US"/>
                  <a:t>Number ratio</a:t>
                </a:r>
                <a:endParaRPr lang="zh-C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Book Antiqua" panose="02040602050305030304" pitchFamily="18" charset="0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Book Antiqua" panose="02040602050305030304" pitchFamily="18" charset="0"/>
                <a:ea typeface="+mn-ea"/>
                <a:cs typeface="+mn-cs"/>
              </a:defRPr>
            </a:pPr>
            <a:endParaRPr lang="zh-CN"/>
          </a:p>
        </c:txPr>
        <c:crossAx val="774423848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layout>
        <c:manualLayout>
          <c:xMode val="edge"/>
          <c:yMode val="edge"/>
          <c:x val="0.52094453539842178"/>
          <c:y val="0.14409060349535596"/>
          <c:w val="0.38811881188118813"/>
          <c:h val="0.42772615878219189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Book Antiqua" panose="02040602050305030304" pitchFamily="18" charset="0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Book Antiqua" panose="0204060205030503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ysClr val="windowText" lastClr="000000"/>
                </a:solidFill>
                <a:latin typeface="Book Antiqua" panose="02040602050305030304" pitchFamily="18" charset="0"/>
                <a:ea typeface="+mn-ea"/>
                <a:cs typeface="+mn-cs"/>
              </a:defRPr>
            </a:pPr>
            <a:r>
              <a:rPr lang="en-US"/>
              <a:t>talk-deposition</a:t>
            </a:r>
            <a:endParaRPr lang="zh-C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ysClr val="windowText" lastClr="000000"/>
              </a:solidFill>
              <a:latin typeface="Book Antiqua" panose="02040602050305030304" pitchFamily="18" charset="0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3"/>
          <c:order val="8"/>
          <c:tx>
            <c:v>87.5 um</c:v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summary'!$B$108:$B$117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summary'!$D$108:$D$117</c:f>
              <c:numCache>
                <c:formatCode>General</c:formatCode>
                <c:ptCount val="10"/>
                <c:pt idx="0">
                  <c:v>0.3144574780058651</c:v>
                </c:pt>
                <c:pt idx="1">
                  <c:v>9.3841642228739003E-4</c:v>
                </c:pt>
                <c:pt idx="2">
                  <c:v>5.8651026392961877E-5</c:v>
                </c:pt>
                <c:pt idx="3">
                  <c:v>0</c:v>
                </c:pt>
                <c:pt idx="4">
                  <c:v>1.4662756598240469E-5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6B1-42A7-883B-21AE231F55F8}"/>
            </c:ext>
          </c:extLst>
        </c:ser>
        <c:ser>
          <c:idx val="10"/>
          <c:order val="9"/>
          <c:tx>
            <c:v>112.5 um</c:v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summary'!$B$121:$B$130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summary'!$D$121:$D$130</c:f>
              <c:numCache>
                <c:formatCode>General</c:formatCode>
                <c:ptCount val="10"/>
                <c:pt idx="0">
                  <c:v>0.30058651026392963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F6B1-42A7-883B-21AE231F55F8}"/>
            </c:ext>
          </c:extLst>
        </c:ser>
        <c:ser>
          <c:idx val="11"/>
          <c:order val="11"/>
          <c:tx>
            <c:v>175 um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summary'!$B$147:$B$156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summary'!$D$147:$D$156</c:f>
              <c:numCache>
                <c:formatCode>General</c:formatCode>
                <c:ptCount val="10"/>
                <c:pt idx="0">
                  <c:v>0.26416422287390029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F6B1-42A7-883B-21AE231F55F8}"/>
            </c:ext>
          </c:extLst>
        </c:ser>
        <c:ser>
          <c:idx val="12"/>
          <c:order val="12"/>
          <c:tx>
            <c:v>225 um</c:v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summary'!$B$160:$B$169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summary'!$D$160:$D$169</c:f>
              <c:numCache>
                <c:formatCode>General</c:formatCode>
                <c:ptCount val="10"/>
                <c:pt idx="0">
                  <c:v>0.24791788856304986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C-F6B1-42A7-883B-21AE231F55F8}"/>
            </c:ext>
          </c:extLst>
        </c:ser>
        <c:ser>
          <c:idx val="14"/>
          <c:order val="14"/>
          <c:tx>
            <c:v>750 um</c:v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summary'!$B$186:$B$195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summary'!$D$186:$D$195</c:f>
              <c:numCache>
                <c:formatCode>General</c:formatCode>
                <c:ptCount val="10"/>
                <c:pt idx="0">
                  <c:v>0.21850439882697947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E-F6B1-42A7-883B-21AE231F55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4423848"/>
        <c:axId val="774424504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3 um</c:v>
                </c:tx>
                <c:spPr>
                  <a:ln w="254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'ratio summary'!$B$4:$B$13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'ratio summary'!$D$4:$D$13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7.8592375366568924E-3</c:v>
                      </c:pt>
                      <c:pt idx="1">
                        <c:v>5.5718475073313787E-3</c:v>
                      </c:pt>
                      <c:pt idx="2">
                        <c:v>3.4017595307917889E-3</c:v>
                      </c:pt>
                      <c:pt idx="3">
                        <c:v>1.8475073313782991E-3</c:v>
                      </c:pt>
                      <c:pt idx="4">
                        <c:v>7.7712609970674487E-4</c:v>
                      </c:pt>
                      <c:pt idx="5">
                        <c:v>3.812316715542522E-4</c:v>
                      </c:pt>
                      <c:pt idx="6">
                        <c:v>8.7976539589442815E-5</c:v>
                      </c:pt>
                      <c:pt idx="7">
                        <c:v>1.7595307917888563E-4</c:v>
                      </c:pt>
                      <c:pt idx="8">
                        <c:v>7.3313782991202346E-5</c:v>
                      </c:pt>
                      <c:pt idx="9">
                        <c:v>5.8651026392961877E-5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F6B1-42A7-883B-21AE231F55F8}"/>
                  </c:ext>
                </c:extLst>
              </c15:ser>
            </c15:filteredScatterSeries>
            <c15:filteredScatterSeries>
              <c15:ser>
                <c:idx val="5"/>
                <c:order val="1"/>
                <c:tx>
                  <c:v>6 um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summary'!$B$17:$B$26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summary'!$D$17:$D$26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5.3372434017595312E-3</c:v>
                      </c:pt>
                      <c:pt idx="1">
                        <c:v>4.6920821114369501E-3</c:v>
                      </c:pt>
                      <c:pt idx="2">
                        <c:v>3.2258064516129032E-3</c:v>
                      </c:pt>
                      <c:pt idx="3">
                        <c:v>1.7595307917888563E-3</c:v>
                      </c:pt>
                      <c:pt idx="4">
                        <c:v>5.718475073313783E-4</c:v>
                      </c:pt>
                      <c:pt idx="5">
                        <c:v>2.1994134897360704E-4</c:v>
                      </c:pt>
                      <c:pt idx="6">
                        <c:v>1.0263929618768328E-4</c:v>
                      </c:pt>
                      <c:pt idx="7">
                        <c:v>5.8651026392961877E-5</c:v>
                      </c:pt>
                      <c:pt idx="8">
                        <c:v>5.8651026392961877E-5</c:v>
                      </c:pt>
                      <c:pt idx="9">
                        <c:v>8.7976539589442815E-5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F6B1-42A7-883B-21AE231F55F8}"/>
                  </c:ext>
                </c:extLst>
              </c15:ser>
            </c15:filteredScatterSeries>
            <c15:filteredScatterSeries>
              <c15:ser>
                <c:idx val="6"/>
                <c:order val="2"/>
                <c:tx>
                  <c:v>12 um</c:v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summary'!$B$30:$B$39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summary'!$D$30:$D$39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5.2199413489736075E-3</c:v>
                      </c:pt>
                      <c:pt idx="1">
                        <c:v>3.3724340175953081E-3</c:v>
                      </c:pt>
                      <c:pt idx="2">
                        <c:v>2.5219941348973607E-3</c:v>
                      </c:pt>
                      <c:pt idx="3">
                        <c:v>7.9178885630498534E-4</c:v>
                      </c:pt>
                      <c:pt idx="4">
                        <c:v>4.9853372434017595E-4</c:v>
                      </c:pt>
                      <c:pt idx="5">
                        <c:v>2.4926686217008798E-4</c:v>
                      </c:pt>
                      <c:pt idx="6">
                        <c:v>1.1730205278592375E-4</c:v>
                      </c:pt>
                      <c:pt idx="7">
                        <c:v>5.8651026392961877E-5</c:v>
                      </c:pt>
                      <c:pt idx="8">
                        <c:v>1.3196480938416422E-4</c:v>
                      </c:pt>
                      <c:pt idx="9">
                        <c:v>4.3988269794721408E-5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F6B1-42A7-883B-21AE231F55F8}"/>
                  </c:ext>
                </c:extLst>
              </c15:ser>
            </c15:filteredScatterSeries>
            <c15:filteredScatterSeries>
              <c15:ser>
                <c:idx val="1"/>
                <c:order val="3"/>
                <c:tx>
                  <c:v>20 um</c:v>
                </c:tx>
                <c:spPr>
                  <a:ln w="2540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summary'!$B$43:$B$52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summary'!$D$43:$D$52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1.812316715542522E-2</c:v>
                      </c:pt>
                      <c:pt idx="1">
                        <c:v>5.6891495601173025E-3</c:v>
                      </c:pt>
                      <c:pt idx="2">
                        <c:v>2.0821114369501468E-3</c:v>
                      </c:pt>
                      <c:pt idx="3">
                        <c:v>8.7976539589442815E-4</c:v>
                      </c:pt>
                      <c:pt idx="4">
                        <c:v>4.1055718475073314E-4</c:v>
                      </c:pt>
                      <c:pt idx="5">
                        <c:v>1.1730205278592375E-4</c:v>
                      </c:pt>
                      <c:pt idx="6">
                        <c:v>1.4662756598240469E-5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1.4662756598240469E-5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F6B1-42A7-883B-21AE231F55F8}"/>
                  </c:ext>
                </c:extLst>
              </c15:ser>
            </c15:filteredScatterSeries>
            <c15:filteredScatterSeries>
              <c15:ser>
                <c:idx val="7"/>
                <c:order val="4"/>
                <c:tx>
                  <c:v>28 um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summary'!$B$56:$B$65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summary'!$D$56:$D$65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6.0850439882697949E-2</c:v>
                      </c:pt>
                      <c:pt idx="1">
                        <c:v>1.0527859237536658E-2</c:v>
                      </c:pt>
                      <c:pt idx="2">
                        <c:v>1.9941348973607038E-3</c:v>
                      </c:pt>
                      <c:pt idx="3">
                        <c:v>9.3841642228739003E-4</c:v>
                      </c:pt>
                      <c:pt idx="4">
                        <c:v>4.6920821114369501E-4</c:v>
                      </c:pt>
                      <c:pt idx="5">
                        <c:v>2.7859237536656891E-4</c:v>
                      </c:pt>
                      <c:pt idx="6">
                        <c:v>1.0263929618768328E-4</c:v>
                      </c:pt>
                      <c:pt idx="7">
                        <c:v>1.4662756598240469E-5</c:v>
                      </c:pt>
                      <c:pt idx="8">
                        <c:v>2.9325513196480938E-5</c:v>
                      </c:pt>
                      <c:pt idx="9">
                        <c:v>5.8651026392961877E-5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F6B1-42A7-883B-21AE231F55F8}"/>
                  </c:ext>
                </c:extLst>
              </c15:ser>
            </c15:filteredScatterSeries>
            <c15:filteredScatterSeries>
              <c15:ser>
                <c:idx val="8"/>
                <c:order val="5"/>
                <c:tx>
                  <c:v>36 um</c:v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summary'!$B$69:$B$78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summary'!$D$69:$D$78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0.12041055718475073</c:v>
                      </c:pt>
                      <c:pt idx="1">
                        <c:v>1.3284457478005865E-2</c:v>
                      </c:pt>
                      <c:pt idx="2">
                        <c:v>2.961876832844575E-3</c:v>
                      </c:pt>
                      <c:pt idx="3">
                        <c:v>1.0557184750733138E-3</c:v>
                      </c:pt>
                      <c:pt idx="4">
                        <c:v>3.9589442815249267E-4</c:v>
                      </c:pt>
                      <c:pt idx="5">
                        <c:v>1.6129032258064516E-4</c:v>
                      </c:pt>
                      <c:pt idx="6">
                        <c:v>1.3196480938416422E-4</c:v>
                      </c:pt>
                      <c:pt idx="7">
                        <c:v>1.3196480938416422E-4</c:v>
                      </c:pt>
                      <c:pt idx="8">
                        <c:v>4.3988269794721408E-5</c:v>
                      </c:pt>
                      <c:pt idx="9">
                        <c:v>5.8651026392961877E-5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F6B1-42A7-883B-21AE231F55F8}"/>
                  </c:ext>
                </c:extLst>
              </c15:ser>
            </c15:filteredScatterSeries>
            <c15:filteredScatterSeries>
              <c15:ser>
                <c:idx val="2"/>
                <c:order val="6"/>
                <c:tx>
                  <c:v>45 um</c:v>
                </c:tx>
                <c:spPr>
                  <a:ln w="2540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summary'!$B$82:$B$91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summary'!$D$82:$D$91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0.19126099706744867</c:v>
                      </c:pt>
                      <c:pt idx="1">
                        <c:v>1.5131964809384165E-2</c:v>
                      </c:pt>
                      <c:pt idx="2">
                        <c:v>3.6950146627565982E-3</c:v>
                      </c:pt>
                      <c:pt idx="3">
                        <c:v>1.2023460410557185E-3</c:v>
                      </c:pt>
                      <c:pt idx="4">
                        <c:v>5.1319648093841642E-4</c:v>
                      </c:pt>
                      <c:pt idx="5">
                        <c:v>2.6392961876832845E-4</c:v>
                      </c:pt>
                      <c:pt idx="6">
                        <c:v>1.4662756598240469E-4</c:v>
                      </c:pt>
                      <c:pt idx="7">
                        <c:v>1.6129032258064516E-4</c:v>
                      </c:pt>
                      <c:pt idx="8">
                        <c:v>7.3313782991202346E-5</c:v>
                      </c:pt>
                      <c:pt idx="9">
                        <c:v>1.3196480938416422E-4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F6B1-42A7-883B-21AE231F55F8}"/>
                  </c:ext>
                </c:extLst>
              </c15:ser>
            </c15:filteredScatterSeries>
            <c15:filteredScatterSeries>
              <c15:ser>
                <c:idx val="9"/>
                <c:order val="7"/>
                <c:tx>
                  <c:v>62.5 um</c:v>
                </c:tx>
                <c:spPr>
                  <a:ln w="19050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summary'!$B$95:$B$104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summary'!$D$95:$D$104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0.28302052785923754</c:v>
                      </c:pt>
                      <c:pt idx="1">
                        <c:v>1.2052785923753665E-2</c:v>
                      </c:pt>
                      <c:pt idx="2">
                        <c:v>2.3460410557184751E-3</c:v>
                      </c:pt>
                      <c:pt idx="3">
                        <c:v>5.2785923753665689E-4</c:v>
                      </c:pt>
                      <c:pt idx="4">
                        <c:v>3.6656891495601173E-4</c:v>
                      </c:pt>
                      <c:pt idx="5">
                        <c:v>1.6129032258064516E-4</c:v>
                      </c:pt>
                      <c:pt idx="6">
                        <c:v>1.0263929618768328E-4</c:v>
                      </c:pt>
                      <c:pt idx="7">
                        <c:v>1.0263929618768328E-4</c:v>
                      </c:pt>
                      <c:pt idx="8">
                        <c:v>7.3313782991202346E-5</c:v>
                      </c:pt>
                      <c:pt idx="9">
                        <c:v>8.7976539589442815E-5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F6B1-42A7-883B-21AE231F55F8}"/>
                  </c:ext>
                </c:extLst>
              </c15:ser>
            </c15:filteredScatterSeries>
            <c15:filteredScatterSeries>
              <c15:ser>
                <c:idx val="4"/>
                <c:order val="10"/>
                <c:tx>
                  <c:v>137.5 um</c:v>
                </c:tx>
                <c:spPr>
                  <a:ln w="254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summary'!$B$134:$B$143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summary'!$D$134:$D$143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0.2841348973607038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F6B1-42A7-883B-21AE231F55F8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v>375 um</c:v>
                </c:tx>
                <c:spPr>
                  <a:ln w="19050" cap="rnd">
                    <a:solidFill>
                      <a:schemeClr val="accent2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summary'!$B$173:$B$182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summary'!$D$173:$D$182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0.22803519061583577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F6B1-42A7-883B-21AE231F55F8}"/>
                  </c:ext>
                </c:extLst>
              </c15:ser>
            </c15:filteredScatterSeries>
          </c:ext>
        </c:extLst>
      </c:scatterChart>
      <c:valAx>
        <c:axId val="774423848"/>
        <c:scaling>
          <c:orientation val="minMax"/>
          <c:max val="1"/>
          <c:min val="0.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Book Antiqua" panose="02040602050305030304" pitchFamily="18" charset="0"/>
                    <a:ea typeface="+mn-ea"/>
                    <a:cs typeface="+mn-cs"/>
                  </a:defRPr>
                </a:pPr>
                <a:r>
                  <a:rPr lang="en-US"/>
                  <a:t>x [m]</a:t>
                </a:r>
                <a:endParaRPr lang="zh-C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Book Antiqua" panose="02040602050305030304" pitchFamily="18" charset="0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Book Antiqua" panose="02040602050305030304" pitchFamily="18" charset="0"/>
                <a:ea typeface="+mn-ea"/>
                <a:cs typeface="+mn-cs"/>
              </a:defRPr>
            </a:pPr>
            <a:endParaRPr lang="zh-CN"/>
          </a:p>
        </c:txPr>
        <c:crossAx val="774424504"/>
        <c:crosses val="autoZero"/>
        <c:crossBetween val="midCat"/>
        <c:majorUnit val="0.2"/>
      </c:valAx>
      <c:valAx>
        <c:axId val="774424504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Book Antiqua" panose="02040602050305030304" pitchFamily="18" charset="0"/>
                    <a:ea typeface="+mn-ea"/>
                    <a:cs typeface="+mn-cs"/>
                  </a:defRPr>
                </a:pPr>
                <a:r>
                  <a:rPr lang="en-US"/>
                  <a:t>Number ratio</a:t>
                </a:r>
                <a:endParaRPr lang="zh-C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Book Antiqua" panose="02040602050305030304" pitchFamily="18" charset="0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Book Antiqua" panose="02040602050305030304" pitchFamily="18" charset="0"/>
                <a:ea typeface="+mn-ea"/>
                <a:cs typeface="+mn-cs"/>
              </a:defRPr>
            </a:pPr>
            <a:endParaRPr lang="zh-CN"/>
          </a:p>
        </c:txPr>
        <c:crossAx val="774423848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layout>
        <c:manualLayout>
          <c:xMode val="edge"/>
          <c:yMode val="edge"/>
          <c:x val="0.55602330196530314"/>
          <c:y val="0.1277284470896537"/>
          <c:w val="0.33059023109916136"/>
          <c:h val="0.40759306495138814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Book Antiqua" panose="02040602050305030304" pitchFamily="18" charset="0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Book Antiqua" panose="0204060205030503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ysClr val="windowText" lastClr="000000"/>
                </a:solidFill>
                <a:latin typeface="Book Antiqua" panose="02040602050305030304" pitchFamily="18" charset="0"/>
                <a:ea typeface="+mn-ea"/>
                <a:cs typeface="+mn-cs"/>
              </a:defRPr>
            </a:pPr>
            <a:r>
              <a:rPr lang="en-US"/>
              <a:t>cough-inhalation</a:t>
            </a:r>
            <a:endParaRPr lang="zh-C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ysClr val="windowText" lastClr="000000"/>
              </a:solidFill>
              <a:latin typeface="Book Antiqua" panose="02040602050305030304" pitchFamily="18" charset="0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3"/>
          <c:order val="8"/>
          <c:tx>
            <c:v>87.5 um</c:v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summary'!$B$108:$B$117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summary'!$E$108:$E$117</c:f>
              <c:numCache>
                <c:formatCode>General</c:formatCode>
                <c:ptCount val="10"/>
                <c:pt idx="0">
                  <c:v>0.80407624633431085</c:v>
                </c:pt>
                <c:pt idx="1">
                  <c:v>0.35765395894428154</c:v>
                </c:pt>
                <c:pt idx="2">
                  <c:v>5.5865102639296185E-2</c:v>
                </c:pt>
                <c:pt idx="3">
                  <c:v>9.9706744868035199E-3</c:v>
                </c:pt>
                <c:pt idx="4">
                  <c:v>3.035190615835777E-3</c:v>
                </c:pt>
                <c:pt idx="5">
                  <c:v>1.436950146627566E-3</c:v>
                </c:pt>
                <c:pt idx="6">
                  <c:v>7.9178885630498534E-4</c:v>
                </c:pt>
                <c:pt idx="7">
                  <c:v>4.8387096774193548E-4</c:v>
                </c:pt>
                <c:pt idx="8">
                  <c:v>2.0527859237536657E-4</c:v>
                </c:pt>
                <c:pt idx="9">
                  <c:v>1.0263929618768328E-4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87C-4B5D-8227-5F5BDE8BADD4}"/>
            </c:ext>
          </c:extLst>
        </c:ser>
        <c:ser>
          <c:idx val="10"/>
          <c:order val="9"/>
          <c:tx>
            <c:v>112.5 um</c:v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summary'!$B$121:$B$130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summary'!$E$121:$E$130</c:f>
              <c:numCache>
                <c:formatCode>General</c:formatCode>
                <c:ptCount val="10"/>
                <c:pt idx="0">
                  <c:v>0.83624633431085049</c:v>
                </c:pt>
                <c:pt idx="1">
                  <c:v>0.45378299120234605</c:v>
                </c:pt>
                <c:pt idx="2">
                  <c:v>6.2727272727272729E-2</c:v>
                </c:pt>
                <c:pt idx="3">
                  <c:v>5.6598240469208213E-3</c:v>
                </c:pt>
                <c:pt idx="4">
                  <c:v>1.0410557184750734E-3</c:v>
                </c:pt>
                <c:pt idx="5">
                  <c:v>2.1994134897360704E-4</c:v>
                </c:pt>
                <c:pt idx="6">
                  <c:v>7.3313782991202346E-5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387C-4B5D-8227-5F5BDE8BADD4}"/>
            </c:ext>
          </c:extLst>
        </c:ser>
        <c:ser>
          <c:idx val="11"/>
          <c:order val="11"/>
          <c:tx>
            <c:v>175 um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summary'!$B$147:$B$156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summary'!$E$147:$E$156</c:f>
              <c:numCache>
                <c:formatCode>General</c:formatCode>
                <c:ptCount val="10"/>
                <c:pt idx="0">
                  <c:v>0.87328445747800587</c:v>
                </c:pt>
                <c:pt idx="1">
                  <c:v>0.56683284457478</c:v>
                </c:pt>
                <c:pt idx="2">
                  <c:v>8.3313782991202345E-2</c:v>
                </c:pt>
                <c:pt idx="3">
                  <c:v>2.0527859237536657E-4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387C-4B5D-8227-5F5BDE8BADD4}"/>
            </c:ext>
          </c:extLst>
        </c:ser>
        <c:ser>
          <c:idx val="12"/>
          <c:order val="12"/>
          <c:tx>
            <c:v>225 um</c:v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summary'!$B$160:$B$169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summary'!$E$160:$E$169</c:f>
              <c:numCache>
                <c:formatCode>General</c:formatCode>
                <c:ptCount val="10"/>
                <c:pt idx="0">
                  <c:v>0.88478005865102638</c:v>
                </c:pt>
                <c:pt idx="1">
                  <c:v>0.60120234604105571</c:v>
                </c:pt>
                <c:pt idx="2">
                  <c:v>0.11208211143695014</c:v>
                </c:pt>
                <c:pt idx="3">
                  <c:v>5.8651026392961877E-5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C-387C-4B5D-8227-5F5BDE8BADD4}"/>
            </c:ext>
          </c:extLst>
        </c:ser>
        <c:ser>
          <c:idx val="14"/>
          <c:order val="14"/>
          <c:tx>
            <c:v>750 um</c:v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summary'!$B$186:$B$195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summary'!$E$186:$E$195</c:f>
              <c:numCache>
                <c:formatCode>General</c:formatCode>
                <c:ptCount val="10"/>
                <c:pt idx="0">
                  <c:v>0.90131964809384169</c:v>
                </c:pt>
                <c:pt idx="1">
                  <c:v>0.65601173020527859</c:v>
                </c:pt>
                <c:pt idx="2">
                  <c:v>0.20161290322580644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E-387C-4B5D-8227-5F5BDE8BAD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4423848"/>
        <c:axId val="774424504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3 um</c:v>
                </c:tx>
                <c:spPr>
                  <a:ln w="254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'ratio summary'!$B$4:$B$13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'ratio summary'!$E$4:$E$13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8.8973607038123168E-2</c:v>
                      </c:pt>
                      <c:pt idx="1">
                        <c:v>3.0586510263929619E-2</c:v>
                      </c:pt>
                      <c:pt idx="2">
                        <c:v>1.5483870967741935E-2</c:v>
                      </c:pt>
                      <c:pt idx="3">
                        <c:v>8.4750733137829905E-3</c:v>
                      </c:pt>
                      <c:pt idx="4">
                        <c:v>5.6451612903225803E-3</c:v>
                      </c:pt>
                      <c:pt idx="5">
                        <c:v>4.2961876832844576E-3</c:v>
                      </c:pt>
                      <c:pt idx="6">
                        <c:v>3.5923753665689151E-3</c:v>
                      </c:pt>
                      <c:pt idx="7">
                        <c:v>3.1818181818181819E-3</c:v>
                      </c:pt>
                      <c:pt idx="8">
                        <c:v>2.5219941348973607E-3</c:v>
                      </c:pt>
                      <c:pt idx="9">
                        <c:v>2.2580645161290325E-3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387C-4B5D-8227-5F5BDE8BADD4}"/>
                  </c:ext>
                </c:extLst>
              </c15:ser>
            </c15:filteredScatterSeries>
            <c15:filteredScatterSeries>
              <c15:ser>
                <c:idx val="5"/>
                <c:order val="1"/>
                <c:tx>
                  <c:v>6 um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summary'!$B$17:$B$26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summary'!$E$17:$E$26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9.5747800586510265E-2</c:v>
                      </c:pt>
                      <c:pt idx="1">
                        <c:v>3.0586510263929619E-2</c:v>
                      </c:pt>
                      <c:pt idx="2">
                        <c:v>1.4926686217008798E-2</c:v>
                      </c:pt>
                      <c:pt idx="3">
                        <c:v>9.9706744868035199E-3</c:v>
                      </c:pt>
                      <c:pt idx="4">
                        <c:v>5.9530791788856303E-3</c:v>
                      </c:pt>
                      <c:pt idx="5">
                        <c:v>4.7360703812316714E-3</c:v>
                      </c:pt>
                      <c:pt idx="6">
                        <c:v>4.0469208211143699E-3</c:v>
                      </c:pt>
                      <c:pt idx="7">
                        <c:v>3.2844574780058651E-3</c:v>
                      </c:pt>
                      <c:pt idx="8">
                        <c:v>2.8152492668621701E-3</c:v>
                      </c:pt>
                      <c:pt idx="9">
                        <c:v>2.4046920821114369E-3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87C-4B5D-8227-5F5BDE8BADD4}"/>
                  </c:ext>
                </c:extLst>
              </c15:ser>
            </c15:filteredScatterSeries>
            <c15:filteredScatterSeries>
              <c15:ser>
                <c:idx val="6"/>
                <c:order val="2"/>
                <c:tx>
                  <c:v>12 um</c:v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summary'!$B$30:$B$39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summary'!$E$30:$E$39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0.13944281524926685</c:v>
                      </c:pt>
                      <c:pt idx="1">
                        <c:v>3.44574780058651E-2</c:v>
                      </c:pt>
                      <c:pt idx="2">
                        <c:v>1.6070381231671555E-2</c:v>
                      </c:pt>
                      <c:pt idx="3">
                        <c:v>9.824046920821115E-3</c:v>
                      </c:pt>
                      <c:pt idx="4">
                        <c:v>6.2316715542521991E-3</c:v>
                      </c:pt>
                      <c:pt idx="5">
                        <c:v>5.1612903225806452E-3</c:v>
                      </c:pt>
                      <c:pt idx="6">
                        <c:v>4.0469208211143699E-3</c:v>
                      </c:pt>
                      <c:pt idx="7">
                        <c:v>3.4897360703812319E-3</c:v>
                      </c:pt>
                      <c:pt idx="8">
                        <c:v>2.6832844574780058E-3</c:v>
                      </c:pt>
                      <c:pt idx="9">
                        <c:v>2.2873900293255132E-3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87C-4B5D-8227-5F5BDE8BADD4}"/>
                  </c:ext>
                </c:extLst>
              </c15:ser>
            </c15:filteredScatterSeries>
            <c15:filteredScatterSeries>
              <c15:ser>
                <c:idx val="1"/>
                <c:order val="3"/>
                <c:tx>
                  <c:v>20 um</c:v>
                </c:tx>
                <c:spPr>
                  <a:ln w="2540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summary'!$B$43:$B$52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summary'!$E$43:$E$52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0.28061583577712612</c:v>
                      </c:pt>
                      <c:pt idx="1">
                        <c:v>4.1055718475073312E-2</c:v>
                      </c:pt>
                      <c:pt idx="2">
                        <c:v>1.718475073313783E-2</c:v>
                      </c:pt>
                      <c:pt idx="3">
                        <c:v>9.5601173020527855E-3</c:v>
                      </c:pt>
                      <c:pt idx="4">
                        <c:v>6.4076246334310851E-3</c:v>
                      </c:pt>
                      <c:pt idx="5">
                        <c:v>4.2521994134897363E-3</c:v>
                      </c:pt>
                      <c:pt idx="6">
                        <c:v>4.0175953079178888E-3</c:v>
                      </c:pt>
                      <c:pt idx="7">
                        <c:v>2.7419354838709676E-3</c:v>
                      </c:pt>
                      <c:pt idx="8">
                        <c:v>3.0645161290322582E-3</c:v>
                      </c:pt>
                      <c:pt idx="9">
                        <c:v>1.9941348973607038E-3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387C-4B5D-8227-5F5BDE8BADD4}"/>
                  </c:ext>
                </c:extLst>
              </c15:ser>
            </c15:filteredScatterSeries>
            <c15:filteredScatterSeries>
              <c15:ser>
                <c:idx val="7"/>
                <c:order val="4"/>
                <c:tx>
                  <c:v>28 um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summary'!$B$56:$B$65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summary'!$E$56:$E$65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0.43375366568914958</c:v>
                      </c:pt>
                      <c:pt idx="1">
                        <c:v>5.6422287390029323E-2</c:v>
                      </c:pt>
                      <c:pt idx="2">
                        <c:v>1.6217008797653958E-2</c:v>
                      </c:pt>
                      <c:pt idx="3">
                        <c:v>9.325513196480938E-3</c:v>
                      </c:pt>
                      <c:pt idx="4">
                        <c:v>5.6158357771261E-3</c:v>
                      </c:pt>
                      <c:pt idx="5">
                        <c:v>5.2346041055718476E-3</c:v>
                      </c:pt>
                      <c:pt idx="6">
                        <c:v>4.0029325513196478E-3</c:v>
                      </c:pt>
                      <c:pt idx="7">
                        <c:v>3.4164222873900294E-3</c:v>
                      </c:pt>
                      <c:pt idx="8">
                        <c:v>3.035190615835777E-3</c:v>
                      </c:pt>
                      <c:pt idx="9">
                        <c:v>2.6246334310850439E-3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87C-4B5D-8227-5F5BDE8BADD4}"/>
                  </c:ext>
                </c:extLst>
              </c15:ser>
            </c15:filteredScatterSeries>
            <c15:filteredScatterSeries>
              <c15:ser>
                <c:idx val="8"/>
                <c:order val="5"/>
                <c:tx>
                  <c:v>36 um</c:v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summary'!$B$69:$B$78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summary'!$E$69:$E$78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0.54882697947214076</c:v>
                      </c:pt>
                      <c:pt idx="1">
                        <c:v>8.5102639296187679E-2</c:v>
                      </c:pt>
                      <c:pt idx="2">
                        <c:v>1.9208211143695014E-2</c:v>
                      </c:pt>
                      <c:pt idx="3">
                        <c:v>8.7976539589442824E-3</c:v>
                      </c:pt>
                      <c:pt idx="4">
                        <c:v>5.4985337243401763E-3</c:v>
                      </c:pt>
                      <c:pt idx="5">
                        <c:v>4.3255131964809387E-3</c:v>
                      </c:pt>
                      <c:pt idx="6">
                        <c:v>3.9296187683284462E-3</c:v>
                      </c:pt>
                      <c:pt idx="7">
                        <c:v>3.2551319648093844E-3</c:v>
                      </c:pt>
                      <c:pt idx="8">
                        <c:v>3.0205278592375369E-3</c:v>
                      </c:pt>
                      <c:pt idx="9">
                        <c:v>2.1114369501466276E-3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87C-4B5D-8227-5F5BDE8BADD4}"/>
                  </c:ext>
                </c:extLst>
              </c15:ser>
            </c15:filteredScatterSeries>
            <c15:filteredScatterSeries>
              <c15:ser>
                <c:idx val="2"/>
                <c:order val="6"/>
                <c:tx>
                  <c:v>45 um</c:v>
                </c:tx>
                <c:spPr>
                  <a:ln w="2540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summary'!$B$82:$B$91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summary'!$E$82:$E$91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0.6340175953079179</c:v>
                      </c:pt>
                      <c:pt idx="1">
                        <c:v>0.1252199413489736</c:v>
                      </c:pt>
                      <c:pt idx="2">
                        <c:v>2.2815249266862171E-2</c:v>
                      </c:pt>
                      <c:pt idx="3">
                        <c:v>8.885630498533725E-3</c:v>
                      </c:pt>
                      <c:pt idx="4">
                        <c:v>4.8826979472140764E-3</c:v>
                      </c:pt>
                      <c:pt idx="5">
                        <c:v>3.9589442815249265E-3</c:v>
                      </c:pt>
                      <c:pt idx="6">
                        <c:v>3.6363636363636364E-3</c:v>
                      </c:pt>
                      <c:pt idx="7">
                        <c:v>2.9912023460410557E-3</c:v>
                      </c:pt>
                      <c:pt idx="8">
                        <c:v>2.6979472140762463E-3</c:v>
                      </c:pt>
                      <c:pt idx="9">
                        <c:v>2.1700879765395894E-3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387C-4B5D-8227-5F5BDE8BADD4}"/>
                  </c:ext>
                </c:extLst>
              </c15:ser>
            </c15:filteredScatterSeries>
            <c15:filteredScatterSeries>
              <c15:ser>
                <c:idx val="9"/>
                <c:order val="7"/>
                <c:tx>
                  <c:v>62.5 um</c:v>
                </c:tx>
                <c:spPr>
                  <a:ln w="19050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summary'!$B$95:$B$104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summary'!$E$95:$E$104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0.73463343108504398</c:v>
                      </c:pt>
                      <c:pt idx="1">
                        <c:v>0.22205278592375366</c:v>
                      </c:pt>
                      <c:pt idx="2">
                        <c:v>3.6392961876832844E-2</c:v>
                      </c:pt>
                      <c:pt idx="3">
                        <c:v>1.0439882697947215E-2</c:v>
                      </c:pt>
                      <c:pt idx="4">
                        <c:v>4.4281524926686215E-3</c:v>
                      </c:pt>
                      <c:pt idx="5">
                        <c:v>2.9472140762463344E-3</c:v>
                      </c:pt>
                      <c:pt idx="6">
                        <c:v>2.2287390029325513E-3</c:v>
                      </c:pt>
                      <c:pt idx="7">
                        <c:v>2.1994134897360706E-3</c:v>
                      </c:pt>
                      <c:pt idx="8">
                        <c:v>1.7741935483870969E-3</c:v>
                      </c:pt>
                      <c:pt idx="9">
                        <c:v>1.4809384164222875E-3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387C-4B5D-8227-5F5BDE8BADD4}"/>
                  </c:ext>
                </c:extLst>
              </c15:ser>
            </c15:filteredScatterSeries>
            <c15:filteredScatterSeries>
              <c15:ser>
                <c:idx val="4"/>
                <c:order val="10"/>
                <c:tx>
                  <c:v>137.5 um</c:v>
                </c:tx>
                <c:spPr>
                  <a:ln w="254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summary'!$B$134:$B$143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summary'!$E$134:$E$143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0.85621700879765394</c:v>
                      </c:pt>
                      <c:pt idx="1">
                        <c:v>0.51513196480938417</c:v>
                      </c:pt>
                      <c:pt idx="2">
                        <c:v>6.9002932551319646E-2</c:v>
                      </c:pt>
                      <c:pt idx="3">
                        <c:v>2.2287390029325513E-3</c:v>
                      </c:pt>
                      <c:pt idx="4">
                        <c:v>1.0263929618768328E-4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87C-4B5D-8227-5F5BDE8BADD4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v>375 um</c:v>
                </c:tx>
                <c:spPr>
                  <a:ln w="19050" cap="rnd">
                    <a:solidFill>
                      <a:schemeClr val="accent2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summary'!$B$173:$B$182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summary'!$E$173:$E$182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0.89507331378299115</c:v>
                      </c:pt>
                      <c:pt idx="1">
                        <c:v>0.63671554252199414</c:v>
                      </c:pt>
                      <c:pt idx="2">
                        <c:v>0.16586510263929619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387C-4B5D-8227-5F5BDE8BADD4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v>1500 um</c:v>
                </c:tx>
                <c:spPr>
                  <a:ln w="19050" cap="rnd">
                    <a:solidFill>
                      <a:schemeClr val="accent4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summary'!$B$199:$B$208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summary'!$E$199:$E$208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0.90434017595307914</c:v>
                      </c:pt>
                      <c:pt idx="1">
                        <c:v>0.66269794721407627</c:v>
                      </c:pt>
                      <c:pt idx="2">
                        <c:v>0.21390029325513196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387C-4B5D-8227-5F5BDE8BADD4}"/>
                  </c:ext>
                </c:extLst>
              </c15:ser>
            </c15:filteredScatterSeries>
          </c:ext>
        </c:extLst>
      </c:scatterChart>
      <c:valAx>
        <c:axId val="774423848"/>
        <c:scaling>
          <c:orientation val="minMax"/>
          <c:max val="1"/>
          <c:min val="0.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Book Antiqua" panose="02040602050305030304" pitchFamily="18" charset="0"/>
                    <a:ea typeface="+mn-ea"/>
                    <a:cs typeface="+mn-cs"/>
                  </a:defRPr>
                </a:pPr>
                <a:r>
                  <a:rPr lang="en-US"/>
                  <a:t>x [m]</a:t>
                </a:r>
                <a:endParaRPr lang="zh-C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Book Antiqua" panose="02040602050305030304" pitchFamily="18" charset="0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Book Antiqua" panose="02040602050305030304" pitchFamily="18" charset="0"/>
                <a:ea typeface="+mn-ea"/>
                <a:cs typeface="+mn-cs"/>
              </a:defRPr>
            </a:pPr>
            <a:endParaRPr lang="zh-CN"/>
          </a:p>
        </c:txPr>
        <c:crossAx val="774424504"/>
        <c:crosses val="autoZero"/>
        <c:crossBetween val="midCat"/>
        <c:majorUnit val="0.2"/>
      </c:valAx>
      <c:valAx>
        <c:axId val="774424504"/>
        <c:scaling>
          <c:orientation val="minMax"/>
          <c:max val="1.5000000000000003E-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Book Antiqua" panose="02040602050305030304" pitchFamily="18" charset="0"/>
                    <a:ea typeface="+mn-ea"/>
                    <a:cs typeface="+mn-cs"/>
                  </a:defRPr>
                </a:pPr>
                <a:r>
                  <a:rPr lang="en-US"/>
                  <a:t>Number ratio</a:t>
                </a:r>
                <a:endParaRPr lang="zh-C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Book Antiqua" panose="02040602050305030304" pitchFamily="18" charset="0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Book Antiqua" panose="02040602050305030304" pitchFamily="18" charset="0"/>
                <a:ea typeface="+mn-ea"/>
                <a:cs typeface="+mn-cs"/>
              </a:defRPr>
            </a:pPr>
            <a:endParaRPr lang="zh-CN"/>
          </a:p>
        </c:txPr>
        <c:crossAx val="774423848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layout>
        <c:manualLayout>
          <c:xMode val="edge"/>
          <c:yMode val="edge"/>
          <c:x val="0.5014715291106846"/>
          <c:y val="0.13453815869170199"/>
          <c:w val="0.47805502239283432"/>
          <c:h val="0.51847930051688329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Book Antiqua" panose="02040602050305030304" pitchFamily="18" charset="0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Book Antiqua" panose="0204060205030503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ysClr val="windowText" lastClr="000000"/>
                </a:solidFill>
                <a:latin typeface="Book Antiqua" panose="02040602050305030304" pitchFamily="18" charset="0"/>
                <a:ea typeface="+mn-ea"/>
                <a:cs typeface="+mn-cs"/>
              </a:defRPr>
            </a:pPr>
            <a:r>
              <a:rPr lang="en-US"/>
              <a:t>cough-deposition</a:t>
            </a:r>
            <a:endParaRPr lang="zh-C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ysClr val="windowText" lastClr="000000"/>
              </a:solidFill>
              <a:latin typeface="Book Antiqua" panose="02040602050305030304" pitchFamily="18" charset="0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3"/>
          <c:order val="8"/>
          <c:tx>
            <c:v>87.5 um</c:v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summary'!$B$108:$B$117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summary'!$F$108:$F$117</c:f>
              <c:numCache>
                <c:formatCode>General</c:formatCode>
                <c:ptCount val="10"/>
                <c:pt idx="0">
                  <c:v>0.79859237536656891</c:v>
                </c:pt>
                <c:pt idx="1">
                  <c:v>0.34322580645161288</c:v>
                </c:pt>
                <c:pt idx="2">
                  <c:v>5.3665689149560117E-2</c:v>
                </c:pt>
                <c:pt idx="3">
                  <c:v>1.0469208211143695E-2</c:v>
                </c:pt>
                <c:pt idx="4">
                  <c:v>3.6363636363636364E-3</c:v>
                </c:pt>
                <c:pt idx="5">
                  <c:v>1.2756598240469209E-3</c:v>
                </c:pt>
                <c:pt idx="6">
                  <c:v>6.5982404692082111E-4</c:v>
                </c:pt>
                <c:pt idx="7">
                  <c:v>2.7859237536656891E-4</c:v>
                </c:pt>
                <c:pt idx="8">
                  <c:v>1.0263929618768328E-4</c:v>
                </c:pt>
                <c:pt idx="9">
                  <c:v>5.8651026392961877E-5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27F-4037-B721-B1B4E9C627C1}"/>
            </c:ext>
          </c:extLst>
        </c:ser>
        <c:ser>
          <c:idx val="10"/>
          <c:order val="9"/>
          <c:tx>
            <c:v>112.5 um</c:v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summary'!$B$121:$B$130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summary'!$F$121:$F$130</c:f>
              <c:numCache>
                <c:formatCode>General</c:formatCode>
                <c:ptCount val="10"/>
                <c:pt idx="0">
                  <c:v>0.83463343108504395</c:v>
                </c:pt>
                <c:pt idx="1">
                  <c:v>0.44175953079178887</c:v>
                </c:pt>
                <c:pt idx="2">
                  <c:v>6.1348973607038122E-2</c:v>
                </c:pt>
                <c:pt idx="3">
                  <c:v>4.7507331378299125E-3</c:v>
                </c:pt>
                <c:pt idx="4">
                  <c:v>1.0997067448680353E-3</c:v>
                </c:pt>
                <c:pt idx="5">
                  <c:v>1.7595307917888563E-4</c:v>
                </c:pt>
                <c:pt idx="6">
                  <c:v>1.1730205278592375E-4</c:v>
                </c:pt>
                <c:pt idx="7">
                  <c:v>4.3988269794721408E-5</c:v>
                </c:pt>
                <c:pt idx="8">
                  <c:v>1.4662756598240469E-5</c:v>
                </c:pt>
                <c:pt idx="9">
                  <c:v>1.4662756598240469E-5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F27F-4037-B721-B1B4E9C627C1}"/>
            </c:ext>
          </c:extLst>
        </c:ser>
        <c:ser>
          <c:idx val="11"/>
          <c:order val="11"/>
          <c:tx>
            <c:v>175 um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summary'!$B$147:$B$156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summary'!$F$147:$F$156</c:f>
              <c:numCache>
                <c:formatCode>General</c:formatCode>
                <c:ptCount val="10"/>
                <c:pt idx="0">
                  <c:v>0.87384164222873906</c:v>
                </c:pt>
                <c:pt idx="1">
                  <c:v>0.56390029325513191</c:v>
                </c:pt>
                <c:pt idx="2">
                  <c:v>8.1612903225806457E-2</c:v>
                </c:pt>
                <c:pt idx="3">
                  <c:v>2.6392961876832845E-4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F27F-4037-B721-B1B4E9C627C1}"/>
            </c:ext>
          </c:extLst>
        </c:ser>
        <c:ser>
          <c:idx val="12"/>
          <c:order val="12"/>
          <c:tx>
            <c:v>225 um</c:v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summary'!$B$160:$B$169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summary'!$F$160:$F$169</c:f>
              <c:numCache>
                <c:formatCode>General</c:formatCode>
                <c:ptCount val="10"/>
                <c:pt idx="0">
                  <c:v>0.88609970674486804</c:v>
                </c:pt>
                <c:pt idx="1">
                  <c:v>0.59941348973607034</c:v>
                </c:pt>
                <c:pt idx="2">
                  <c:v>0.10885630498533724</c:v>
                </c:pt>
                <c:pt idx="3">
                  <c:v>2.9325513196480938E-5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C-F27F-4037-B721-B1B4E9C627C1}"/>
            </c:ext>
          </c:extLst>
        </c:ser>
        <c:ser>
          <c:idx val="14"/>
          <c:order val="14"/>
          <c:tx>
            <c:v>750 um</c:v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summary'!$B$186:$B$195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summary'!$F$186:$F$195</c:f>
              <c:numCache>
                <c:formatCode>General</c:formatCode>
                <c:ptCount val="10"/>
                <c:pt idx="0">
                  <c:v>0.90208211143695016</c:v>
                </c:pt>
                <c:pt idx="1">
                  <c:v>0.65542521994134895</c:v>
                </c:pt>
                <c:pt idx="2">
                  <c:v>0.20043988269794721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E-F27F-4037-B721-B1B4E9C627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4423848"/>
        <c:axId val="774424504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3 um</c:v>
                </c:tx>
                <c:spPr>
                  <a:ln w="254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'ratio summary'!$B$4:$B$13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'ratio summary'!$F$4:$F$13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2.7126099706744868E-2</c:v>
                      </c:pt>
                      <c:pt idx="1">
                        <c:v>6.4222873900293253E-3</c:v>
                      </c:pt>
                      <c:pt idx="2">
                        <c:v>2.49266862170088E-3</c:v>
                      </c:pt>
                      <c:pt idx="3">
                        <c:v>1.2316715542521994E-3</c:v>
                      </c:pt>
                      <c:pt idx="4">
                        <c:v>7.3313782991202346E-4</c:v>
                      </c:pt>
                      <c:pt idx="5">
                        <c:v>8.3577712609970674E-4</c:v>
                      </c:pt>
                      <c:pt idx="6">
                        <c:v>7.3313782991202346E-4</c:v>
                      </c:pt>
                      <c:pt idx="7">
                        <c:v>4.6920821114369501E-4</c:v>
                      </c:pt>
                      <c:pt idx="8">
                        <c:v>3.2258064516129032E-4</c:v>
                      </c:pt>
                      <c:pt idx="9">
                        <c:v>2.0527859237536657E-4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F27F-4037-B721-B1B4E9C627C1}"/>
                  </c:ext>
                </c:extLst>
              </c15:ser>
            </c15:filteredScatterSeries>
            <c15:filteredScatterSeries>
              <c15:ser>
                <c:idx val="5"/>
                <c:order val="1"/>
                <c:tx>
                  <c:v>6 um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summary'!$B$17:$B$26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summary'!$F$17:$F$26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3.3049853372434018E-2</c:v>
                      </c:pt>
                      <c:pt idx="1">
                        <c:v>4.662756598240469E-3</c:v>
                      </c:pt>
                      <c:pt idx="2">
                        <c:v>1.1730205278592375E-3</c:v>
                      </c:pt>
                      <c:pt idx="3">
                        <c:v>2.6392961876832845E-4</c:v>
                      </c:pt>
                      <c:pt idx="4">
                        <c:v>3.3724340175953079E-4</c:v>
                      </c:pt>
                      <c:pt idx="5">
                        <c:v>7.624633431085044E-4</c:v>
                      </c:pt>
                      <c:pt idx="6">
                        <c:v>8.6510263929618768E-4</c:v>
                      </c:pt>
                      <c:pt idx="7">
                        <c:v>3.9589442815249267E-4</c:v>
                      </c:pt>
                      <c:pt idx="8">
                        <c:v>2.3460410557184751E-4</c:v>
                      </c:pt>
                      <c:pt idx="9">
                        <c:v>1.3196480938416422E-4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F27F-4037-B721-B1B4E9C627C1}"/>
                  </c:ext>
                </c:extLst>
              </c15:ser>
            </c15:filteredScatterSeries>
            <c15:filteredScatterSeries>
              <c15:ser>
                <c:idx val="6"/>
                <c:order val="2"/>
                <c:tx>
                  <c:v>12 um</c:v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summary'!$B$30:$B$39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summary'!$F$30:$F$39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6.9090909090909092E-2</c:v>
                      </c:pt>
                      <c:pt idx="1">
                        <c:v>4.4574780058651026E-3</c:v>
                      </c:pt>
                      <c:pt idx="2">
                        <c:v>9.9706744868035191E-4</c:v>
                      </c:pt>
                      <c:pt idx="3">
                        <c:v>3.5190615835777126E-4</c:v>
                      </c:pt>
                      <c:pt idx="4">
                        <c:v>1.6129032258064516E-4</c:v>
                      </c:pt>
                      <c:pt idx="5">
                        <c:v>8.2111436950146627E-4</c:v>
                      </c:pt>
                      <c:pt idx="6">
                        <c:v>8.3577712609970674E-4</c:v>
                      </c:pt>
                      <c:pt idx="7">
                        <c:v>2.6392961876832845E-4</c:v>
                      </c:pt>
                      <c:pt idx="8">
                        <c:v>2.1994134897360704E-4</c:v>
                      </c:pt>
                      <c:pt idx="9">
                        <c:v>1.4662756598240469E-4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F27F-4037-B721-B1B4E9C627C1}"/>
                  </c:ext>
                </c:extLst>
              </c15:ser>
            </c15:filteredScatterSeries>
            <c15:filteredScatterSeries>
              <c15:ser>
                <c:idx val="1"/>
                <c:order val="3"/>
                <c:tx>
                  <c:v>20 um</c:v>
                </c:tx>
                <c:spPr>
                  <a:ln w="2540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summary'!$B$43:$B$52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summary'!$F$43:$F$52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0.22390029325513197</c:v>
                      </c:pt>
                      <c:pt idx="1">
                        <c:v>1.2932551319648093E-2</c:v>
                      </c:pt>
                      <c:pt idx="2">
                        <c:v>1.1436950146627566E-3</c:v>
                      </c:pt>
                      <c:pt idx="3">
                        <c:v>2.6392961876832845E-4</c:v>
                      </c:pt>
                      <c:pt idx="4">
                        <c:v>1.4662756598240469E-4</c:v>
                      </c:pt>
                      <c:pt idx="5">
                        <c:v>6.5982404692082111E-4</c:v>
                      </c:pt>
                      <c:pt idx="6">
                        <c:v>8.5043988269794721E-4</c:v>
                      </c:pt>
                      <c:pt idx="7">
                        <c:v>3.2258064516129032E-4</c:v>
                      </c:pt>
                      <c:pt idx="8">
                        <c:v>2.0527859237536657E-4</c:v>
                      </c:pt>
                      <c:pt idx="9">
                        <c:v>1.906158357771261E-4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F27F-4037-B721-B1B4E9C627C1}"/>
                  </c:ext>
                </c:extLst>
              </c15:ser>
            </c15:filteredScatterSeries>
            <c15:filteredScatterSeries>
              <c15:ser>
                <c:idx val="7"/>
                <c:order val="4"/>
                <c:tx>
                  <c:v>28 um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summary'!$B$56:$B$65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summary'!$F$56:$F$65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0.41255131964809383</c:v>
                      </c:pt>
                      <c:pt idx="1">
                        <c:v>3.5982404692082109E-2</c:v>
                      </c:pt>
                      <c:pt idx="2">
                        <c:v>5.8064516129032262E-3</c:v>
                      </c:pt>
                      <c:pt idx="3">
                        <c:v>9.0909090909090909E-4</c:v>
                      </c:pt>
                      <c:pt idx="4">
                        <c:v>3.5190615835777126E-4</c:v>
                      </c:pt>
                      <c:pt idx="5">
                        <c:v>1.0410557184750734E-3</c:v>
                      </c:pt>
                      <c:pt idx="6">
                        <c:v>6.1583577712609971E-4</c:v>
                      </c:pt>
                      <c:pt idx="7">
                        <c:v>3.5190615835777126E-4</c:v>
                      </c:pt>
                      <c:pt idx="8">
                        <c:v>2.3460410557184751E-4</c:v>
                      </c:pt>
                      <c:pt idx="9">
                        <c:v>2.0527859237536657E-4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F27F-4037-B721-B1B4E9C627C1}"/>
                  </c:ext>
                </c:extLst>
              </c15:ser>
            </c15:filteredScatterSeries>
            <c15:filteredScatterSeries>
              <c15:ser>
                <c:idx val="8"/>
                <c:order val="5"/>
                <c:tx>
                  <c:v>36 um</c:v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summary'!$B$69:$B$78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summary'!$F$69:$F$78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0.53032258064516125</c:v>
                      </c:pt>
                      <c:pt idx="1">
                        <c:v>7.0821114369501462E-2</c:v>
                      </c:pt>
                      <c:pt idx="2">
                        <c:v>1.2111436950146628E-2</c:v>
                      </c:pt>
                      <c:pt idx="3">
                        <c:v>2.7859237536656894E-3</c:v>
                      </c:pt>
                      <c:pt idx="4">
                        <c:v>1.1290322580645162E-3</c:v>
                      </c:pt>
                      <c:pt idx="5">
                        <c:v>1.0263929618768328E-3</c:v>
                      </c:pt>
                      <c:pt idx="6">
                        <c:v>6.3049853372434018E-4</c:v>
                      </c:pt>
                      <c:pt idx="7">
                        <c:v>3.2258064516129032E-4</c:v>
                      </c:pt>
                      <c:pt idx="8">
                        <c:v>2.1994134897360704E-4</c:v>
                      </c:pt>
                      <c:pt idx="9">
                        <c:v>1.6129032258064516E-4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F27F-4037-B721-B1B4E9C627C1}"/>
                  </c:ext>
                </c:extLst>
              </c15:ser>
            </c15:filteredScatterSeries>
            <c15:filteredScatterSeries>
              <c15:ser>
                <c:idx val="2"/>
                <c:order val="6"/>
                <c:tx>
                  <c:v>45 um</c:v>
                </c:tx>
                <c:spPr>
                  <a:ln w="2540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summary'!$B$82:$B$91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summary'!$F$82:$F$91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0.62155425219941352</c:v>
                      </c:pt>
                      <c:pt idx="1">
                        <c:v>0.11741935483870967</c:v>
                      </c:pt>
                      <c:pt idx="2">
                        <c:v>1.9618768328445748E-2</c:v>
                      </c:pt>
                      <c:pt idx="3">
                        <c:v>5.7184750733137828E-3</c:v>
                      </c:pt>
                      <c:pt idx="4">
                        <c:v>2.6832844574780058E-3</c:v>
                      </c:pt>
                      <c:pt idx="5">
                        <c:v>1.3782991202346041E-3</c:v>
                      </c:pt>
                      <c:pt idx="6">
                        <c:v>8.7976539589442815E-4</c:v>
                      </c:pt>
                      <c:pt idx="7">
                        <c:v>4.6920821114369501E-4</c:v>
                      </c:pt>
                      <c:pt idx="8">
                        <c:v>2.0527859237536657E-4</c:v>
                      </c:pt>
                      <c:pt idx="9">
                        <c:v>1.1730205278592375E-4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F27F-4037-B721-B1B4E9C627C1}"/>
                  </c:ext>
                </c:extLst>
              </c15:ser>
            </c15:filteredScatterSeries>
            <c15:filteredScatterSeries>
              <c15:ser>
                <c:idx val="9"/>
                <c:order val="7"/>
                <c:tx>
                  <c:v>62.5 um</c:v>
                </c:tx>
                <c:spPr>
                  <a:ln w="19050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summary'!$B$95:$B$104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summary'!$F$95:$F$104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0.72771260997067444</c:v>
                      </c:pt>
                      <c:pt idx="1">
                        <c:v>0.21454545454545454</c:v>
                      </c:pt>
                      <c:pt idx="2">
                        <c:v>3.6422287390029326E-2</c:v>
                      </c:pt>
                      <c:pt idx="3">
                        <c:v>9.8826979472140756E-3</c:v>
                      </c:pt>
                      <c:pt idx="4">
                        <c:v>4.1055718475073314E-3</c:v>
                      </c:pt>
                      <c:pt idx="5">
                        <c:v>1.7302052785923754E-3</c:v>
                      </c:pt>
                      <c:pt idx="6">
                        <c:v>1.3049853372434019E-3</c:v>
                      </c:pt>
                      <c:pt idx="7">
                        <c:v>6.8914956011730205E-4</c:v>
                      </c:pt>
                      <c:pt idx="8">
                        <c:v>3.0791788856304985E-4</c:v>
                      </c:pt>
                      <c:pt idx="9">
                        <c:v>1.906158357771261E-4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F27F-4037-B721-B1B4E9C627C1}"/>
                  </c:ext>
                </c:extLst>
              </c15:ser>
            </c15:filteredScatterSeries>
            <c15:filteredScatterSeries>
              <c15:ser>
                <c:idx val="4"/>
                <c:order val="10"/>
                <c:tx>
                  <c:v>137.5 um</c:v>
                </c:tx>
                <c:spPr>
                  <a:ln w="254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summary'!$B$134:$B$143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summary'!$F$134:$F$143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0.85571847507331378</c:v>
                      </c:pt>
                      <c:pt idx="1">
                        <c:v>0.50850439882697951</c:v>
                      </c:pt>
                      <c:pt idx="2">
                        <c:v>6.3401759530791788E-2</c:v>
                      </c:pt>
                      <c:pt idx="3">
                        <c:v>1.7888563049853372E-3</c:v>
                      </c:pt>
                      <c:pt idx="4">
                        <c:v>1.1730205278592375E-4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F27F-4037-B721-B1B4E9C627C1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v>375 um</c:v>
                </c:tx>
                <c:spPr>
                  <a:ln w="19050" cap="rnd">
                    <a:solidFill>
                      <a:schemeClr val="accent2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summary'!$B$173:$B$182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summary'!$F$173:$F$182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0.8958651026392962</c:v>
                      </c:pt>
                      <c:pt idx="1">
                        <c:v>0.63428152492668621</c:v>
                      </c:pt>
                      <c:pt idx="2">
                        <c:v>0.16501466275659823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F27F-4037-B721-B1B4E9C627C1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v>1500 um</c:v>
                </c:tx>
                <c:spPr>
                  <a:ln w="19050" cap="rnd">
                    <a:solidFill>
                      <a:schemeClr val="accent4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summary'!$B$199:$B$208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summary'!$F$199:$F$208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0.90486803519061587</c:v>
                      </c:pt>
                      <c:pt idx="1">
                        <c:v>0.66290322580645167</c:v>
                      </c:pt>
                      <c:pt idx="2">
                        <c:v>0.213841642228739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F27F-4037-B721-B1B4E9C627C1}"/>
                  </c:ext>
                </c:extLst>
              </c15:ser>
            </c15:filteredScatterSeries>
          </c:ext>
        </c:extLst>
      </c:scatterChart>
      <c:valAx>
        <c:axId val="774423848"/>
        <c:scaling>
          <c:orientation val="minMax"/>
          <c:max val="1"/>
          <c:min val="0.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Book Antiqua" panose="02040602050305030304" pitchFamily="18" charset="0"/>
                    <a:ea typeface="+mn-ea"/>
                    <a:cs typeface="+mn-cs"/>
                  </a:defRPr>
                </a:pPr>
                <a:r>
                  <a:rPr lang="en-US"/>
                  <a:t>x [m]</a:t>
                </a:r>
                <a:endParaRPr lang="zh-C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Book Antiqua" panose="02040602050305030304" pitchFamily="18" charset="0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Book Antiqua" panose="02040602050305030304" pitchFamily="18" charset="0"/>
                <a:ea typeface="+mn-ea"/>
                <a:cs typeface="+mn-cs"/>
              </a:defRPr>
            </a:pPr>
            <a:endParaRPr lang="zh-CN"/>
          </a:p>
        </c:txPr>
        <c:crossAx val="774424504"/>
        <c:crosses val="autoZero"/>
        <c:crossBetween val="midCat"/>
        <c:majorUnit val="0.2"/>
      </c:valAx>
      <c:valAx>
        <c:axId val="774424504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Book Antiqua" panose="02040602050305030304" pitchFamily="18" charset="0"/>
                    <a:ea typeface="+mn-ea"/>
                    <a:cs typeface="+mn-cs"/>
                  </a:defRPr>
                </a:pPr>
                <a:r>
                  <a:rPr lang="en-US"/>
                  <a:t>Number ratio</a:t>
                </a:r>
                <a:endParaRPr lang="zh-C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Book Antiqua" panose="02040602050305030304" pitchFamily="18" charset="0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Book Antiqua" panose="02040602050305030304" pitchFamily="18" charset="0"/>
                <a:ea typeface="+mn-ea"/>
                <a:cs typeface="+mn-cs"/>
              </a:defRPr>
            </a:pPr>
            <a:endParaRPr lang="zh-CN"/>
          </a:p>
        </c:txPr>
        <c:crossAx val="774423848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layout>
        <c:manualLayout>
          <c:xMode val="edge"/>
          <c:yMode val="edge"/>
          <c:x val="0.43018625561978163"/>
          <c:y val="0.1434941263410035"/>
          <c:w val="0.53898522800256909"/>
          <c:h val="0.52097120887412007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Book Antiqua" panose="02040602050305030304" pitchFamily="18" charset="0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Book Antiqua" panose="0204060205030503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300036</xdr:colOff>
      <xdr:row>2</xdr:row>
      <xdr:rowOff>161924</xdr:rowOff>
    </xdr:from>
    <xdr:to>
      <xdr:col>10</xdr:col>
      <xdr:colOff>561975</xdr:colOff>
      <xdr:row>36</xdr:row>
      <xdr:rowOff>95250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50CB7071-ED56-414B-818A-B63AB34955B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85725</xdr:colOff>
      <xdr:row>2</xdr:row>
      <xdr:rowOff>171449</xdr:rowOff>
    </xdr:from>
    <xdr:to>
      <xdr:col>19</xdr:col>
      <xdr:colOff>466725</xdr:colOff>
      <xdr:row>36</xdr:row>
      <xdr:rowOff>104774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C5E9A1F8-026B-427C-B7DB-3A398E425E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276224</xdr:colOff>
      <xdr:row>37</xdr:row>
      <xdr:rowOff>47624</xdr:rowOff>
    </xdr:from>
    <xdr:to>
      <xdr:col>10</xdr:col>
      <xdr:colOff>428625</xdr:colOff>
      <xdr:row>69</xdr:row>
      <xdr:rowOff>133349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E4F5C34A-8236-4E0B-A2EE-EBB311F9C3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57150</xdr:colOff>
      <xdr:row>37</xdr:row>
      <xdr:rowOff>76200</xdr:rowOff>
    </xdr:from>
    <xdr:to>
      <xdr:col>19</xdr:col>
      <xdr:colOff>495300</xdr:colOff>
      <xdr:row>70</xdr:row>
      <xdr:rowOff>47625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9AA6925B-6AB4-4150-B768-C69EB6D208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581025</xdr:colOff>
      <xdr:row>2</xdr:row>
      <xdr:rowOff>171450</xdr:rowOff>
    </xdr:from>
    <xdr:to>
      <xdr:col>15</xdr:col>
      <xdr:colOff>38100</xdr:colOff>
      <xdr:row>36</xdr:row>
      <xdr:rowOff>104776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6A02AA48-C72D-4C3C-AE89-174C9BD4CE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514350</xdr:colOff>
      <xdr:row>3</xdr:row>
      <xdr:rowOff>19050</xdr:rowOff>
    </xdr:from>
    <xdr:to>
      <xdr:col>24</xdr:col>
      <xdr:colOff>209550</xdr:colOff>
      <xdr:row>36</xdr:row>
      <xdr:rowOff>133350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4BDA7A98-56F2-43F4-AB85-76C5776121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542925</xdr:colOff>
      <xdr:row>37</xdr:row>
      <xdr:rowOff>76200</xdr:rowOff>
    </xdr:from>
    <xdr:to>
      <xdr:col>15</xdr:col>
      <xdr:colOff>9526</xdr:colOff>
      <xdr:row>69</xdr:row>
      <xdr:rowOff>161925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22AA3D7E-D698-4BD2-BA9C-149EB97835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19</xdr:col>
      <xdr:colOff>561975</xdr:colOff>
      <xdr:row>37</xdr:row>
      <xdr:rowOff>85725</xdr:rowOff>
    </xdr:from>
    <xdr:to>
      <xdr:col>24</xdr:col>
      <xdr:colOff>314325</xdr:colOff>
      <xdr:row>70</xdr:row>
      <xdr:rowOff>57150</xdr:rowOff>
    </xdr:to>
    <xdr:graphicFrame macro="">
      <xdr:nvGraphicFramePr>
        <xdr:cNvPr id="9" name="图表 8">
          <a:extLst>
            <a:ext uri="{FF2B5EF4-FFF2-40B4-BE49-F238E27FC236}">
              <a16:creationId xmlns:a16="http://schemas.microsoft.com/office/drawing/2014/main" id="{BF37E853-D03C-45A2-93F5-69336826C4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AF844F-97E2-4B2F-BC97-1BEC4190F9C4}">
  <sheetPr>
    <tabColor theme="9"/>
  </sheetPr>
  <dimension ref="A1:BB105"/>
  <sheetViews>
    <sheetView zoomScale="85" zoomScaleNormal="85" workbookViewId="0">
      <selection activeCell="A2" sqref="A2"/>
    </sheetView>
  </sheetViews>
  <sheetFormatPr defaultRowHeight="15"/>
  <cols>
    <col min="1" max="1" width="9.125" style="5" bestFit="1" customWidth="1"/>
    <col min="2" max="2" width="12.25" style="5" customWidth="1"/>
    <col min="3" max="3" width="13.5" style="5" customWidth="1"/>
    <col min="4" max="4" width="10.625" style="5" customWidth="1"/>
    <col min="5" max="5" width="9.875" style="5" customWidth="1"/>
    <col min="6" max="6" width="9.375" style="5" customWidth="1"/>
    <col min="7" max="7" width="11.125" style="37" customWidth="1"/>
    <col min="8" max="8" width="10" style="37" customWidth="1"/>
    <col min="9" max="9" width="10.5" style="37" customWidth="1"/>
    <col min="10" max="10" width="9.125" style="5" bestFit="1" customWidth="1"/>
    <col min="11" max="11" width="12.375" style="5" customWidth="1"/>
    <col min="12" max="12" width="12.5" style="5" customWidth="1"/>
    <col min="13" max="13" width="11.625" style="5" customWidth="1"/>
    <col min="14" max="14" width="10.5" style="5" customWidth="1"/>
    <col min="15" max="15" width="11.25" style="5" customWidth="1"/>
    <col min="16" max="17" width="9.125" style="5" bestFit="1" customWidth="1"/>
    <col min="18" max="18" width="10.125" style="5" customWidth="1"/>
    <col min="19" max="19" width="9.375" style="5" bestFit="1" customWidth="1"/>
    <col min="20" max="20" width="10.5" style="5" customWidth="1"/>
    <col min="21" max="21" width="10.875" style="5" customWidth="1"/>
    <col min="22" max="22" width="9.875" style="5" bestFit="1" customWidth="1"/>
    <col min="23" max="23" width="1" style="5" customWidth="1"/>
    <col min="24" max="24" width="9.25" style="5" customWidth="1"/>
    <col min="25" max="25" width="0.875" style="5" customWidth="1"/>
    <col min="26" max="26" width="13.5" style="15" customWidth="1"/>
    <col min="27" max="27" width="13" style="15" customWidth="1"/>
    <col min="28" max="28" width="12.875" style="15" bestFit="1" customWidth="1"/>
    <col min="29" max="29" width="13.375" style="15" customWidth="1"/>
    <col min="30" max="30" width="13.625" style="15" customWidth="1"/>
    <col min="31" max="31" width="9.875" style="15" bestFit="1" customWidth="1"/>
    <col min="32" max="32" width="13" style="15" customWidth="1"/>
    <col min="33" max="33" width="13.5" style="15" customWidth="1"/>
    <col min="34" max="34" width="15.5" style="15" customWidth="1"/>
    <col min="35" max="35" width="13" style="15" customWidth="1"/>
    <col min="36" max="36" width="14.875" style="15" customWidth="1"/>
    <col min="37" max="37" width="16.125" style="15" customWidth="1"/>
    <col min="38" max="38" width="15.875" style="15" customWidth="1"/>
    <col min="39" max="40" width="15" style="15" customWidth="1"/>
    <col min="41" max="46" width="9.125" style="15" bestFit="1" customWidth="1"/>
    <col min="47" max="54" width="9" style="15"/>
    <col min="55" max="16384" width="9" style="5"/>
  </cols>
  <sheetData>
    <row r="1" spans="1:54" s="1" customFormat="1" ht="15.75" thickBot="1">
      <c r="A1" s="2" t="s">
        <v>167</v>
      </c>
      <c r="E1" s="2" t="s">
        <v>168</v>
      </c>
      <c r="G1" s="37"/>
      <c r="H1" s="37"/>
      <c r="I1" s="37"/>
      <c r="Q1" s="37" t="s">
        <v>169</v>
      </c>
    </row>
    <row r="2" spans="1:54" s="4" customFormat="1" ht="51" customHeight="1">
      <c r="A2" s="16" t="s">
        <v>0</v>
      </c>
      <c r="B2" s="3" t="s">
        <v>165</v>
      </c>
      <c r="C2" s="6" t="s">
        <v>166</v>
      </c>
      <c r="E2" s="16" t="s">
        <v>3</v>
      </c>
      <c r="F2" s="17" t="s">
        <v>4</v>
      </c>
      <c r="G2" s="18" t="s">
        <v>7</v>
      </c>
      <c r="H2" s="18" t="s">
        <v>6</v>
      </c>
      <c r="I2" s="19" t="s">
        <v>5</v>
      </c>
      <c r="J2" s="20"/>
      <c r="K2" s="17" t="s">
        <v>8</v>
      </c>
      <c r="L2" s="17" t="s">
        <v>9</v>
      </c>
      <c r="M2" s="18" t="s">
        <v>12</v>
      </c>
      <c r="N2" s="18" t="s">
        <v>11</v>
      </c>
      <c r="O2" s="21" t="s">
        <v>10</v>
      </c>
      <c r="Q2" s="16" t="s">
        <v>103</v>
      </c>
      <c r="R2" s="17" t="s">
        <v>104</v>
      </c>
      <c r="S2" s="22" t="s">
        <v>1</v>
      </c>
      <c r="T2" s="17" t="s">
        <v>105</v>
      </c>
      <c r="U2" s="17" t="s">
        <v>106</v>
      </c>
      <c r="V2" s="23" t="s">
        <v>2</v>
      </c>
      <c r="W2" s="24"/>
      <c r="X2" s="24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</row>
    <row r="3" spans="1:54">
      <c r="A3" s="7">
        <v>3</v>
      </c>
      <c r="B3" s="11">
        <v>13</v>
      </c>
      <c r="C3" s="12">
        <v>290</v>
      </c>
      <c r="E3" s="25">
        <v>5090</v>
      </c>
      <c r="F3" s="11">
        <f>SUM(G3:I3)</f>
        <v>268</v>
      </c>
      <c r="G3" s="15">
        <v>187</v>
      </c>
      <c r="H3" s="15">
        <v>49</v>
      </c>
      <c r="I3" s="15">
        <v>32</v>
      </c>
      <c r="J3" s="13"/>
      <c r="K3" s="15">
        <v>3034</v>
      </c>
      <c r="L3" s="11">
        <f>SUM(M3:O3)</f>
        <v>925</v>
      </c>
      <c r="M3" s="15">
        <v>602</v>
      </c>
      <c r="N3" s="15">
        <v>163</v>
      </c>
      <c r="O3" s="26">
        <v>160</v>
      </c>
      <c r="Q3" s="7">
        <f>E3/34100</f>
        <v>0.14926686217008797</v>
      </c>
      <c r="R3" s="11">
        <f>F3/34100</f>
        <v>7.8592375366568924E-3</v>
      </c>
      <c r="S3" s="14">
        <f>R3/Q3</f>
        <v>5.2652259332023582E-2</v>
      </c>
      <c r="T3" s="11">
        <f>K3/34100</f>
        <v>8.8973607038123168E-2</v>
      </c>
      <c r="U3" s="11">
        <f>L3/34100</f>
        <v>2.7126099706744868E-2</v>
      </c>
      <c r="V3" s="8">
        <f>U3/T3</f>
        <v>0.3048780487804878</v>
      </c>
      <c r="W3" s="14"/>
      <c r="X3" s="14"/>
    </row>
    <row r="4" spans="1:54">
      <c r="A4" s="7">
        <v>6</v>
      </c>
      <c r="B4" s="11">
        <v>52</v>
      </c>
      <c r="C4" s="12">
        <v>970</v>
      </c>
      <c r="E4" s="25">
        <v>5125</v>
      </c>
      <c r="F4" s="11">
        <f t="shared" ref="F4:F18" si="0">SUM(G4:I4)</f>
        <v>182</v>
      </c>
      <c r="G4" s="15">
        <v>138</v>
      </c>
      <c r="H4" s="15">
        <v>32</v>
      </c>
      <c r="I4" s="15">
        <v>12</v>
      </c>
      <c r="J4" s="13"/>
      <c r="K4" s="15">
        <v>3265</v>
      </c>
      <c r="L4" s="11">
        <f t="shared" ref="L4:L18" si="1">SUM(M4:O4)</f>
        <v>1127</v>
      </c>
      <c r="M4" s="15">
        <v>804</v>
      </c>
      <c r="N4" s="15">
        <v>166</v>
      </c>
      <c r="O4" s="26">
        <v>157</v>
      </c>
      <c r="Q4" s="7">
        <f t="shared" ref="Q4:Q18" si="2">E4/34100</f>
        <v>0.15029325513196481</v>
      </c>
      <c r="R4" s="11">
        <f t="shared" ref="R4:R18" si="3">F4/34100</f>
        <v>5.3372434017595312E-3</v>
      </c>
      <c r="S4" s="14">
        <f t="shared" ref="S4:S18" si="4">R4/Q4</f>
        <v>3.5512195121951223E-2</v>
      </c>
      <c r="T4" s="11">
        <f t="shared" ref="T4:T18" si="5">K4/34100</f>
        <v>9.5747800586510265E-2</v>
      </c>
      <c r="U4" s="11">
        <f t="shared" ref="U4:U18" si="6">L4/34100</f>
        <v>3.3049853372434018E-2</v>
      </c>
      <c r="V4" s="8">
        <f t="shared" ref="V4:V18" si="7">U4/T4</f>
        <v>0.3451761102603369</v>
      </c>
      <c r="W4" s="14"/>
      <c r="X4" s="14"/>
    </row>
    <row r="5" spans="1:54">
      <c r="A5" s="7">
        <v>12</v>
      </c>
      <c r="B5" s="11">
        <v>78</v>
      </c>
      <c r="C5" s="12">
        <v>1600</v>
      </c>
      <c r="E5" s="25">
        <v>5142</v>
      </c>
      <c r="F5" s="11">
        <f t="shared" si="0"/>
        <v>178</v>
      </c>
      <c r="G5" s="15">
        <v>165</v>
      </c>
      <c r="H5" s="15">
        <v>12</v>
      </c>
      <c r="I5" s="15">
        <v>1</v>
      </c>
      <c r="J5" s="13"/>
      <c r="K5" s="15">
        <v>4755</v>
      </c>
      <c r="L5" s="11">
        <f t="shared" si="1"/>
        <v>2356</v>
      </c>
      <c r="M5" s="15">
        <v>2103</v>
      </c>
      <c r="N5" s="15">
        <v>193</v>
      </c>
      <c r="O5" s="26">
        <v>60</v>
      </c>
      <c r="Q5" s="7">
        <f t="shared" si="2"/>
        <v>0.15079178885630498</v>
      </c>
      <c r="R5" s="11">
        <f t="shared" si="3"/>
        <v>5.2199413489736075E-3</v>
      </c>
      <c r="S5" s="14">
        <f t="shared" si="4"/>
        <v>3.4616880591209646E-2</v>
      </c>
      <c r="T5" s="11">
        <f t="shared" si="5"/>
        <v>0.13944281524926685</v>
      </c>
      <c r="U5" s="11">
        <f t="shared" si="6"/>
        <v>6.9090909090909092E-2</v>
      </c>
      <c r="V5" s="8">
        <f t="shared" si="7"/>
        <v>0.49547844374342798</v>
      </c>
      <c r="W5" s="14"/>
      <c r="X5" s="14"/>
    </row>
    <row r="6" spans="1:54">
      <c r="A6" s="7">
        <v>20</v>
      </c>
      <c r="B6" s="11">
        <v>40</v>
      </c>
      <c r="C6" s="12">
        <v>870</v>
      </c>
      <c r="E6" s="25">
        <v>5369</v>
      </c>
      <c r="F6" s="11">
        <f t="shared" si="0"/>
        <v>618</v>
      </c>
      <c r="G6" s="15">
        <v>593</v>
      </c>
      <c r="H6" s="15">
        <v>22</v>
      </c>
      <c r="I6" s="15">
        <v>3</v>
      </c>
      <c r="J6" s="13"/>
      <c r="K6" s="15">
        <v>9569</v>
      </c>
      <c r="L6" s="11">
        <f t="shared" si="1"/>
        <v>7635</v>
      </c>
      <c r="M6" s="15">
        <v>7201</v>
      </c>
      <c r="N6" s="15">
        <v>424</v>
      </c>
      <c r="O6" s="26">
        <v>10</v>
      </c>
      <c r="Q6" s="7">
        <f t="shared" si="2"/>
        <v>0.15744868035190615</v>
      </c>
      <c r="R6" s="11">
        <f t="shared" si="3"/>
        <v>1.812316715542522E-2</v>
      </c>
      <c r="S6" s="14">
        <f t="shared" si="4"/>
        <v>0.11510523374930155</v>
      </c>
      <c r="T6" s="11">
        <f t="shared" si="5"/>
        <v>0.28061583577712612</v>
      </c>
      <c r="U6" s="11">
        <f t="shared" si="6"/>
        <v>0.22390029325513197</v>
      </c>
      <c r="V6" s="8">
        <f t="shared" si="7"/>
        <v>0.7978890166161563</v>
      </c>
      <c r="W6" s="14"/>
      <c r="X6" s="14"/>
    </row>
    <row r="7" spans="1:54">
      <c r="A7" s="7">
        <v>28</v>
      </c>
      <c r="B7" s="11">
        <v>24</v>
      </c>
      <c r="C7" s="12">
        <v>420</v>
      </c>
      <c r="E7" s="25">
        <v>6190</v>
      </c>
      <c r="F7" s="11">
        <f t="shared" si="0"/>
        <v>2075</v>
      </c>
      <c r="G7" s="15">
        <v>1922</v>
      </c>
      <c r="H7" s="15">
        <v>152</v>
      </c>
      <c r="I7" s="15">
        <v>1</v>
      </c>
      <c r="J7" s="13"/>
      <c r="K7" s="15">
        <v>14791</v>
      </c>
      <c r="L7" s="11">
        <f t="shared" si="1"/>
        <v>14068</v>
      </c>
      <c r="M7" s="15">
        <v>13676</v>
      </c>
      <c r="N7" s="15">
        <v>391</v>
      </c>
      <c r="O7" s="26">
        <v>1</v>
      </c>
      <c r="Q7" s="7">
        <f t="shared" si="2"/>
        <v>0.181524926686217</v>
      </c>
      <c r="R7" s="11">
        <f t="shared" si="3"/>
        <v>6.0850439882697949E-2</v>
      </c>
      <c r="S7" s="14">
        <f t="shared" si="4"/>
        <v>0.33521809369951538</v>
      </c>
      <c r="T7" s="11">
        <f t="shared" si="5"/>
        <v>0.43375366568914958</v>
      </c>
      <c r="U7" s="11">
        <f t="shared" si="6"/>
        <v>0.41255131964809383</v>
      </c>
      <c r="V7" s="8">
        <f t="shared" si="7"/>
        <v>0.95111892366979911</v>
      </c>
      <c r="W7" s="14"/>
      <c r="X7" s="14"/>
    </row>
    <row r="8" spans="1:54">
      <c r="A8" s="7">
        <v>36</v>
      </c>
      <c r="B8" s="11">
        <v>12</v>
      </c>
      <c r="C8" s="12">
        <v>240</v>
      </c>
      <c r="E8" s="25">
        <v>7604</v>
      </c>
      <c r="F8" s="11">
        <f t="shared" si="0"/>
        <v>4106</v>
      </c>
      <c r="G8" s="15">
        <v>3846</v>
      </c>
      <c r="H8" s="15">
        <v>255</v>
      </c>
      <c r="I8" s="15">
        <v>5</v>
      </c>
      <c r="J8" s="13"/>
      <c r="K8" s="15">
        <v>18715</v>
      </c>
      <c r="L8" s="11">
        <f t="shared" si="1"/>
        <v>18084</v>
      </c>
      <c r="M8" s="15">
        <v>17903</v>
      </c>
      <c r="N8" s="15">
        <v>181</v>
      </c>
      <c r="O8" s="26"/>
      <c r="Q8" s="7">
        <f t="shared" si="2"/>
        <v>0.22299120234604106</v>
      </c>
      <c r="R8" s="11">
        <f t="shared" si="3"/>
        <v>0.12041055718475073</v>
      </c>
      <c r="S8" s="14">
        <f t="shared" si="4"/>
        <v>0.53997895844292476</v>
      </c>
      <c r="T8" s="11">
        <f t="shared" si="5"/>
        <v>0.54882697947214076</v>
      </c>
      <c r="U8" s="11">
        <f t="shared" si="6"/>
        <v>0.53032258064516125</v>
      </c>
      <c r="V8" s="8">
        <f t="shared" si="7"/>
        <v>0.96628372962864006</v>
      </c>
      <c r="W8" s="14"/>
      <c r="X8" s="14"/>
    </row>
    <row r="9" spans="1:54">
      <c r="A9" s="7">
        <v>45</v>
      </c>
      <c r="B9" s="11">
        <v>6</v>
      </c>
      <c r="C9" s="12">
        <v>110</v>
      </c>
      <c r="E9" s="25">
        <v>9287</v>
      </c>
      <c r="F9" s="11">
        <f t="shared" si="0"/>
        <v>6522</v>
      </c>
      <c r="G9" s="15">
        <v>6253</v>
      </c>
      <c r="H9" s="15">
        <v>265</v>
      </c>
      <c r="I9" s="15">
        <v>4</v>
      </c>
      <c r="J9" s="13"/>
      <c r="K9" s="15">
        <v>21620</v>
      </c>
      <c r="L9" s="11">
        <f t="shared" si="1"/>
        <v>21195</v>
      </c>
      <c r="M9" s="15">
        <v>21165</v>
      </c>
      <c r="N9" s="15">
        <v>30</v>
      </c>
      <c r="O9" s="26"/>
      <c r="Q9" s="7">
        <f t="shared" si="2"/>
        <v>0.27234604105571847</v>
      </c>
      <c r="R9" s="11">
        <f t="shared" si="3"/>
        <v>0.19126099706744867</v>
      </c>
      <c r="S9" s="14">
        <f t="shared" si="4"/>
        <v>0.70227199310864652</v>
      </c>
      <c r="T9" s="11">
        <f t="shared" si="5"/>
        <v>0.6340175953079179</v>
      </c>
      <c r="U9" s="11">
        <f t="shared" si="6"/>
        <v>0.62155425219941352</v>
      </c>
      <c r="V9" s="8">
        <f t="shared" si="7"/>
        <v>0.98034227567067533</v>
      </c>
      <c r="W9" s="14"/>
      <c r="X9" s="14"/>
    </row>
    <row r="10" spans="1:54">
      <c r="A10" s="7">
        <v>62.5</v>
      </c>
      <c r="B10" s="11">
        <v>7</v>
      </c>
      <c r="C10" s="12">
        <v>140</v>
      </c>
      <c r="E10" s="25">
        <v>11267</v>
      </c>
      <c r="F10" s="11">
        <f t="shared" si="0"/>
        <v>9651</v>
      </c>
      <c r="G10" s="15">
        <v>9599</v>
      </c>
      <c r="H10" s="15">
        <v>52</v>
      </c>
      <c r="I10" s="15"/>
      <c r="J10" s="13"/>
      <c r="K10" s="15">
        <v>25051</v>
      </c>
      <c r="L10" s="11">
        <f t="shared" si="1"/>
        <v>24815</v>
      </c>
      <c r="M10" s="15">
        <v>24815</v>
      </c>
      <c r="N10" s="15"/>
      <c r="O10" s="26"/>
      <c r="Q10" s="7">
        <f t="shared" si="2"/>
        <v>0.33041055718475071</v>
      </c>
      <c r="R10" s="11">
        <f t="shared" si="3"/>
        <v>0.28302052785923754</v>
      </c>
      <c r="S10" s="14">
        <f t="shared" si="4"/>
        <v>0.85657229076062846</v>
      </c>
      <c r="T10" s="11">
        <f t="shared" si="5"/>
        <v>0.73463343108504398</v>
      </c>
      <c r="U10" s="11">
        <f t="shared" si="6"/>
        <v>0.72771260997067444</v>
      </c>
      <c r="V10" s="8">
        <f t="shared" si="7"/>
        <v>0.99057921839447527</v>
      </c>
      <c r="W10" s="14"/>
      <c r="X10" s="14"/>
    </row>
    <row r="11" spans="1:54">
      <c r="A11" s="7">
        <v>87.5</v>
      </c>
      <c r="B11" s="11">
        <v>5</v>
      </c>
      <c r="C11" s="12">
        <v>85</v>
      </c>
      <c r="E11" s="25">
        <v>11607</v>
      </c>
      <c r="F11" s="11">
        <f t="shared" si="0"/>
        <v>10723</v>
      </c>
      <c r="G11" s="15">
        <v>10723</v>
      </c>
      <c r="H11" s="15"/>
      <c r="I11" s="15"/>
      <c r="J11" s="13"/>
      <c r="K11" s="15">
        <v>27419</v>
      </c>
      <c r="L11" s="11">
        <f t="shared" si="1"/>
        <v>27232</v>
      </c>
      <c r="M11" s="15">
        <v>27232</v>
      </c>
      <c r="N11" s="15"/>
      <c r="O11" s="26"/>
      <c r="Q11" s="7">
        <f t="shared" si="2"/>
        <v>0.34038123167155426</v>
      </c>
      <c r="R11" s="11">
        <f t="shared" si="3"/>
        <v>0.3144574780058651</v>
      </c>
      <c r="S11" s="14">
        <f t="shared" si="4"/>
        <v>0.92383906263461701</v>
      </c>
      <c r="T11" s="11">
        <f t="shared" si="5"/>
        <v>0.80407624633431085</v>
      </c>
      <c r="U11" s="11">
        <f t="shared" si="6"/>
        <v>0.79859237536656891</v>
      </c>
      <c r="V11" s="8">
        <f t="shared" si="7"/>
        <v>0.99317991174003428</v>
      </c>
      <c r="W11" s="14"/>
      <c r="X11" s="14"/>
    </row>
    <row r="12" spans="1:54">
      <c r="A12" s="7">
        <v>112.5</v>
      </c>
      <c r="B12" s="11">
        <v>4</v>
      </c>
      <c r="C12" s="12">
        <v>48</v>
      </c>
      <c r="E12" s="25">
        <v>10778</v>
      </c>
      <c r="F12" s="11">
        <f t="shared" si="0"/>
        <v>10250</v>
      </c>
      <c r="G12" s="15">
        <v>10250</v>
      </c>
      <c r="H12" s="15"/>
      <c r="I12" s="15"/>
      <c r="J12" s="13"/>
      <c r="K12" s="15">
        <v>28516</v>
      </c>
      <c r="L12" s="11">
        <f t="shared" si="1"/>
        <v>28461</v>
      </c>
      <c r="M12" s="15">
        <v>28461</v>
      </c>
      <c r="N12" s="15"/>
      <c r="O12" s="26"/>
      <c r="Q12" s="7">
        <f t="shared" si="2"/>
        <v>0.31607038123167153</v>
      </c>
      <c r="R12" s="11">
        <f t="shared" si="3"/>
        <v>0.30058651026392963</v>
      </c>
      <c r="S12" s="14">
        <f t="shared" si="4"/>
        <v>0.95101131935424021</v>
      </c>
      <c r="T12" s="11">
        <f t="shared" si="5"/>
        <v>0.83624633431085049</v>
      </c>
      <c r="U12" s="11">
        <f t="shared" si="6"/>
        <v>0.83463343108504395</v>
      </c>
      <c r="V12" s="8">
        <f t="shared" si="7"/>
        <v>0.99807125824098741</v>
      </c>
      <c r="W12" s="14"/>
      <c r="X12" s="14"/>
    </row>
    <row r="13" spans="1:54">
      <c r="A13" s="7">
        <v>137.5</v>
      </c>
      <c r="B13" s="11">
        <v>3</v>
      </c>
      <c r="C13" s="12">
        <v>38</v>
      </c>
      <c r="E13" s="25">
        <v>10033</v>
      </c>
      <c r="F13" s="11">
        <f t="shared" si="0"/>
        <v>9689</v>
      </c>
      <c r="G13" s="15">
        <v>9689</v>
      </c>
      <c r="H13" s="15"/>
      <c r="I13" s="15"/>
      <c r="J13" s="13"/>
      <c r="K13" s="15">
        <v>29197</v>
      </c>
      <c r="L13" s="11">
        <f t="shared" si="1"/>
        <v>29180</v>
      </c>
      <c r="M13" s="15">
        <v>29180</v>
      </c>
      <c r="N13" s="15"/>
      <c r="O13" s="26"/>
      <c r="Q13" s="7">
        <f t="shared" si="2"/>
        <v>0.29422287390029328</v>
      </c>
      <c r="R13" s="11">
        <f t="shared" si="3"/>
        <v>0.2841348973607038</v>
      </c>
      <c r="S13" s="14">
        <f t="shared" si="4"/>
        <v>0.96571314661616647</v>
      </c>
      <c r="T13" s="11">
        <f t="shared" si="5"/>
        <v>0.85621700879765394</v>
      </c>
      <c r="U13" s="11">
        <f t="shared" si="6"/>
        <v>0.85571847507331378</v>
      </c>
      <c r="V13" s="8">
        <f t="shared" si="7"/>
        <v>0.99941774839880815</v>
      </c>
      <c r="W13" s="14"/>
      <c r="X13" s="14"/>
    </row>
    <row r="14" spans="1:54">
      <c r="A14" s="7">
        <v>175</v>
      </c>
      <c r="B14" s="11">
        <v>2</v>
      </c>
      <c r="C14" s="12">
        <v>35</v>
      </c>
      <c r="E14" s="25">
        <v>9190</v>
      </c>
      <c r="F14" s="11">
        <f t="shared" si="0"/>
        <v>9008</v>
      </c>
      <c r="G14" s="15">
        <v>9008</v>
      </c>
      <c r="H14" s="15"/>
      <c r="I14" s="15"/>
      <c r="J14" s="13"/>
      <c r="K14" s="15">
        <v>29779</v>
      </c>
      <c r="L14" s="11">
        <f t="shared" si="1"/>
        <v>29798</v>
      </c>
      <c r="M14" s="15">
        <v>29798</v>
      </c>
      <c r="N14" s="15"/>
      <c r="O14" s="26"/>
      <c r="Q14" s="7">
        <f t="shared" si="2"/>
        <v>0.26950146627565985</v>
      </c>
      <c r="R14" s="11">
        <f t="shared" si="3"/>
        <v>0.26416422287390029</v>
      </c>
      <c r="S14" s="14">
        <f t="shared" si="4"/>
        <v>0.98019586507072898</v>
      </c>
      <c r="T14" s="11">
        <f t="shared" si="5"/>
        <v>0.87328445747800587</v>
      </c>
      <c r="U14" s="11">
        <f t="shared" si="6"/>
        <v>0.87384164222873906</v>
      </c>
      <c r="V14" s="8">
        <f t="shared" si="7"/>
        <v>1.0006380335135499</v>
      </c>
      <c r="W14" s="14"/>
      <c r="X14" s="14"/>
    </row>
    <row r="15" spans="1:54">
      <c r="A15" s="7">
        <v>225</v>
      </c>
      <c r="B15" s="11">
        <v>1</v>
      </c>
      <c r="C15" s="12">
        <v>29</v>
      </c>
      <c r="E15" s="25">
        <v>8468</v>
      </c>
      <c r="F15" s="11">
        <f t="shared" si="0"/>
        <v>8454</v>
      </c>
      <c r="G15" s="15">
        <v>8454</v>
      </c>
      <c r="H15" s="15"/>
      <c r="I15" s="15"/>
      <c r="J15" s="13"/>
      <c r="K15" s="15">
        <v>30171</v>
      </c>
      <c r="L15" s="11">
        <f t="shared" si="1"/>
        <v>30216</v>
      </c>
      <c r="M15" s="15">
        <v>30216</v>
      </c>
      <c r="N15" s="15"/>
      <c r="O15" s="26"/>
      <c r="Q15" s="7">
        <f t="shared" si="2"/>
        <v>0.24832844574780058</v>
      </c>
      <c r="R15" s="11">
        <f t="shared" si="3"/>
        <v>0.24791788856304986</v>
      </c>
      <c r="S15" s="14">
        <f t="shared" si="4"/>
        <v>0.99834671705243272</v>
      </c>
      <c r="T15" s="11">
        <f t="shared" si="5"/>
        <v>0.88478005865102638</v>
      </c>
      <c r="U15" s="11">
        <f t="shared" si="6"/>
        <v>0.88609970674486804</v>
      </c>
      <c r="V15" s="8">
        <f t="shared" si="7"/>
        <v>1.001491498458785</v>
      </c>
      <c r="W15" s="14"/>
      <c r="X15" s="14"/>
    </row>
    <row r="16" spans="1:54">
      <c r="A16" s="7">
        <v>375</v>
      </c>
      <c r="B16" s="11">
        <v>3</v>
      </c>
      <c r="C16" s="12">
        <v>34</v>
      </c>
      <c r="E16" s="25">
        <v>7835</v>
      </c>
      <c r="F16" s="11">
        <f t="shared" si="0"/>
        <v>7776</v>
      </c>
      <c r="G16" s="15">
        <v>7776</v>
      </c>
      <c r="H16" s="15"/>
      <c r="I16" s="15"/>
      <c r="J16" s="13"/>
      <c r="K16" s="15">
        <v>30522</v>
      </c>
      <c r="L16" s="11">
        <f t="shared" si="1"/>
        <v>30549</v>
      </c>
      <c r="M16" s="15">
        <v>30549</v>
      </c>
      <c r="N16" s="15"/>
      <c r="O16" s="26"/>
      <c r="Q16" s="7">
        <f t="shared" si="2"/>
        <v>0.22976539589442815</v>
      </c>
      <c r="R16" s="11">
        <f t="shared" si="3"/>
        <v>0.22803519061583577</v>
      </c>
      <c r="S16" s="14">
        <f t="shared" si="4"/>
        <v>0.99246968730057428</v>
      </c>
      <c r="T16" s="11">
        <f t="shared" si="5"/>
        <v>0.89507331378299115</v>
      </c>
      <c r="U16" s="11">
        <f t="shared" si="6"/>
        <v>0.8958651026392962</v>
      </c>
      <c r="V16" s="8">
        <f t="shared" si="7"/>
        <v>1.0008846078238649</v>
      </c>
      <c r="W16" s="14"/>
      <c r="X16" s="14"/>
    </row>
    <row r="17" spans="1:24">
      <c r="A17" s="7">
        <v>750</v>
      </c>
      <c r="B17" s="11">
        <v>1</v>
      </c>
      <c r="C17" s="12">
        <v>12</v>
      </c>
      <c r="E17" s="25">
        <v>7503</v>
      </c>
      <c r="F17" s="11">
        <f t="shared" si="0"/>
        <v>7451</v>
      </c>
      <c r="G17" s="15">
        <v>7451</v>
      </c>
      <c r="H17" s="15"/>
      <c r="I17" s="15"/>
      <c r="J17" s="13"/>
      <c r="K17" s="15">
        <v>30735</v>
      </c>
      <c r="L17" s="11">
        <f t="shared" si="1"/>
        <v>30761</v>
      </c>
      <c r="M17" s="15">
        <v>30761</v>
      </c>
      <c r="N17" s="15"/>
      <c r="O17" s="26"/>
      <c r="Q17" s="7">
        <f t="shared" si="2"/>
        <v>0.22002932551319648</v>
      </c>
      <c r="R17" s="11">
        <f t="shared" si="3"/>
        <v>0.21850439882697947</v>
      </c>
      <c r="S17" s="14">
        <f t="shared" si="4"/>
        <v>0.99306943889111021</v>
      </c>
      <c r="T17" s="11">
        <f t="shared" si="5"/>
        <v>0.90131964809384169</v>
      </c>
      <c r="U17" s="11">
        <f t="shared" si="6"/>
        <v>0.90208211143695016</v>
      </c>
      <c r="V17" s="8">
        <f t="shared" si="7"/>
        <v>1.0008459411094843</v>
      </c>
      <c r="W17" s="14"/>
      <c r="X17" s="14"/>
    </row>
    <row r="18" spans="1:24" ht="15.75" thickBot="1">
      <c r="A18" s="27">
        <v>1500</v>
      </c>
      <c r="B18" s="28">
        <v>0</v>
      </c>
      <c r="C18" s="29">
        <v>2</v>
      </c>
      <c r="E18" s="27"/>
      <c r="F18" s="28">
        <f t="shared" si="0"/>
        <v>0</v>
      </c>
      <c r="G18" s="30"/>
      <c r="H18" s="30"/>
      <c r="I18" s="31"/>
      <c r="J18" s="32"/>
      <c r="K18" s="33">
        <v>30838</v>
      </c>
      <c r="L18" s="28">
        <f t="shared" si="1"/>
        <v>30856</v>
      </c>
      <c r="M18" s="33">
        <v>30856</v>
      </c>
      <c r="N18" s="33"/>
      <c r="O18" s="34"/>
      <c r="Q18" s="27">
        <f t="shared" si="2"/>
        <v>0</v>
      </c>
      <c r="R18" s="28">
        <f t="shared" si="3"/>
        <v>0</v>
      </c>
      <c r="S18" s="35" t="e">
        <f t="shared" si="4"/>
        <v>#DIV/0!</v>
      </c>
      <c r="T18" s="28">
        <f t="shared" si="5"/>
        <v>0.90434017595307914</v>
      </c>
      <c r="U18" s="28">
        <f t="shared" si="6"/>
        <v>0.90486803519061587</v>
      </c>
      <c r="V18" s="36">
        <f t="shared" si="7"/>
        <v>1.0005836954406901</v>
      </c>
      <c r="W18" s="14"/>
      <c r="X18" s="14"/>
    </row>
    <row r="20" spans="1:24" s="15" customFormat="1" ht="14.25"/>
    <row r="21" spans="1:24" s="15" customFormat="1" ht="14.25"/>
    <row r="22" spans="1:24" s="15" customFormat="1" ht="14.25"/>
    <row r="23" spans="1:24" s="15" customFormat="1" ht="14.25"/>
    <row r="24" spans="1:24" s="15" customFormat="1" ht="14.25"/>
    <row r="25" spans="1:24" s="15" customFormat="1" ht="14.25"/>
    <row r="26" spans="1:24" s="15" customFormat="1" ht="14.25"/>
    <row r="27" spans="1:24" s="15" customFormat="1" ht="14.25"/>
    <row r="28" spans="1:24" s="15" customFormat="1" ht="14.25"/>
    <row r="29" spans="1:24" s="15" customFormat="1" ht="14.25"/>
    <row r="30" spans="1:24" s="15" customFormat="1" ht="14.25"/>
    <row r="31" spans="1:24" s="15" customFormat="1" ht="14.25"/>
    <row r="32" spans="1:24" s="15" customFormat="1" ht="14.25"/>
    <row r="33" s="15" customFormat="1" ht="14.25"/>
    <row r="34" s="15" customFormat="1" ht="14.25"/>
    <row r="35" s="15" customFormat="1" ht="14.25"/>
    <row r="36" s="15" customFormat="1" ht="14.25"/>
    <row r="37" s="15" customFormat="1" ht="14.25"/>
    <row r="38" s="15" customFormat="1" ht="14.25"/>
    <row r="39" s="15" customFormat="1" ht="14.25"/>
    <row r="40" s="15" customFormat="1" ht="14.25"/>
    <row r="41" s="15" customFormat="1" ht="14.25"/>
    <row r="42" s="15" customFormat="1" ht="14.25"/>
    <row r="43" s="15" customFormat="1" ht="14.25"/>
    <row r="44" s="15" customFormat="1" ht="14.25"/>
    <row r="45" s="15" customFormat="1" ht="14.25"/>
    <row r="46" s="15" customFormat="1" ht="14.25"/>
    <row r="47" s="15" customFormat="1" ht="14.25"/>
    <row r="48" s="15" customFormat="1" ht="14.25"/>
    <row r="49" s="15" customFormat="1" ht="14.25"/>
    <row r="50" s="15" customFormat="1" ht="14.25"/>
    <row r="51" s="15" customFormat="1" ht="14.25"/>
    <row r="52" s="15" customFormat="1" ht="14.25"/>
    <row r="53" s="15" customFormat="1" ht="14.25"/>
    <row r="54" s="15" customFormat="1" ht="14.25"/>
    <row r="55" s="15" customFormat="1" ht="14.25"/>
    <row r="56" s="15" customFormat="1" ht="14.25"/>
    <row r="57" s="15" customFormat="1" ht="14.25"/>
    <row r="58" s="15" customFormat="1" ht="14.25"/>
    <row r="59" s="15" customFormat="1" ht="14.25"/>
    <row r="60" s="15" customFormat="1" ht="14.25"/>
    <row r="61" s="15" customFormat="1" ht="14.25"/>
    <row r="62" s="15" customFormat="1" ht="14.25"/>
    <row r="63" s="15" customFormat="1" ht="14.25"/>
    <row r="64" s="15" customFormat="1" ht="14.25"/>
    <row r="65" s="15" customFormat="1" ht="14.25"/>
    <row r="66" s="15" customFormat="1" ht="14.25"/>
    <row r="67" s="15" customFormat="1" ht="14.25"/>
    <row r="68" s="15" customFormat="1" ht="14.25"/>
    <row r="69" s="15" customFormat="1" ht="14.25"/>
    <row r="70" s="15" customFormat="1" ht="14.25"/>
    <row r="71" s="15" customFormat="1" ht="14.25"/>
    <row r="72" s="15" customFormat="1" ht="14.25"/>
    <row r="73" s="15" customFormat="1" ht="14.25"/>
    <row r="74" s="15" customFormat="1" ht="14.25"/>
    <row r="75" s="15" customFormat="1" ht="14.25"/>
    <row r="76" s="15" customFormat="1" ht="14.25"/>
    <row r="77" s="15" customFormat="1" ht="14.25"/>
    <row r="78" s="15" customFormat="1" ht="14.25"/>
    <row r="79" s="15" customFormat="1" ht="14.25"/>
    <row r="80" s="15" customFormat="1" ht="14.25"/>
    <row r="81" s="15" customFormat="1" ht="14.25"/>
    <row r="82" s="15" customFormat="1" ht="14.25"/>
    <row r="83" s="15" customFormat="1" ht="14.25"/>
    <row r="84" s="15" customFormat="1" ht="14.25"/>
    <row r="85" s="15" customFormat="1" ht="14.25"/>
    <row r="86" s="15" customFormat="1" ht="14.25"/>
    <row r="87" s="15" customFormat="1" ht="14.25"/>
    <row r="88" s="15" customFormat="1" ht="14.25"/>
    <row r="89" s="15" customFormat="1" ht="14.25"/>
    <row r="90" s="15" customFormat="1" ht="14.25"/>
    <row r="91" s="15" customFormat="1" ht="14.25"/>
    <row r="92" s="15" customFormat="1" ht="14.25"/>
    <row r="93" s="15" customFormat="1" ht="14.25"/>
    <row r="94" s="15" customFormat="1" ht="14.25"/>
    <row r="95" s="15" customFormat="1" ht="14.25"/>
    <row r="96" s="15" customFormat="1" ht="14.25"/>
    <row r="97" s="15" customFormat="1" ht="14.25"/>
    <row r="98" s="15" customFormat="1" ht="14.25"/>
    <row r="99" s="15" customFormat="1" ht="14.25"/>
    <row r="100" s="15" customFormat="1" ht="14.25"/>
    <row r="101" s="15" customFormat="1" ht="14.25"/>
    <row r="102" s="15" customFormat="1" ht="14.25"/>
    <row r="103" s="15" customFormat="1" ht="14.25"/>
    <row r="104" s="15" customFormat="1" ht="14.25"/>
    <row r="105" s="15" customFormat="1" ht="14.25"/>
  </sheetData>
  <phoneticPr fontId="2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2BD188-8FCC-4597-B5E7-71F5C6E1A664}">
  <sheetPr>
    <tabColor theme="9"/>
  </sheetPr>
  <dimension ref="A1:AZ103"/>
  <sheetViews>
    <sheetView topLeftCell="B1" zoomScale="85" zoomScaleNormal="85" workbookViewId="0">
      <selection activeCell="B2" sqref="B2"/>
    </sheetView>
  </sheetViews>
  <sheetFormatPr defaultRowHeight="15"/>
  <cols>
    <col min="1" max="1" width="9" style="5"/>
    <col min="2" max="2" width="12.25" style="5" customWidth="1"/>
    <col min="3" max="3" width="13.5" style="5" customWidth="1"/>
    <col min="4" max="4" width="10.625" style="5" customWidth="1"/>
    <col min="5" max="5" width="9.875" style="5" customWidth="1"/>
    <col min="6" max="6" width="9.375" style="5" customWidth="1"/>
    <col min="7" max="7" width="11.125" style="37" customWidth="1"/>
    <col min="8" max="8" width="10" style="37" customWidth="1"/>
    <col min="9" max="9" width="10.5" style="37" customWidth="1"/>
    <col min="10" max="10" width="9" style="5"/>
    <col min="11" max="11" width="12.375" style="5" customWidth="1"/>
    <col min="12" max="12" width="12.5" style="5" customWidth="1"/>
    <col min="13" max="13" width="11.625" style="5" customWidth="1"/>
    <col min="14" max="14" width="10.5" style="5" customWidth="1"/>
    <col min="15" max="15" width="11.25" style="5" customWidth="1"/>
    <col min="16" max="17" width="9" style="5"/>
    <col min="18" max="18" width="10.125" style="5" customWidth="1"/>
    <col min="19" max="19" width="9.25" style="5" bestFit="1" customWidth="1"/>
    <col min="20" max="20" width="10.5" style="5" customWidth="1"/>
    <col min="21" max="21" width="10.875" style="5" customWidth="1"/>
    <col min="22" max="22" width="9.25" style="5" bestFit="1" customWidth="1"/>
    <col min="23" max="23" width="1.375" style="5" customWidth="1"/>
    <col min="24" max="24" width="13" style="5" bestFit="1" customWidth="1"/>
    <col min="25" max="25" width="1.5" style="5" customWidth="1"/>
    <col min="26" max="26" width="12.625" style="15" customWidth="1"/>
    <col min="27" max="27" width="12.75" style="15" bestFit="1" customWidth="1"/>
    <col min="28" max="28" width="13.375" style="15" customWidth="1"/>
    <col min="29" max="29" width="13.75" style="15" customWidth="1"/>
    <col min="30" max="30" width="12.625" style="15" customWidth="1"/>
    <col min="31" max="31" width="13" style="15" customWidth="1"/>
    <col min="32" max="32" width="13.5" style="15" customWidth="1"/>
    <col min="33" max="33" width="15.5" style="15" customWidth="1"/>
    <col min="34" max="34" width="13" style="15" customWidth="1"/>
    <col min="35" max="35" width="14.875" style="15" customWidth="1"/>
    <col min="36" max="36" width="16.125" style="15" customWidth="1"/>
    <col min="37" max="37" width="15.875" style="15" customWidth="1"/>
    <col min="38" max="39" width="15" style="15" customWidth="1"/>
    <col min="40" max="47" width="9" style="15"/>
    <col min="48" max="16384" width="9" style="5"/>
  </cols>
  <sheetData>
    <row r="1" spans="1:52" s="1" customFormat="1" ht="15.75" thickBot="1">
      <c r="A1" s="2" t="s">
        <v>167</v>
      </c>
      <c r="E1" s="2" t="s">
        <v>168</v>
      </c>
      <c r="G1" s="37"/>
      <c r="H1" s="37"/>
      <c r="I1" s="37"/>
      <c r="Q1" s="37" t="s">
        <v>169</v>
      </c>
    </row>
    <row r="2" spans="1:52" s="4" customFormat="1" ht="51" customHeight="1">
      <c r="A2" s="16" t="s">
        <v>0</v>
      </c>
      <c r="B2" s="3" t="s">
        <v>165</v>
      </c>
      <c r="C2" s="6" t="s">
        <v>166</v>
      </c>
      <c r="E2" s="16" t="s">
        <v>93</v>
      </c>
      <c r="F2" s="17" t="s">
        <v>94</v>
      </c>
      <c r="G2" s="18" t="s">
        <v>95</v>
      </c>
      <c r="H2" s="18" t="s">
        <v>96</v>
      </c>
      <c r="I2" s="19" t="s">
        <v>97</v>
      </c>
      <c r="J2" s="20"/>
      <c r="K2" s="17" t="s">
        <v>98</v>
      </c>
      <c r="L2" s="17" t="s">
        <v>99</v>
      </c>
      <c r="M2" s="18" t="s">
        <v>100</v>
      </c>
      <c r="N2" s="18" t="s">
        <v>101</v>
      </c>
      <c r="O2" s="21" t="s">
        <v>102</v>
      </c>
      <c r="Q2" s="16" t="s">
        <v>139</v>
      </c>
      <c r="R2" s="17" t="s">
        <v>140</v>
      </c>
      <c r="S2" s="22" t="s">
        <v>1</v>
      </c>
      <c r="T2" s="17" t="s">
        <v>141</v>
      </c>
      <c r="U2" s="17" t="s">
        <v>142</v>
      </c>
      <c r="V2" s="23" t="s">
        <v>2</v>
      </c>
      <c r="W2" s="24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</row>
    <row r="3" spans="1:52">
      <c r="A3" s="7">
        <v>3</v>
      </c>
      <c r="B3" s="11">
        <v>13</v>
      </c>
      <c r="C3" s="12">
        <v>290</v>
      </c>
      <c r="E3" s="25">
        <v>389</v>
      </c>
      <c r="F3" s="11">
        <f>SUM(G3:I3)</f>
        <v>4</v>
      </c>
      <c r="G3" s="40">
        <v>1</v>
      </c>
      <c r="H3" s="40">
        <v>1</v>
      </c>
      <c r="I3" s="40">
        <v>2</v>
      </c>
      <c r="J3" s="13"/>
      <c r="K3" s="40">
        <v>154</v>
      </c>
      <c r="L3" s="11">
        <f>SUM(M3:O3)</f>
        <v>14</v>
      </c>
      <c r="M3" s="40">
        <v>2</v>
      </c>
      <c r="N3" s="40">
        <v>2</v>
      </c>
      <c r="O3" s="26">
        <v>10</v>
      </c>
      <c r="Q3" s="7">
        <f>E3/68200</f>
        <v>5.7038123167155426E-3</v>
      </c>
      <c r="R3" s="11">
        <f>F3/68200</f>
        <v>5.8651026392961877E-5</v>
      </c>
      <c r="S3" s="14">
        <f>R3/Q3</f>
        <v>1.0282776349614395E-2</v>
      </c>
      <c r="T3" s="11">
        <f>K3/68200</f>
        <v>2.2580645161290325E-3</v>
      </c>
      <c r="U3" s="11">
        <f>L3/68200</f>
        <v>2.0527859237536657E-4</v>
      </c>
      <c r="V3" s="8">
        <f>U3/T3</f>
        <v>9.0909090909090898E-2</v>
      </c>
      <c r="W3" s="14"/>
    </row>
    <row r="4" spans="1:52">
      <c r="A4" s="7">
        <v>6</v>
      </c>
      <c r="B4" s="11">
        <v>52</v>
      </c>
      <c r="C4" s="12">
        <v>970</v>
      </c>
      <c r="E4" s="25">
        <v>384</v>
      </c>
      <c r="F4" s="11">
        <f t="shared" ref="F4:F18" si="0">SUM(G4:I4)</f>
        <v>6</v>
      </c>
      <c r="G4" s="40">
        <v>3</v>
      </c>
      <c r="H4" s="40">
        <v>2</v>
      </c>
      <c r="I4" s="40">
        <v>1</v>
      </c>
      <c r="J4" s="13"/>
      <c r="K4" s="40">
        <v>164</v>
      </c>
      <c r="L4" s="11">
        <f t="shared" ref="L4:L18" si="1">SUM(M4:O4)</f>
        <v>9</v>
      </c>
      <c r="M4" s="40">
        <v>1</v>
      </c>
      <c r="N4" s="40">
        <v>2</v>
      </c>
      <c r="O4" s="26">
        <v>6</v>
      </c>
      <c r="Q4" s="7">
        <f t="shared" ref="Q4:Q18" si="2">E4/68200</f>
        <v>5.6304985337243402E-3</v>
      </c>
      <c r="R4" s="11">
        <f t="shared" ref="R4:R18" si="3">F4/68200</f>
        <v>8.7976539589442815E-5</v>
      </c>
      <c r="S4" s="14">
        <f t="shared" ref="S4:S18" si="4">R4/Q4</f>
        <v>1.5625E-2</v>
      </c>
      <c r="T4" s="11">
        <f t="shared" ref="T4:T18" si="5">K4/68200</f>
        <v>2.4046920821114369E-3</v>
      </c>
      <c r="U4" s="11">
        <f t="shared" ref="U4:U18" si="6">L4/68200</f>
        <v>1.3196480938416422E-4</v>
      </c>
      <c r="V4" s="8">
        <f t="shared" ref="V4:V18" si="7">U4/T4</f>
        <v>5.4878048780487805E-2</v>
      </c>
      <c r="W4" s="14"/>
    </row>
    <row r="5" spans="1:52">
      <c r="A5" s="7">
        <v>12</v>
      </c>
      <c r="B5" s="11">
        <v>78</v>
      </c>
      <c r="C5" s="12">
        <v>1600</v>
      </c>
      <c r="E5" s="25">
        <v>454</v>
      </c>
      <c r="F5" s="11">
        <f t="shared" si="0"/>
        <v>3</v>
      </c>
      <c r="G5" s="40">
        <v>1</v>
      </c>
      <c r="H5" s="40">
        <v>2</v>
      </c>
      <c r="I5" s="40"/>
      <c r="J5" s="13"/>
      <c r="K5" s="40">
        <v>156</v>
      </c>
      <c r="L5" s="11">
        <f t="shared" si="1"/>
        <v>10</v>
      </c>
      <c r="M5" s="40">
        <v>2</v>
      </c>
      <c r="N5" s="40">
        <v>1</v>
      </c>
      <c r="O5" s="26">
        <v>7</v>
      </c>
      <c r="Q5" s="7">
        <f t="shared" si="2"/>
        <v>6.6568914956011728E-3</v>
      </c>
      <c r="R5" s="11">
        <f t="shared" si="3"/>
        <v>4.3988269794721408E-5</v>
      </c>
      <c r="S5" s="14">
        <f t="shared" si="4"/>
        <v>6.6079295154185024E-3</v>
      </c>
      <c r="T5" s="11">
        <f t="shared" si="5"/>
        <v>2.2873900293255132E-3</v>
      </c>
      <c r="U5" s="11">
        <f t="shared" si="6"/>
        <v>1.4662756598240469E-4</v>
      </c>
      <c r="V5" s="8">
        <f t="shared" si="7"/>
        <v>6.4102564102564097E-2</v>
      </c>
      <c r="W5" s="14"/>
      <c r="AV5" s="9"/>
      <c r="AW5" s="9"/>
      <c r="AX5" s="9"/>
      <c r="AY5" s="9"/>
      <c r="AZ5" s="9"/>
    </row>
    <row r="6" spans="1:52">
      <c r="A6" s="7">
        <v>20</v>
      </c>
      <c r="B6" s="11">
        <v>40</v>
      </c>
      <c r="C6" s="12">
        <v>870</v>
      </c>
      <c r="E6" s="25">
        <v>456</v>
      </c>
      <c r="F6" s="11">
        <f t="shared" si="0"/>
        <v>1</v>
      </c>
      <c r="G6" s="40">
        <v>1</v>
      </c>
      <c r="H6" s="40"/>
      <c r="I6" s="40"/>
      <c r="J6" s="13"/>
      <c r="K6" s="40">
        <v>136</v>
      </c>
      <c r="L6" s="11">
        <f t="shared" si="1"/>
        <v>13</v>
      </c>
      <c r="M6" s="40"/>
      <c r="N6" s="40">
        <v>2</v>
      </c>
      <c r="O6" s="26">
        <v>11</v>
      </c>
      <c r="Q6" s="7">
        <f t="shared" si="2"/>
        <v>6.686217008797654E-3</v>
      </c>
      <c r="R6" s="11">
        <f t="shared" si="3"/>
        <v>1.4662756598240469E-5</v>
      </c>
      <c r="S6" s="14">
        <f t="shared" si="4"/>
        <v>2.1929824561403508E-3</v>
      </c>
      <c r="T6" s="11">
        <f t="shared" si="5"/>
        <v>1.9941348973607038E-3</v>
      </c>
      <c r="U6" s="11">
        <f t="shared" si="6"/>
        <v>1.906158357771261E-4</v>
      </c>
      <c r="V6" s="8">
        <f t="shared" si="7"/>
        <v>9.5588235294117641E-2</v>
      </c>
      <c r="W6" s="14"/>
      <c r="AV6" s="9"/>
      <c r="AW6" s="9"/>
      <c r="AX6" s="9"/>
      <c r="AY6" s="9"/>
      <c r="AZ6" s="9"/>
    </row>
    <row r="7" spans="1:52">
      <c r="A7" s="7">
        <v>28</v>
      </c>
      <c r="B7" s="11">
        <v>24</v>
      </c>
      <c r="C7" s="12">
        <v>420</v>
      </c>
      <c r="E7" s="25">
        <v>492</v>
      </c>
      <c r="F7" s="11">
        <f t="shared" si="0"/>
        <v>4</v>
      </c>
      <c r="G7" s="40">
        <v>2</v>
      </c>
      <c r="H7" s="40">
        <v>1</v>
      </c>
      <c r="I7" s="40">
        <v>1</v>
      </c>
      <c r="J7" s="13"/>
      <c r="K7" s="40">
        <v>179</v>
      </c>
      <c r="L7" s="11">
        <f t="shared" si="1"/>
        <v>14</v>
      </c>
      <c r="M7" s="40">
        <v>2</v>
      </c>
      <c r="N7" s="40">
        <v>3</v>
      </c>
      <c r="O7" s="26">
        <v>9</v>
      </c>
      <c r="Q7" s="7">
        <f t="shared" si="2"/>
        <v>7.2140762463343113E-3</v>
      </c>
      <c r="R7" s="11">
        <f t="shared" si="3"/>
        <v>5.8651026392961877E-5</v>
      </c>
      <c r="S7" s="14">
        <f t="shared" si="4"/>
        <v>8.1300813008130073E-3</v>
      </c>
      <c r="T7" s="11">
        <f t="shared" si="5"/>
        <v>2.6246334310850439E-3</v>
      </c>
      <c r="U7" s="11">
        <f t="shared" si="6"/>
        <v>2.0527859237536657E-4</v>
      </c>
      <c r="V7" s="8">
        <f t="shared" si="7"/>
        <v>7.8212290502793297E-2</v>
      </c>
      <c r="W7" s="14"/>
      <c r="AV7" s="9"/>
      <c r="AW7" s="9"/>
      <c r="AX7" s="9"/>
      <c r="AY7" s="9"/>
      <c r="AZ7" s="9"/>
    </row>
    <row r="8" spans="1:52">
      <c r="A8" s="7">
        <v>36</v>
      </c>
      <c r="B8" s="11">
        <v>12</v>
      </c>
      <c r="C8" s="12">
        <v>240</v>
      </c>
      <c r="E8" s="25">
        <v>504</v>
      </c>
      <c r="F8" s="11">
        <f t="shared" si="0"/>
        <v>4</v>
      </c>
      <c r="G8" s="40">
        <v>1</v>
      </c>
      <c r="H8" s="40">
        <v>2</v>
      </c>
      <c r="I8" s="40">
        <v>1</v>
      </c>
      <c r="J8" s="13"/>
      <c r="K8" s="40">
        <v>144</v>
      </c>
      <c r="L8" s="11">
        <f t="shared" si="1"/>
        <v>11</v>
      </c>
      <c r="M8" s="40">
        <v>1</v>
      </c>
      <c r="N8" s="40">
        <v>1</v>
      </c>
      <c r="O8" s="26">
        <v>9</v>
      </c>
      <c r="Q8" s="7">
        <f t="shared" si="2"/>
        <v>7.3900293255131965E-3</v>
      </c>
      <c r="R8" s="11">
        <f t="shared" si="3"/>
        <v>5.8651026392961877E-5</v>
      </c>
      <c r="S8" s="14">
        <f t="shared" si="4"/>
        <v>7.9365079365079361E-3</v>
      </c>
      <c r="T8" s="11">
        <f t="shared" si="5"/>
        <v>2.1114369501466276E-3</v>
      </c>
      <c r="U8" s="11">
        <f t="shared" si="6"/>
        <v>1.6129032258064516E-4</v>
      </c>
      <c r="V8" s="8">
        <f t="shared" si="7"/>
        <v>7.6388888888888895E-2</v>
      </c>
      <c r="W8" s="14"/>
      <c r="AV8" s="9"/>
      <c r="AW8" s="9"/>
      <c r="AX8" s="9"/>
      <c r="AY8" s="9"/>
      <c r="AZ8" s="9"/>
    </row>
    <row r="9" spans="1:52">
      <c r="A9" s="7">
        <v>45</v>
      </c>
      <c r="B9" s="11">
        <v>6</v>
      </c>
      <c r="C9" s="12">
        <v>110</v>
      </c>
      <c r="E9" s="25">
        <v>472</v>
      </c>
      <c r="F9" s="11">
        <f t="shared" si="0"/>
        <v>9</v>
      </c>
      <c r="G9" s="40"/>
      <c r="H9" s="40">
        <v>4</v>
      </c>
      <c r="I9" s="40">
        <v>5</v>
      </c>
      <c r="J9" s="13"/>
      <c r="K9" s="40">
        <v>148</v>
      </c>
      <c r="L9" s="11">
        <f t="shared" si="1"/>
        <v>8</v>
      </c>
      <c r="M9" s="40"/>
      <c r="N9" s="40">
        <v>3</v>
      </c>
      <c r="O9" s="26">
        <v>5</v>
      </c>
      <c r="Q9" s="7">
        <f t="shared" si="2"/>
        <v>6.9208211143695015E-3</v>
      </c>
      <c r="R9" s="11">
        <f t="shared" si="3"/>
        <v>1.3196480938416422E-4</v>
      </c>
      <c r="S9" s="14">
        <f t="shared" si="4"/>
        <v>1.9067796610169493E-2</v>
      </c>
      <c r="T9" s="11">
        <f t="shared" si="5"/>
        <v>2.1700879765395894E-3</v>
      </c>
      <c r="U9" s="11">
        <f t="shared" si="6"/>
        <v>1.1730205278592375E-4</v>
      </c>
      <c r="V9" s="8">
        <f t="shared" si="7"/>
        <v>5.4054054054054057E-2</v>
      </c>
      <c r="W9" s="14"/>
      <c r="AV9" s="9"/>
      <c r="AW9" s="9"/>
      <c r="AX9" s="9"/>
      <c r="AY9" s="9"/>
      <c r="AZ9" s="9"/>
    </row>
    <row r="10" spans="1:52">
      <c r="A10" s="7">
        <v>62.5</v>
      </c>
      <c r="B10" s="11">
        <v>7</v>
      </c>
      <c r="C10" s="12">
        <v>140</v>
      </c>
      <c r="E10" s="25">
        <v>271</v>
      </c>
      <c r="F10" s="11">
        <f t="shared" si="0"/>
        <v>6</v>
      </c>
      <c r="G10" s="40">
        <v>1</v>
      </c>
      <c r="H10" s="40"/>
      <c r="I10" s="40">
        <v>5</v>
      </c>
      <c r="J10" s="13"/>
      <c r="K10" s="40">
        <v>101</v>
      </c>
      <c r="L10" s="11">
        <f t="shared" si="1"/>
        <v>13</v>
      </c>
      <c r="M10" s="40">
        <v>3</v>
      </c>
      <c r="N10" s="40">
        <v>2</v>
      </c>
      <c r="O10" s="26">
        <v>8</v>
      </c>
      <c r="Q10" s="7">
        <f t="shared" si="2"/>
        <v>3.9736070381231675E-3</v>
      </c>
      <c r="R10" s="11">
        <f t="shared" si="3"/>
        <v>8.7976539589442815E-5</v>
      </c>
      <c r="S10" s="14">
        <f t="shared" si="4"/>
        <v>2.2140221402214021E-2</v>
      </c>
      <c r="T10" s="11">
        <f t="shared" si="5"/>
        <v>1.4809384164222875E-3</v>
      </c>
      <c r="U10" s="11">
        <f t="shared" si="6"/>
        <v>1.906158357771261E-4</v>
      </c>
      <c r="V10" s="8">
        <f t="shared" si="7"/>
        <v>0.12871287128712872</v>
      </c>
      <c r="W10" s="14"/>
      <c r="AV10" s="9"/>
      <c r="AW10" s="9"/>
      <c r="AX10" s="9"/>
      <c r="AY10" s="9"/>
      <c r="AZ10" s="9"/>
    </row>
    <row r="11" spans="1:52">
      <c r="A11" s="7">
        <v>87.5</v>
      </c>
      <c r="B11" s="11">
        <v>5</v>
      </c>
      <c r="C11" s="12">
        <v>85</v>
      </c>
      <c r="E11" s="25"/>
      <c r="F11" s="11">
        <f t="shared" si="0"/>
        <v>0</v>
      </c>
      <c r="G11" s="40"/>
      <c r="H11" s="40"/>
      <c r="I11" s="40"/>
      <c r="J11" s="13"/>
      <c r="K11" s="40">
        <v>7</v>
      </c>
      <c r="L11" s="11">
        <f t="shared" si="1"/>
        <v>4</v>
      </c>
      <c r="M11" s="40">
        <v>1</v>
      </c>
      <c r="N11" s="40"/>
      <c r="O11" s="26">
        <v>3</v>
      </c>
      <c r="Q11" s="7">
        <f t="shared" si="2"/>
        <v>0</v>
      </c>
      <c r="R11" s="11">
        <f t="shared" si="3"/>
        <v>0</v>
      </c>
      <c r="S11" s="14" t="e">
        <f t="shared" si="4"/>
        <v>#DIV/0!</v>
      </c>
      <c r="T11" s="11">
        <f t="shared" si="5"/>
        <v>1.0263929618768328E-4</v>
      </c>
      <c r="U11" s="11">
        <f t="shared" si="6"/>
        <v>5.8651026392961877E-5</v>
      </c>
      <c r="V11" s="8">
        <f t="shared" si="7"/>
        <v>0.5714285714285714</v>
      </c>
      <c r="W11" s="14"/>
      <c r="AV11" s="9"/>
      <c r="AW11" s="9"/>
      <c r="AX11" s="9"/>
      <c r="AY11" s="9"/>
      <c r="AZ11" s="9"/>
    </row>
    <row r="12" spans="1:52">
      <c r="A12" s="7">
        <v>112.5</v>
      </c>
      <c r="B12" s="11">
        <v>4</v>
      </c>
      <c r="C12" s="12">
        <v>48</v>
      </c>
      <c r="E12" s="25"/>
      <c r="F12" s="11">
        <f t="shared" si="0"/>
        <v>0</v>
      </c>
      <c r="G12" s="11"/>
      <c r="H12" s="11"/>
      <c r="I12" s="11"/>
      <c r="J12" s="13"/>
      <c r="K12" s="40"/>
      <c r="L12" s="11">
        <f t="shared" si="1"/>
        <v>1</v>
      </c>
      <c r="M12" s="40"/>
      <c r="N12" s="40"/>
      <c r="O12" s="26">
        <v>1</v>
      </c>
      <c r="Q12" s="7">
        <f t="shared" si="2"/>
        <v>0</v>
      </c>
      <c r="R12" s="11">
        <f t="shared" si="3"/>
        <v>0</v>
      </c>
      <c r="S12" s="14" t="e">
        <f t="shared" si="4"/>
        <v>#DIV/0!</v>
      </c>
      <c r="T12" s="11">
        <f t="shared" si="5"/>
        <v>0</v>
      </c>
      <c r="U12" s="11">
        <f t="shared" si="6"/>
        <v>1.4662756598240469E-5</v>
      </c>
      <c r="V12" s="8" t="e">
        <f t="shared" si="7"/>
        <v>#DIV/0!</v>
      </c>
      <c r="W12" s="14"/>
      <c r="AV12" s="9"/>
      <c r="AW12" s="9"/>
      <c r="AX12" s="9"/>
      <c r="AY12" s="9"/>
      <c r="AZ12" s="9"/>
    </row>
    <row r="13" spans="1:52">
      <c r="A13" s="7">
        <v>137.5</v>
      </c>
      <c r="B13" s="11">
        <v>3</v>
      </c>
      <c r="C13" s="12">
        <v>38</v>
      </c>
      <c r="E13" s="7"/>
      <c r="F13" s="11">
        <f t="shared" si="0"/>
        <v>0</v>
      </c>
      <c r="G13" s="11"/>
      <c r="H13" s="11"/>
      <c r="I13" s="11"/>
      <c r="J13" s="13"/>
      <c r="K13" s="40"/>
      <c r="L13" s="11">
        <f t="shared" si="1"/>
        <v>0</v>
      </c>
      <c r="M13" s="40"/>
      <c r="N13" s="40"/>
      <c r="O13" s="26"/>
      <c r="Q13" s="7">
        <f t="shared" si="2"/>
        <v>0</v>
      </c>
      <c r="R13" s="11">
        <f t="shared" si="3"/>
        <v>0</v>
      </c>
      <c r="S13" s="14" t="e">
        <f t="shared" si="4"/>
        <v>#DIV/0!</v>
      </c>
      <c r="T13" s="11">
        <f t="shared" si="5"/>
        <v>0</v>
      </c>
      <c r="U13" s="11">
        <f t="shared" si="6"/>
        <v>0</v>
      </c>
      <c r="V13" s="8" t="e">
        <f t="shared" si="7"/>
        <v>#DIV/0!</v>
      </c>
      <c r="W13" s="14"/>
      <c r="AV13" s="9"/>
      <c r="AW13" s="9"/>
      <c r="AX13" s="9"/>
      <c r="AY13" s="9"/>
      <c r="AZ13" s="9"/>
    </row>
    <row r="14" spans="1:52">
      <c r="A14" s="7">
        <v>175</v>
      </c>
      <c r="B14" s="11">
        <v>2</v>
      </c>
      <c r="C14" s="12">
        <v>35</v>
      </c>
      <c r="E14" s="7"/>
      <c r="F14" s="11">
        <f t="shared" si="0"/>
        <v>0</v>
      </c>
      <c r="G14" s="11"/>
      <c r="H14" s="11"/>
      <c r="I14" s="11"/>
      <c r="J14" s="13"/>
      <c r="K14" s="40"/>
      <c r="L14" s="11">
        <f t="shared" si="1"/>
        <v>0</v>
      </c>
      <c r="M14" s="40"/>
      <c r="N14" s="40"/>
      <c r="O14" s="26"/>
      <c r="Q14" s="7">
        <f t="shared" si="2"/>
        <v>0</v>
      </c>
      <c r="R14" s="11">
        <f t="shared" si="3"/>
        <v>0</v>
      </c>
      <c r="S14" s="14" t="e">
        <f t="shared" si="4"/>
        <v>#DIV/0!</v>
      </c>
      <c r="T14" s="11">
        <f t="shared" si="5"/>
        <v>0</v>
      </c>
      <c r="U14" s="11">
        <f t="shared" si="6"/>
        <v>0</v>
      </c>
      <c r="V14" s="8" t="e">
        <f t="shared" si="7"/>
        <v>#DIV/0!</v>
      </c>
      <c r="W14" s="14"/>
      <c r="AV14" s="9"/>
      <c r="AW14" s="9"/>
      <c r="AX14" s="9"/>
      <c r="AY14" s="9"/>
      <c r="AZ14" s="9"/>
    </row>
    <row r="15" spans="1:52">
      <c r="A15" s="7">
        <v>225</v>
      </c>
      <c r="B15" s="11">
        <v>1</v>
      </c>
      <c r="C15" s="12">
        <v>29</v>
      </c>
      <c r="E15" s="7"/>
      <c r="F15" s="11">
        <f t="shared" si="0"/>
        <v>0</v>
      </c>
      <c r="G15" s="11"/>
      <c r="H15" s="11"/>
      <c r="I15" s="11"/>
      <c r="J15" s="13"/>
      <c r="K15" s="40"/>
      <c r="L15" s="11">
        <f t="shared" si="1"/>
        <v>0</v>
      </c>
      <c r="M15" s="40"/>
      <c r="N15" s="40"/>
      <c r="O15" s="26"/>
      <c r="Q15" s="7">
        <f t="shared" si="2"/>
        <v>0</v>
      </c>
      <c r="R15" s="11">
        <f t="shared" si="3"/>
        <v>0</v>
      </c>
      <c r="S15" s="14" t="e">
        <f t="shared" si="4"/>
        <v>#DIV/0!</v>
      </c>
      <c r="T15" s="11">
        <f t="shared" si="5"/>
        <v>0</v>
      </c>
      <c r="U15" s="11">
        <f t="shared" si="6"/>
        <v>0</v>
      </c>
      <c r="V15" s="8" t="e">
        <f t="shared" si="7"/>
        <v>#DIV/0!</v>
      </c>
      <c r="W15" s="14"/>
      <c r="AV15" s="9"/>
      <c r="AW15" s="9"/>
      <c r="AX15" s="9"/>
      <c r="AY15" s="9"/>
      <c r="AZ15" s="9"/>
    </row>
    <row r="16" spans="1:52">
      <c r="A16" s="7">
        <v>375</v>
      </c>
      <c r="B16" s="11">
        <v>3</v>
      </c>
      <c r="C16" s="12">
        <v>34</v>
      </c>
      <c r="E16" s="7"/>
      <c r="F16" s="11">
        <f t="shared" si="0"/>
        <v>0</v>
      </c>
      <c r="G16" s="38"/>
      <c r="H16" s="38"/>
      <c r="I16" s="39"/>
      <c r="J16" s="13"/>
      <c r="K16" s="40"/>
      <c r="L16" s="11">
        <f t="shared" si="1"/>
        <v>0</v>
      </c>
      <c r="M16" s="40"/>
      <c r="N16" s="40"/>
      <c r="O16" s="26"/>
      <c r="Q16" s="7">
        <f t="shared" si="2"/>
        <v>0</v>
      </c>
      <c r="R16" s="11">
        <f t="shared" si="3"/>
        <v>0</v>
      </c>
      <c r="S16" s="14" t="e">
        <f t="shared" si="4"/>
        <v>#DIV/0!</v>
      </c>
      <c r="T16" s="11">
        <f t="shared" si="5"/>
        <v>0</v>
      </c>
      <c r="U16" s="11">
        <f t="shared" si="6"/>
        <v>0</v>
      </c>
      <c r="V16" s="8" t="e">
        <f t="shared" si="7"/>
        <v>#DIV/0!</v>
      </c>
      <c r="W16" s="14"/>
      <c r="AV16" s="9"/>
      <c r="AW16" s="9"/>
      <c r="AX16" s="9"/>
      <c r="AY16" s="9"/>
      <c r="AZ16" s="9"/>
    </row>
    <row r="17" spans="1:52">
      <c r="A17" s="7">
        <v>750</v>
      </c>
      <c r="B17" s="11">
        <v>1</v>
      </c>
      <c r="C17" s="12">
        <v>12</v>
      </c>
      <c r="E17" s="7"/>
      <c r="F17" s="11">
        <f t="shared" si="0"/>
        <v>0</v>
      </c>
      <c r="G17" s="38"/>
      <c r="H17" s="38"/>
      <c r="I17" s="39"/>
      <c r="J17" s="13"/>
      <c r="K17" s="40"/>
      <c r="L17" s="11">
        <f t="shared" si="1"/>
        <v>0</v>
      </c>
      <c r="M17" s="40"/>
      <c r="N17" s="40"/>
      <c r="O17" s="26"/>
      <c r="Q17" s="7">
        <f t="shared" si="2"/>
        <v>0</v>
      </c>
      <c r="R17" s="11">
        <f t="shared" si="3"/>
        <v>0</v>
      </c>
      <c r="S17" s="14" t="e">
        <f t="shared" si="4"/>
        <v>#DIV/0!</v>
      </c>
      <c r="T17" s="11">
        <f t="shared" si="5"/>
        <v>0</v>
      </c>
      <c r="U17" s="11">
        <f t="shared" si="6"/>
        <v>0</v>
      </c>
      <c r="V17" s="8" t="e">
        <f t="shared" si="7"/>
        <v>#DIV/0!</v>
      </c>
      <c r="W17" s="14"/>
      <c r="AV17" s="9"/>
      <c r="AW17" s="9"/>
      <c r="AX17" s="9"/>
      <c r="AY17" s="9"/>
      <c r="AZ17" s="9"/>
    </row>
    <row r="18" spans="1:52" ht="15.75" thickBot="1">
      <c r="A18" s="27">
        <v>1500</v>
      </c>
      <c r="B18" s="28">
        <v>0</v>
      </c>
      <c r="C18" s="29">
        <v>2</v>
      </c>
      <c r="E18" s="27"/>
      <c r="F18" s="28">
        <f t="shared" si="0"/>
        <v>0</v>
      </c>
      <c r="G18" s="30"/>
      <c r="H18" s="30"/>
      <c r="I18" s="31"/>
      <c r="J18" s="32"/>
      <c r="K18" s="33"/>
      <c r="L18" s="28">
        <f t="shared" si="1"/>
        <v>0</v>
      </c>
      <c r="M18" s="33"/>
      <c r="N18" s="33"/>
      <c r="O18" s="34"/>
      <c r="Q18" s="27">
        <f t="shared" si="2"/>
        <v>0</v>
      </c>
      <c r="R18" s="28">
        <f t="shared" si="3"/>
        <v>0</v>
      </c>
      <c r="S18" s="35" t="e">
        <f t="shared" si="4"/>
        <v>#DIV/0!</v>
      </c>
      <c r="T18" s="28">
        <f t="shared" si="5"/>
        <v>0</v>
      </c>
      <c r="U18" s="28">
        <f t="shared" si="6"/>
        <v>0</v>
      </c>
      <c r="V18" s="36" t="e">
        <f t="shared" si="7"/>
        <v>#DIV/0!</v>
      </c>
      <c r="W18" s="14"/>
      <c r="AV18" s="9"/>
      <c r="AW18" s="9"/>
      <c r="AX18" s="9"/>
      <c r="AY18" s="9"/>
      <c r="AZ18" s="9"/>
    </row>
    <row r="19" spans="1:52">
      <c r="AV19" s="9"/>
      <c r="AW19" s="9"/>
      <c r="AX19" s="9"/>
      <c r="AY19" s="9"/>
      <c r="AZ19" s="9"/>
    </row>
    <row r="20" spans="1:52" s="15" customFormat="1" ht="14.25"/>
    <row r="21" spans="1:52" s="15" customFormat="1" ht="14.25"/>
    <row r="22" spans="1:52" s="15" customFormat="1" ht="14.25"/>
    <row r="23" spans="1:52" s="15" customFormat="1" ht="14.25"/>
    <row r="24" spans="1:52" s="15" customFormat="1" ht="14.25"/>
    <row r="25" spans="1:52" s="15" customFormat="1" ht="14.25"/>
    <row r="26" spans="1:52" s="15" customFormat="1" ht="14.25"/>
    <row r="27" spans="1:52" s="15" customFormat="1" ht="14.25"/>
    <row r="28" spans="1:52" s="15" customFormat="1" ht="14.25"/>
    <row r="29" spans="1:52" s="15" customFormat="1" ht="14.25"/>
    <row r="30" spans="1:52" s="15" customFormat="1" ht="14.25"/>
    <row r="31" spans="1:52" s="15" customFormat="1" ht="14.25"/>
    <row r="32" spans="1:52" s="15" customFormat="1" ht="14.25"/>
    <row r="33" s="15" customFormat="1" ht="14.25"/>
    <row r="34" s="15" customFormat="1" ht="14.25"/>
    <row r="35" s="15" customFormat="1" ht="14.25"/>
    <row r="36" s="15" customFormat="1" ht="14.25"/>
    <row r="37" s="15" customFormat="1" ht="14.25"/>
    <row r="38" s="15" customFormat="1" ht="14.25"/>
    <row r="39" s="15" customFormat="1" ht="14.25"/>
    <row r="40" s="15" customFormat="1" ht="14.25"/>
    <row r="41" s="15" customFormat="1" ht="14.25"/>
    <row r="42" s="15" customFormat="1" ht="14.25"/>
    <row r="43" s="15" customFormat="1" ht="14.25"/>
    <row r="44" s="15" customFormat="1" ht="14.25"/>
    <row r="45" s="15" customFormat="1" ht="14.25"/>
    <row r="46" s="15" customFormat="1" ht="14.25"/>
    <row r="47" s="15" customFormat="1" ht="14.25"/>
    <row r="48" s="15" customFormat="1" ht="14.25"/>
    <row r="49" s="15" customFormat="1" ht="14.25"/>
    <row r="50" s="15" customFormat="1" ht="14.25"/>
    <row r="51" s="15" customFormat="1" ht="14.25"/>
    <row r="52" s="15" customFormat="1" ht="14.25"/>
    <row r="53" s="15" customFormat="1" ht="14.25"/>
    <row r="54" s="15" customFormat="1" ht="14.25"/>
    <row r="55" s="15" customFormat="1" ht="14.25"/>
    <row r="56" s="15" customFormat="1" ht="14.25"/>
    <row r="57" s="15" customFormat="1" ht="14.25"/>
    <row r="58" s="15" customFormat="1" ht="14.25"/>
    <row r="59" s="15" customFormat="1" ht="14.25"/>
    <row r="60" s="15" customFormat="1" ht="14.25"/>
    <row r="61" s="15" customFormat="1" ht="14.25"/>
    <row r="62" s="15" customFormat="1" ht="14.25"/>
    <row r="63" s="15" customFormat="1" ht="14.25"/>
    <row r="64" s="15" customFormat="1" ht="14.25"/>
    <row r="65" s="15" customFormat="1" ht="14.25"/>
    <row r="66" s="15" customFormat="1" ht="14.25"/>
    <row r="67" s="15" customFormat="1" ht="14.25"/>
    <row r="68" s="15" customFormat="1" ht="14.25"/>
    <row r="69" s="15" customFormat="1" ht="14.25"/>
    <row r="70" s="15" customFormat="1" ht="14.25"/>
    <row r="71" s="15" customFormat="1" ht="14.25"/>
    <row r="72" s="15" customFormat="1" ht="14.25"/>
    <row r="73" s="15" customFormat="1" ht="14.25"/>
    <row r="74" s="15" customFormat="1" ht="14.25"/>
    <row r="75" s="15" customFormat="1" ht="14.25"/>
    <row r="76" s="15" customFormat="1" ht="14.25"/>
    <row r="77" s="15" customFormat="1" ht="14.25"/>
    <row r="78" s="15" customFormat="1" ht="14.25"/>
    <row r="79" s="15" customFormat="1" ht="14.25"/>
    <row r="80" s="15" customFormat="1" ht="14.25"/>
    <row r="81" s="15" customFormat="1" ht="14.25"/>
    <row r="82" s="15" customFormat="1" ht="14.25"/>
    <row r="83" s="15" customFormat="1" ht="14.25"/>
    <row r="84" s="15" customFormat="1" ht="14.25"/>
    <row r="85" s="15" customFormat="1" ht="14.25"/>
    <row r="86" s="15" customFormat="1" ht="14.25"/>
    <row r="87" s="15" customFormat="1" ht="14.25"/>
    <row r="88" s="15" customFormat="1" ht="14.25"/>
    <row r="89" s="15" customFormat="1" ht="14.25"/>
    <row r="90" s="15" customFormat="1" ht="14.25"/>
    <row r="91" s="15" customFormat="1" ht="14.25"/>
    <row r="92" s="15" customFormat="1" ht="14.25"/>
    <row r="93" s="15" customFormat="1" ht="14.25"/>
    <row r="94" s="15" customFormat="1" ht="14.25"/>
    <row r="95" s="15" customFormat="1" ht="14.25"/>
    <row r="96" s="15" customFormat="1" ht="14.25"/>
    <row r="97" spans="7:9" s="15" customFormat="1" ht="14.25"/>
    <row r="98" spans="7:9" s="15" customFormat="1" ht="14.25"/>
    <row r="99" spans="7:9" s="15" customFormat="1" ht="14.25"/>
    <row r="100" spans="7:9" s="15" customFormat="1" ht="14.25"/>
    <row r="101" spans="7:9" s="15" customFormat="1" ht="14.25"/>
    <row r="102" spans="7:9">
      <c r="G102" s="5"/>
      <c r="H102" s="5"/>
      <c r="I102" s="5"/>
    </row>
    <row r="103" spans="7:9">
      <c r="G103" s="5"/>
      <c r="H103" s="5"/>
      <c r="I103" s="5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3906B-DF08-461B-834F-923132FCEB78}">
  <dimension ref="A1:Z208"/>
  <sheetViews>
    <sheetView tabSelected="1" zoomScale="115" zoomScaleNormal="115" workbookViewId="0">
      <selection activeCell="B5" sqref="B5"/>
    </sheetView>
  </sheetViews>
  <sheetFormatPr defaultRowHeight="15"/>
  <cols>
    <col min="1" max="2" width="9" style="1"/>
    <col min="3" max="3" width="13.125" style="1" customWidth="1"/>
    <col min="4" max="4" width="13.625" style="1" customWidth="1"/>
    <col min="5" max="5" width="14.875" style="1" customWidth="1"/>
    <col min="6" max="6" width="17.625" style="1" customWidth="1"/>
    <col min="7" max="25" width="9" style="1"/>
    <col min="26" max="26" width="9" style="10"/>
    <col min="27" max="16384" width="9" style="1"/>
  </cols>
  <sheetData>
    <row r="1" spans="1:6" s="10" customFormat="1">
      <c r="A1" s="10" t="s">
        <v>143</v>
      </c>
    </row>
    <row r="2" spans="1:6">
      <c r="A2" s="1" t="s">
        <v>149</v>
      </c>
    </row>
    <row r="3" spans="1:6">
      <c r="B3" s="1" t="s">
        <v>144</v>
      </c>
      <c r="C3" s="1" t="s">
        <v>145</v>
      </c>
      <c r="D3" s="1" t="s">
        <v>146</v>
      </c>
      <c r="E3" s="1" t="s">
        <v>147</v>
      </c>
      <c r="F3" s="1" t="s">
        <v>148</v>
      </c>
    </row>
    <row r="4" spans="1:6">
      <c r="B4" s="1">
        <v>0.2</v>
      </c>
      <c r="C4" s="1">
        <f>'0.2m'!Q3</f>
        <v>0.14926686217008797</v>
      </c>
      <c r="D4" s="1">
        <f>'0.2m'!R3</f>
        <v>7.8592375366568924E-3</v>
      </c>
      <c r="E4" s="1">
        <f>'0.2m'!T3</f>
        <v>8.8973607038123168E-2</v>
      </c>
      <c r="F4" s="1">
        <f>'0.2m'!U3</f>
        <v>2.7126099706744868E-2</v>
      </c>
    </row>
    <row r="5" spans="1:6">
      <c r="B5" s="1">
        <v>0.4</v>
      </c>
      <c r="C5" s="1">
        <f>'0.4m'!$Q$3</f>
        <v>5.3343108504398828E-2</v>
      </c>
      <c r="D5" s="1">
        <f>'0.4m'!$R$3</f>
        <v>5.5718475073313787E-3</v>
      </c>
      <c r="E5" s="1">
        <f>'0.4m'!$T$3</f>
        <v>3.0586510263929619E-2</v>
      </c>
      <c r="F5" s="1">
        <f>'0.4m'!$U$3</f>
        <v>6.4222873900293253E-3</v>
      </c>
    </row>
    <row r="6" spans="1:6">
      <c r="B6" s="1">
        <v>0.6</v>
      </c>
      <c r="C6" s="1">
        <f>'0.6m'!$Q$3</f>
        <v>2.9882697947214078E-2</v>
      </c>
      <c r="D6" s="1">
        <f>'0.6m'!$R$3</f>
        <v>3.4017595307917889E-3</v>
      </c>
      <c r="E6" s="1">
        <f>'0.6m'!$T$3</f>
        <v>1.5483870967741935E-2</v>
      </c>
      <c r="F6" s="1">
        <f>'0.6m'!$U$3</f>
        <v>2.49266862170088E-3</v>
      </c>
    </row>
    <row r="7" spans="1:6">
      <c r="B7" s="1">
        <v>0.8</v>
      </c>
      <c r="C7" s="1">
        <f>'0.8m'!$Q$3</f>
        <v>1.8035190615835778E-2</v>
      </c>
      <c r="D7" s="1">
        <f>'0.8m'!$R$3</f>
        <v>1.8475073313782991E-3</v>
      </c>
      <c r="E7" s="1">
        <f>'0.8m'!$T$3</f>
        <v>8.4750733137829905E-3</v>
      </c>
      <c r="F7" s="1">
        <f>'0.8m'!$U$3</f>
        <v>1.2316715542521994E-3</v>
      </c>
    </row>
    <row r="8" spans="1:6">
      <c r="B8" s="1">
        <v>1</v>
      </c>
      <c r="C8" s="1">
        <f>'1.0m'!$Q$3</f>
        <v>1.4296187683284457E-2</v>
      </c>
      <c r="D8" s="1">
        <f>'1.0m'!$R$3</f>
        <v>7.7712609970674487E-4</v>
      </c>
      <c r="E8" s="1">
        <f>'1.0m'!$T$3</f>
        <v>5.6451612903225803E-3</v>
      </c>
      <c r="F8" s="1">
        <f>'1.0m'!$U$3</f>
        <v>7.3313782991202346E-4</v>
      </c>
    </row>
    <row r="9" spans="1:6">
      <c r="B9" s="1">
        <v>1.2</v>
      </c>
      <c r="C9" s="1">
        <f>'1.2m'!$Q$3</f>
        <v>1.1085043988269795E-2</v>
      </c>
      <c r="D9" s="1">
        <f>'1.2m'!$R$3</f>
        <v>3.812316715542522E-4</v>
      </c>
      <c r="E9" s="1">
        <f>'1.2m'!$T$3</f>
        <v>4.2961876832844576E-3</v>
      </c>
      <c r="F9" s="1">
        <f>'1.2m'!$U$3</f>
        <v>8.3577712609970674E-4</v>
      </c>
    </row>
    <row r="10" spans="1:6">
      <c r="B10" s="1">
        <v>1.4</v>
      </c>
      <c r="C10" s="1">
        <f>'1.4m'!$Q$3</f>
        <v>8.9296187683284463E-3</v>
      </c>
      <c r="D10" s="1">
        <f>'1.4m'!$R$3</f>
        <v>8.7976539589442815E-5</v>
      </c>
      <c r="E10" s="1">
        <f>'1.4m'!$T$3</f>
        <v>3.5923753665689151E-3</v>
      </c>
      <c r="F10" s="1">
        <f>'1.4m'!$U$3</f>
        <v>7.3313782991202346E-4</v>
      </c>
    </row>
    <row r="11" spans="1:6">
      <c r="B11" s="1">
        <v>1.6</v>
      </c>
      <c r="C11" s="1">
        <f>'1.6m'!$Q$3</f>
        <v>7.8592375366568924E-3</v>
      </c>
      <c r="D11" s="1">
        <f>'1.6m'!$R$3</f>
        <v>1.7595307917888563E-4</v>
      </c>
      <c r="E11" s="1">
        <f>'1.6m'!$T$3</f>
        <v>3.1818181818181819E-3</v>
      </c>
      <c r="F11" s="1">
        <f>'1.6m'!$U$3</f>
        <v>4.6920821114369501E-4</v>
      </c>
    </row>
    <row r="12" spans="1:6">
      <c r="B12" s="1">
        <v>1.8</v>
      </c>
      <c r="C12" s="1">
        <f>'1.8m'!$Q$3</f>
        <v>7.6686217008797653E-3</v>
      </c>
      <c r="D12" s="1">
        <f>'1.8m'!$R$3</f>
        <v>7.3313782991202346E-5</v>
      </c>
      <c r="E12" s="1">
        <f>'1.8m'!$T$3</f>
        <v>2.5219941348973607E-3</v>
      </c>
      <c r="F12" s="1">
        <f>'1.8m'!$U$3</f>
        <v>3.2258064516129032E-4</v>
      </c>
    </row>
    <row r="13" spans="1:6">
      <c r="B13" s="1">
        <v>2</v>
      </c>
      <c r="C13" s="1">
        <f>'2.0m'!$Q$3</f>
        <v>5.7038123167155426E-3</v>
      </c>
      <c r="D13" s="1">
        <f>'2.0m'!$R$3</f>
        <v>5.8651026392961877E-5</v>
      </c>
      <c r="E13" s="1">
        <f>'2.0m'!$T$3</f>
        <v>2.2580645161290325E-3</v>
      </c>
      <c r="F13" s="1">
        <f>'2.0m'!$U$3</f>
        <v>2.0527859237536657E-4</v>
      </c>
    </row>
    <row r="15" spans="1:6">
      <c r="A15" s="1" t="s">
        <v>150</v>
      </c>
    </row>
    <row r="16" spans="1:6">
      <c r="B16" s="1" t="s">
        <v>144</v>
      </c>
      <c r="C16" s="1" t="s">
        <v>145</v>
      </c>
      <c r="D16" s="1" t="s">
        <v>146</v>
      </c>
      <c r="E16" s="1" t="s">
        <v>147</v>
      </c>
      <c r="F16" s="1" t="s">
        <v>148</v>
      </c>
    </row>
    <row r="17" spans="1:6">
      <c r="B17" s="1">
        <v>0.2</v>
      </c>
      <c r="C17" s="1">
        <f>'0.2m'!Q4</f>
        <v>0.15029325513196481</v>
      </c>
      <c r="D17" s="1">
        <f>'0.2m'!R4</f>
        <v>5.3372434017595312E-3</v>
      </c>
      <c r="E17" s="1">
        <f>'0.2m'!T4</f>
        <v>9.5747800586510265E-2</v>
      </c>
      <c r="F17" s="1">
        <f>'0.2m'!U4</f>
        <v>3.3049853372434018E-2</v>
      </c>
    </row>
    <row r="18" spans="1:6">
      <c r="B18" s="1">
        <v>0.4</v>
      </c>
      <c r="C18" s="1">
        <f>'0.4m'!Q4</f>
        <v>5.7155425219941346E-2</v>
      </c>
      <c r="D18" s="1">
        <f>'0.4m'!R4</f>
        <v>4.6920821114369501E-3</v>
      </c>
      <c r="E18" s="1">
        <f>'0.4m'!T4</f>
        <v>3.0586510263929619E-2</v>
      </c>
      <c r="F18" s="1">
        <f>'0.4m'!U4</f>
        <v>4.662756598240469E-3</v>
      </c>
    </row>
    <row r="19" spans="1:6">
      <c r="B19" s="1">
        <v>0.6</v>
      </c>
      <c r="C19" s="1">
        <f>'0.6m'!Q4</f>
        <v>3.0821114369501468E-2</v>
      </c>
      <c r="D19" s="1">
        <f>'0.6m'!R4</f>
        <v>3.2258064516129032E-3</v>
      </c>
      <c r="E19" s="1">
        <f>'0.6m'!T4</f>
        <v>1.4926686217008798E-2</v>
      </c>
      <c r="F19" s="1">
        <f>'0.6m'!U4</f>
        <v>1.1730205278592375E-3</v>
      </c>
    </row>
    <row r="20" spans="1:6">
      <c r="B20" s="1">
        <v>0.8</v>
      </c>
      <c r="C20" s="1">
        <f>'0.8m'!Q4</f>
        <v>1.9912023460410558E-2</v>
      </c>
      <c r="D20" s="1">
        <f>'0.8m'!R4</f>
        <v>1.7595307917888563E-3</v>
      </c>
      <c r="E20" s="1">
        <f>'0.8m'!T4</f>
        <v>9.9706744868035199E-3</v>
      </c>
      <c r="F20" s="1">
        <f>'0.8m'!U4</f>
        <v>2.6392961876832845E-4</v>
      </c>
    </row>
    <row r="21" spans="1:6">
      <c r="B21" s="1">
        <v>1</v>
      </c>
      <c r="C21" s="1">
        <f>'1.0m'!Q4</f>
        <v>1.4736070381231672E-2</v>
      </c>
      <c r="D21" s="1">
        <f>'1.0m'!R4</f>
        <v>5.718475073313783E-4</v>
      </c>
      <c r="E21" s="1">
        <f>'1.0m'!T4</f>
        <v>5.9530791788856303E-3</v>
      </c>
      <c r="F21" s="1">
        <f>'1.0m'!U4</f>
        <v>3.3724340175953079E-4</v>
      </c>
    </row>
    <row r="22" spans="1:6">
      <c r="B22" s="1">
        <v>1.2</v>
      </c>
      <c r="C22" s="1">
        <f>'1.2m'!Q4</f>
        <v>1.1744868035190616E-2</v>
      </c>
      <c r="D22" s="1">
        <f>'1.2m'!R4</f>
        <v>2.1994134897360704E-4</v>
      </c>
      <c r="E22" s="1">
        <f>'1.2m'!T4</f>
        <v>4.7360703812316714E-3</v>
      </c>
      <c r="F22" s="1">
        <f>'1.2m'!U4</f>
        <v>7.624633431085044E-4</v>
      </c>
    </row>
    <row r="23" spans="1:6">
      <c r="B23" s="1">
        <v>1.4</v>
      </c>
      <c r="C23" s="1">
        <f>'1.4m'!Q4</f>
        <v>9.8680351906158363E-3</v>
      </c>
      <c r="D23" s="1">
        <f>'1.4m'!R4</f>
        <v>1.0263929618768328E-4</v>
      </c>
      <c r="E23" s="1">
        <f>'1.4m'!T4</f>
        <v>4.0469208211143699E-3</v>
      </c>
      <c r="F23" s="1">
        <f>'1.4m'!U4</f>
        <v>8.6510263929618768E-4</v>
      </c>
    </row>
    <row r="24" spans="1:6">
      <c r="B24" s="1">
        <v>1.6</v>
      </c>
      <c r="C24" s="1">
        <f>'1.6m'!Q4</f>
        <v>8.6217008797653955E-3</v>
      </c>
      <c r="D24" s="1">
        <f>'1.6m'!R4</f>
        <v>5.8651026392961877E-5</v>
      </c>
      <c r="E24" s="1">
        <f>'1.6m'!T4</f>
        <v>3.2844574780058651E-3</v>
      </c>
      <c r="F24" s="1">
        <f>'1.6m'!U4</f>
        <v>3.9589442815249267E-4</v>
      </c>
    </row>
    <row r="25" spans="1:6">
      <c r="B25" s="1">
        <v>1.8</v>
      </c>
      <c r="C25" s="1">
        <f>'1.8m'!Q4</f>
        <v>7.0674486803519064E-3</v>
      </c>
      <c r="D25" s="1">
        <f>'1.8m'!R4</f>
        <v>5.8651026392961877E-5</v>
      </c>
      <c r="E25" s="1">
        <f>'1.8m'!T4</f>
        <v>2.8152492668621701E-3</v>
      </c>
      <c r="F25" s="1">
        <f>'1.8m'!U4</f>
        <v>2.3460410557184751E-4</v>
      </c>
    </row>
    <row r="26" spans="1:6">
      <c r="B26" s="1">
        <v>2</v>
      </c>
      <c r="C26" s="1">
        <f>'2.0m'!Q4</f>
        <v>5.6304985337243402E-3</v>
      </c>
      <c r="D26" s="1">
        <f>'2.0m'!R4</f>
        <v>8.7976539589442815E-5</v>
      </c>
      <c r="E26" s="1">
        <f>'2.0m'!T4</f>
        <v>2.4046920821114369E-3</v>
      </c>
      <c r="F26" s="1">
        <f>'2.0m'!U4</f>
        <v>1.3196480938416422E-4</v>
      </c>
    </row>
    <row r="28" spans="1:6">
      <c r="A28" s="1" t="s">
        <v>151</v>
      </c>
    </row>
    <row r="29" spans="1:6">
      <c r="B29" s="1" t="s">
        <v>144</v>
      </c>
      <c r="C29" s="1" t="s">
        <v>145</v>
      </c>
      <c r="D29" s="1" t="s">
        <v>146</v>
      </c>
      <c r="E29" s="1" t="s">
        <v>147</v>
      </c>
      <c r="F29" s="1" t="s">
        <v>148</v>
      </c>
    </row>
    <row r="30" spans="1:6">
      <c r="B30" s="1">
        <v>0.2</v>
      </c>
      <c r="C30" s="1">
        <f>'0.2m'!Q5</f>
        <v>0.15079178885630498</v>
      </c>
      <c r="D30" s="1">
        <f>'0.2m'!R5</f>
        <v>5.2199413489736075E-3</v>
      </c>
      <c r="E30" s="1">
        <f>'0.2m'!T5</f>
        <v>0.13944281524926685</v>
      </c>
      <c r="F30" s="1">
        <f>'0.2m'!U5</f>
        <v>6.9090909090909092E-2</v>
      </c>
    </row>
    <row r="31" spans="1:6">
      <c r="B31" s="1">
        <v>0.4</v>
      </c>
      <c r="C31" s="1">
        <f>'0.4m'!Q5</f>
        <v>6.0263929618768329E-2</v>
      </c>
      <c r="D31" s="1">
        <f>'0.4m'!R5</f>
        <v>3.3724340175953081E-3</v>
      </c>
      <c r="E31" s="1">
        <f>'0.4m'!T5</f>
        <v>3.44574780058651E-2</v>
      </c>
      <c r="F31" s="1">
        <f>'0.4m'!U5</f>
        <v>4.4574780058651026E-3</v>
      </c>
    </row>
    <row r="32" spans="1:6">
      <c r="B32" s="1">
        <v>0.6</v>
      </c>
      <c r="C32" s="1">
        <f>'0.6m'!Q5</f>
        <v>3.2082111436950146E-2</v>
      </c>
      <c r="D32" s="1">
        <f>'0.6m'!R5</f>
        <v>2.5219941348973607E-3</v>
      </c>
      <c r="E32" s="1">
        <f>'0.6m'!T5</f>
        <v>1.6070381231671555E-2</v>
      </c>
      <c r="F32" s="1">
        <f>'0.6m'!U5</f>
        <v>9.9706744868035191E-4</v>
      </c>
    </row>
    <row r="33" spans="1:6">
      <c r="B33" s="1">
        <v>0.8</v>
      </c>
      <c r="C33" s="1">
        <f>'0.8m'!Q5</f>
        <v>2.0645161290322581E-2</v>
      </c>
      <c r="D33" s="1">
        <f>'0.8m'!R5</f>
        <v>7.9178885630498534E-4</v>
      </c>
      <c r="E33" s="1">
        <f>'0.8m'!T5</f>
        <v>9.824046920821115E-3</v>
      </c>
      <c r="F33" s="1">
        <f>'0.8m'!U5</f>
        <v>3.5190615835777126E-4</v>
      </c>
    </row>
    <row r="34" spans="1:6">
      <c r="B34" s="1">
        <v>1</v>
      </c>
      <c r="C34" s="1">
        <f>'1.0m'!Q5</f>
        <v>1.5938416422287389E-2</v>
      </c>
      <c r="D34" s="1">
        <f>'1.0m'!R5</f>
        <v>4.9853372434017595E-4</v>
      </c>
      <c r="E34" s="1">
        <f>'1.0m'!T5</f>
        <v>6.2316715542521991E-3</v>
      </c>
      <c r="F34" s="1">
        <f>'1.0m'!U5</f>
        <v>1.6129032258064516E-4</v>
      </c>
    </row>
    <row r="35" spans="1:6">
      <c r="B35" s="1">
        <v>1.2</v>
      </c>
      <c r="C35" s="1">
        <f>'1.2m'!Q5</f>
        <v>1.2727272727272728E-2</v>
      </c>
      <c r="D35" s="1">
        <f>'1.2m'!R5</f>
        <v>2.4926686217008798E-4</v>
      </c>
      <c r="E35" s="1">
        <f>'1.2m'!T5</f>
        <v>5.1612903225806452E-3</v>
      </c>
      <c r="F35" s="1">
        <f>'1.2m'!U5</f>
        <v>8.2111436950146627E-4</v>
      </c>
    </row>
    <row r="36" spans="1:6">
      <c r="B36" s="1">
        <v>1.4</v>
      </c>
      <c r="C36" s="1">
        <f>'1.4m'!Q5</f>
        <v>9.9853372434017592E-3</v>
      </c>
      <c r="D36" s="1">
        <f>'1.4m'!R5</f>
        <v>1.1730205278592375E-4</v>
      </c>
      <c r="E36" s="1">
        <f>'1.4m'!T5</f>
        <v>4.0469208211143699E-3</v>
      </c>
      <c r="F36" s="1">
        <f>'1.4m'!U5</f>
        <v>8.3577712609970674E-4</v>
      </c>
    </row>
    <row r="37" spans="1:6">
      <c r="B37" s="1">
        <v>1.6</v>
      </c>
      <c r="C37" s="1">
        <f>'1.6m'!Q5</f>
        <v>9.5454545454545462E-3</v>
      </c>
      <c r="D37" s="1">
        <f>'1.6m'!R5</f>
        <v>5.8651026392961877E-5</v>
      </c>
      <c r="E37" s="1">
        <f>'1.6m'!T5</f>
        <v>3.4897360703812319E-3</v>
      </c>
      <c r="F37" s="1">
        <f>'1.6m'!U5</f>
        <v>2.6392961876832845E-4</v>
      </c>
    </row>
    <row r="38" spans="1:6">
      <c r="B38" s="1">
        <v>1.8</v>
      </c>
      <c r="C38" s="1">
        <f>'1.8m'!Q5</f>
        <v>8.1964809384164217E-3</v>
      </c>
      <c r="D38" s="1">
        <f>'1.8m'!R5</f>
        <v>1.3196480938416422E-4</v>
      </c>
      <c r="E38" s="1">
        <f>'1.8m'!T5</f>
        <v>2.6832844574780058E-3</v>
      </c>
      <c r="F38" s="1">
        <f>'1.8m'!U5</f>
        <v>2.1994134897360704E-4</v>
      </c>
    </row>
    <row r="39" spans="1:6">
      <c r="B39" s="1">
        <v>2</v>
      </c>
      <c r="C39" s="1">
        <f>'2.0m'!Q5</f>
        <v>6.6568914956011728E-3</v>
      </c>
      <c r="D39" s="1">
        <f>'2.0m'!R5</f>
        <v>4.3988269794721408E-5</v>
      </c>
      <c r="E39" s="1">
        <f>'2.0m'!T5</f>
        <v>2.2873900293255132E-3</v>
      </c>
      <c r="F39" s="1">
        <f>'2.0m'!U5</f>
        <v>1.4662756598240469E-4</v>
      </c>
    </row>
    <row r="41" spans="1:6">
      <c r="A41" s="1" t="s">
        <v>152</v>
      </c>
    </row>
    <row r="42" spans="1:6">
      <c r="B42" s="1" t="s">
        <v>144</v>
      </c>
      <c r="C42" s="1" t="s">
        <v>145</v>
      </c>
      <c r="D42" s="1" t="s">
        <v>146</v>
      </c>
      <c r="E42" s="1" t="s">
        <v>147</v>
      </c>
      <c r="F42" s="1" t="s">
        <v>148</v>
      </c>
    </row>
    <row r="43" spans="1:6">
      <c r="B43" s="1">
        <v>0.2</v>
      </c>
      <c r="C43" s="1">
        <f>'0.2m'!Q6</f>
        <v>0.15744868035190615</v>
      </c>
      <c r="D43" s="1">
        <f>'0.2m'!R6</f>
        <v>1.812316715542522E-2</v>
      </c>
      <c r="E43" s="1">
        <f>'0.2m'!T6</f>
        <v>0.28061583577712612</v>
      </c>
      <c r="F43" s="1">
        <f>'0.2m'!U6</f>
        <v>0.22390029325513197</v>
      </c>
    </row>
    <row r="44" spans="1:6">
      <c r="B44" s="1">
        <v>0.4</v>
      </c>
      <c r="C44" s="1">
        <f>'0.4m'!Q6</f>
        <v>6.1876832844574778E-2</v>
      </c>
      <c r="D44" s="1">
        <f>'0.4m'!R6</f>
        <v>5.6891495601173025E-3</v>
      </c>
      <c r="E44" s="1">
        <f>'0.4m'!T6</f>
        <v>4.1055718475073312E-2</v>
      </c>
      <c r="F44" s="1">
        <f>'0.4m'!U6</f>
        <v>1.2932551319648093E-2</v>
      </c>
    </row>
    <row r="45" spans="1:6">
      <c r="B45" s="1">
        <v>0.6</v>
      </c>
      <c r="C45" s="1">
        <f>'0.6m'!Q6</f>
        <v>3.1759530791788858E-2</v>
      </c>
      <c r="D45" s="1">
        <f>'0.6m'!R6</f>
        <v>2.0821114369501468E-3</v>
      </c>
      <c r="E45" s="1">
        <f>'0.6m'!T6</f>
        <v>1.718475073313783E-2</v>
      </c>
      <c r="F45" s="1">
        <f>'0.6m'!U6</f>
        <v>1.1436950146627566E-3</v>
      </c>
    </row>
    <row r="46" spans="1:6">
      <c r="B46" s="1">
        <v>0.8</v>
      </c>
      <c r="C46" s="1">
        <f>'0.8m'!Q6</f>
        <v>2.0439882697947213E-2</v>
      </c>
      <c r="D46" s="1">
        <f>'0.8m'!R6</f>
        <v>8.7976539589442815E-4</v>
      </c>
      <c r="E46" s="1">
        <f>'0.8m'!T6</f>
        <v>9.5601173020527855E-3</v>
      </c>
      <c r="F46" s="1">
        <f>'0.8m'!U6</f>
        <v>2.6392961876832845E-4</v>
      </c>
    </row>
    <row r="47" spans="1:6">
      <c r="B47" s="1">
        <v>1</v>
      </c>
      <c r="C47" s="1">
        <f>'1.0m'!Q6</f>
        <v>1.5513196480938416E-2</v>
      </c>
      <c r="D47" s="1">
        <f>'1.0m'!R6</f>
        <v>4.1055718475073314E-4</v>
      </c>
      <c r="E47" s="1">
        <f>'1.0m'!T6</f>
        <v>6.4076246334310851E-3</v>
      </c>
      <c r="F47" s="1">
        <f>'1.0m'!U6</f>
        <v>1.4662756598240469E-4</v>
      </c>
    </row>
    <row r="48" spans="1:6">
      <c r="B48" s="1">
        <v>1.2</v>
      </c>
      <c r="C48" s="1">
        <f>'1.2m'!Q6</f>
        <v>1.2140762463343108E-2</v>
      </c>
      <c r="D48" s="1">
        <f>'1.2m'!R6</f>
        <v>1.1730205278592375E-4</v>
      </c>
      <c r="E48" s="1">
        <f>'1.2m'!T6</f>
        <v>4.2521994134897363E-3</v>
      </c>
      <c r="F48" s="1">
        <f>'1.2m'!U6</f>
        <v>6.5982404692082111E-4</v>
      </c>
    </row>
    <row r="49" spans="1:6">
      <c r="B49" s="1">
        <v>1.4</v>
      </c>
      <c r="C49" s="1">
        <f>'1.4m'!Q6</f>
        <v>1.0630498533724339E-2</v>
      </c>
      <c r="D49" s="1">
        <f>'1.4m'!R6</f>
        <v>1.4662756598240469E-5</v>
      </c>
      <c r="E49" s="1">
        <f>'1.4m'!T6</f>
        <v>4.0175953079178888E-3</v>
      </c>
      <c r="F49" s="1">
        <f>'1.4m'!U6</f>
        <v>8.5043988269794721E-4</v>
      </c>
    </row>
    <row r="50" spans="1:6">
      <c r="B50" s="1">
        <v>1.6</v>
      </c>
      <c r="C50" s="1">
        <f>'1.6m'!Q6</f>
        <v>9.9413489736070379E-3</v>
      </c>
      <c r="D50" s="1">
        <f>'1.6m'!R6</f>
        <v>0</v>
      </c>
      <c r="E50" s="1">
        <f>'1.6m'!T6</f>
        <v>2.7419354838709676E-3</v>
      </c>
      <c r="F50" s="1">
        <f>'1.6m'!U6</f>
        <v>3.2258064516129032E-4</v>
      </c>
    </row>
    <row r="51" spans="1:6">
      <c r="B51" s="1">
        <v>1.8</v>
      </c>
      <c r="C51" s="1">
        <f>'1.8m'!Q6</f>
        <v>7.9178885630498529E-3</v>
      </c>
      <c r="D51" s="1">
        <f>'1.8m'!R6</f>
        <v>0</v>
      </c>
      <c r="E51" s="1">
        <f>'1.8m'!T6</f>
        <v>3.0645161290322582E-3</v>
      </c>
      <c r="F51" s="1">
        <f>'1.8m'!U6</f>
        <v>2.0527859237536657E-4</v>
      </c>
    </row>
    <row r="52" spans="1:6">
      <c r="B52" s="1">
        <v>2</v>
      </c>
      <c r="C52" s="1">
        <f>'2.0m'!Q6</f>
        <v>6.686217008797654E-3</v>
      </c>
      <c r="D52" s="1">
        <f>'2.0m'!R6</f>
        <v>1.4662756598240469E-5</v>
      </c>
      <c r="E52" s="1">
        <f>'2.0m'!T6</f>
        <v>1.9941348973607038E-3</v>
      </c>
      <c r="F52" s="1">
        <f>'2.0m'!U6</f>
        <v>1.906158357771261E-4</v>
      </c>
    </row>
    <row r="54" spans="1:6">
      <c r="A54" s="1" t="s">
        <v>153</v>
      </c>
    </row>
    <row r="55" spans="1:6">
      <c r="B55" s="1" t="s">
        <v>144</v>
      </c>
      <c r="C55" s="1" t="s">
        <v>145</v>
      </c>
      <c r="D55" s="1" t="s">
        <v>146</v>
      </c>
      <c r="E55" s="1" t="s">
        <v>147</v>
      </c>
      <c r="F55" s="1" t="s">
        <v>148</v>
      </c>
    </row>
    <row r="56" spans="1:6">
      <c r="B56" s="1">
        <v>0.2</v>
      </c>
      <c r="C56" s="1">
        <f>'0.2m'!Q7</f>
        <v>0.181524926686217</v>
      </c>
      <c r="D56" s="1">
        <f>'0.2m'!R7</f>
        <v>6.0850439882697949E-2</v>
      </c>
      <c r="E56" s="1">
        <f>'0.2m'!T7</f>
        <v>0.43375366568914958</v>
      </c>
      <c r="F56" s="1">
        <f>'0.2m'!U7</f>
        <v>0.41255131964809383</v>
      </c>
    </row>
    <row r="57" spans="1:6">
      <c r="B57" s="1">
        <v>0.4</v>
      </c>
      <c r="C57" s="1">
        <f>'0.4m'!Q7</f>
        <v>6.0234604105571847E-2</v>
      </c>
      <c r="D57" s="1">
        <f>'0.4m'!R7</f>
        <v>1.0527859237536658E-2</v>
      </c>
      <c r="E57" s="1">
        <f>'0.4m'!T7</f>
        <v>5.6422287390029323E-2</v>
      </c>
      <c r="F57" s="1">
        <f>'0.4m'!U7</f>
        <v>3.5982404692082109E-2</v>
      </c>
    </row>
    <row r="58" spans="1:6">
      <c r="B58" s="1">
        <v>0.6</v>
      </c>
      <c r="C58" s="1">
        <f>'0.6m'!Q7</f>
        <v>3.2815249266862169E-2</v>
      </c>
      <c r="D58" s="1">
        <f>'0.6m'!R7</f>
        <v>1.9941348973607038E-3</v>
      </c>
      <c r="E58" s="1">
        <f>'0.6m'!T7</f>
        <v>1.6217008797653958E-2</v>
      </c>
      <c r="F58" s="1">
        <f>'0.6m'!U7</f>
        <v>5.8064516129032262E-3</v>
      </c>
    </row>
    <row r="59" spans="1:6">
      <c r="B59" s="1">
        <v>0.8</v>
      </c>
      <c r="C59" s="1">
        <f>'0.8m'!Q7</f>
        <v>2.0733137829912023E-2</v>
      </c>
      <c r="D59" s="1">
        <f>'0.8m'!R7</f>
        <v>9.3841642228739003E-4</v>
      </c>
      <c r="E59" s="1">
        <f>'0.8m'!T7</f>
        <v>9.325513196480938E-3</v>
      </c>
      <c r="F59" s="1">
        <f>'0.8m'!U7</f>
        <v>9.0909090909090909E-4</v>
      </c>
    </row>
    <row r="60" spans="1:6">
      <c r="B60" s="1">
        <v>1</v>
      </c>
      <c r="C60" s="1">
        <f>'1.0m'!Q7</f>
        <v>1.5806451612903227E-2</v>
      </c>
      <c r="D60" s="1">
        <f>'1.0m'!R7</f>
        <v>4.6920821114369501E-4</v>
      </c>
      <c r="E60" s="1">
        <f>'1.0m'!T7</f>
        <v>5.6158357771261E-3</v>
      </c>
      <c r="F60" s="1">
        <f>'1.0m'!U7</f>
        <v>3.5190615835777126E-4</v>
      </c>
    </row>
    <row r="61" spans="1:6">
      <c r="B61" s="1">
        <v>1.2</v>
      </c>
      <c r="C61" s="1">
        <f>'1.2m'!Q7</f>
        <v>1.2653958944281524E-2</v>
      </c>
      <c r="D61" s="1">
        <f>'1.2m'!R7</f>
        <v>2.7859237536656891E-4</v>
      </c>
      <c r="E61" s="1">
        <f>'1.2m'!T7</f>
        <v>5.2346041055718476E-3</v>
      </c>
      <c r="F61" s="1">
        <f>'1.2m'!U7</f>
        <v>1.0410557184750734E-3</v>
      </c>
    </row>
    <row r="62" spans="1:6">
      <c r="B62" s="1">
        <v>1.4</v>
      </c>
      <c r="C62" s="1">
        <f>'1.4m'!Q7</f>
        <v>1.0073313782991202E-2</v>
      </c>
      <c r="D62" s="1">
        <f>'1.4m'!R7</f>
        <v>1.0263929618768328E-4</v>
      </c>
      <c r="E62" s="1">
        <f>'1.4m'!T7</f>
        <v>4.0029325513196478E-3</v>
      </c>
      <c r="F62" s="1">
        <f>'1.4m'!U7</f>
        <v>6.1583577712609971E-4</v>
      </c>
    </row>
    <row r="63" spans="1:6">
      <c r="B63" s="1">
        <v>1.6</v>
      </c>
      <c r="C63" s="1">
        <f>'1.6m'!Q7</f>
        <v>9.7214076246334314E-3</v>
      </c>
      <c r="D63" s="1">
        <f>'1.6m'!R7</f>
        <v>1.4662756598240469E-5</v>
      </c>
      <c r="E63" s="1">
        <f>'1.6m'!T7</f>
        <v>3.4164222873900294E-3</v>
      </c>
      <c r="F63" s="1">
        <f>'1.6m'!U7</f>
        <v>3.5190615835777126E-4</v>
      </c>
    </row>
    <row r="64" spans="1:6">
      <c r="B64" s="1">
        <v>1.8</v>
      </c>
      <c r="C64" s="1">
        <f>'1.8m'!Q7</f>
        <v>7.9765395894428152E-3</v>
      </c>
      <c r="D64" s="1">
        <f>'1.8m'!R7</f>
        <v>2.9325513196480938E-5</v>
      </c>
      <c r="E64" s="1">
        <f>'1.8m'!T7</f>
        <v>3.035190615835777E-3</v>
      </c>
      <c r="F64" s="1">
        <f>'1.8m'!U7</f>
        <v>2.3460410557184751E-4</v>
      </c>
    </row>
    <row r="65" spans="1:6">
      <c r="B65" s="1">
        <v>2</v>
      </c>
      <c r="C65" s="1">
        <f>'2.0m'!Q7</f>
        <v>7.2140762463343113E-3</v>
      </c>
      <c r="D65" s="1">
        <f>'2.0m'!R7</f>
        <v>5.8651026392961877E-5</v>
      </c>
      <c r="E65" s="1">
        <f>'2.0m'!T7</f>
        <v>2.6246334310850439E-3</v>
      </c>
      <c r="F65" s="1">
        <f>'2.0m'!U7</f>
        <v>2.0527859237536657E-4</v>
      </c>
    </row>
    <row r="67" spans="1:6">
      <c r="A67" s="1" t="s">
        <v>154</v>
      </c>
    </row>
    <row r="68" spans="1:6">
      <c r="B68" s="1" t="s">
        <v>144</v>
      </c>
      <c r="C68" s="1" t="s">
        <v>145</v>
      </c>
      <c r="D68" s="1" t="s">
        <v>146</v>
      </c>
      <c r="E68" s="1" t="s">
        <v>147</v>
      </c>
      <c r="F68" s="1" t="s">
        <v>148</v>
      </c>
    </row>
    <row r="69" spans="1:6">
      <c r="B69" s="1">
        <v>0.2</v>
      </c>
      <c r="C69" s="1">
        <f>'0.2m'!Q8</f>
        <v>0.22299120234604106</v>
      </c>
      <c r="D69" s="1">
        <f>'0.2m'!R8</f>
        <v>0.12041055718475073</v>
      </c>
      <c r="E69" s="1">
        <f>'0.2m'!T8</f>
        <v>0.54882697947214076</v>
      </c>
      <c r="F69" s="1">
        <f>'0.2m'!U8</f>
        <v>0.53032258064516125</v>
      </c>
    </row>
    <row r="70" spans="1:6">
      <c r="B70" s="1">
        <v>0.4</v>
      </c>
      <c r="C70" s="1">
        <f>'0.4m'!Q8</f>
        <v>5.4838709677419356E-2</v>
      </c>
      <c r="D70" s="1">
        <f>'0.4m'!R8</f>
        <v>1.3284457478005865E-2</v>
      </c>
      <c r="E70" s="1">
        <f>'0.4m'!T8</f>
        <v>8.5102639296187679E-2</v>
      </c>
      <c r="F70" s="1">
        <f>'0.4m'!U8</f>
        <v>7.0821114369501462E-2</v>
      </c>
    </row>
    <row r="71" spans="1:6">
      <c r="B71" s="1">
        <v>0.6</v>
      </c>
      <c r="C71" s="1">
        <f>'0.6m'!Q8</f>
        <v>2.9472140762463343E-2</v>
      </c>
      <c r="D71" s="1">
        <f>'0.6m'!R8</f>
        <v>2.961876832844575E-3</v>
      </c>
      <c r="E71" s="1">
        <f>'0.6m'!T8</f>
        <v>1.9208211143695014E-2</v>
      </c>
      <c r="F71" s="1">
        <f>'0.6m'!U8</f>
        <v>1.2111436950146628E-2</v>
      </c>
    </row>
    <row r="72" spans="1:6">
      <c r="B72" s="1">
        <v>0.8</v>
      </c>
      <c r="C72" s="1">
        <f>'0.8m'!Q8</f>
        <v>1.9765395894428151E-2</v>
      </c>
      <c r="D72" s="1">
        <f>'0.8m'!R8</f>
        <v>1.0557184750733138E-3</v>
      </c>
      <c r="E72" s="1">
        <f>'0.8m'!T8</f>
        <v>8.7976539589442824E-3</v>
      </c>
      <c r="F72" s="1">
        <f>'0.8m'!U8</f>
        <v>2.7859237536656894E-3</v>
      </c>
    </row>
    <row r="73" spans="1:6">
      <c r="B73" s="1">
        <v>1</v>
      </c>
      <c r="C73" s="1">
        <f>'1.0m'!Q8</f>
        <v>1.5557184750733137E-2</v>
      </c>
      <c r="D73" s="1">
        <f>'1.0m'!R8</f>
        <v>3.9589442815249267E-4</v>
      </c>
      <c r="E73" s="1">
        <f>'1.0m'!T8</f>
        <v>5.4985337243401763E-3</v>
      </c>
      <c r="F73" s="1">
        <f>'1.0m'!U8</f>
        <v>1.1290322580645162E-3</v>
      </c>
    </row>
    <row r="74" spans="1:6">
      <c r="B74" s="1">
        <v>1.2</v>
      </c>
      <c r="C74" s="1">
        <f>'1.2m'!Q8</f>
        <v>1.2624633431085044E-2</v>
      </c>
      <c r="D74" s="1">
        <f>'1.2m'!R8</f>
        <v>1.6129032258064516E-4</v>
      </c>
      <c r="E74" s="1">
        <f>'1.2m'!T8</f>
        <v>4.3255131964809387E-3</v>
      </c>
      <c r="F74" s="1">
        <f>'1.2m'!U8</f>
        <v>1.0263929618768328E-3</v>
      </c>
    </row>
    <row r="75" spans="1:6">
      <c r="B75" s="1">
        <v>1.4</v>
      </c>
      <c r="C75" s="1">
        <f>'1.4m'!Q8</f>
        <v>1.0483870967741936E-2</v>
      </c>
      <c r="D75" s="1">
        <f>'1.4m'!R8</f>
        <v>1.3196480938416422E-4</v>
      </c>
      <c r="E75" s="1">
        <f>'1.4m'!T8</f>
        <v>3.9296187683284462E-3</v>
      </c>
      <c r="F75" s="1">
        <f>'1.4m'!U8</f>
        <v>6.3049853372434018E-4</v>
      </c>
    </row>
    <row r="76" spans="1:6">
      <c r="B76" s="1">
        <v>1.6</v>
      </c>
      <c r="C76" s="1">
        <f>'1.6m'!Q8</f>
        <v>8.5337243401759529E-3</v>
      </c>
      <c r="D76" s="1">
        <f>'1.6m'!R8</f>
        <v>1.3196480938416422E-4</v>
      </c>
      <c r="E76" s="1">
        <f>'1.6m'!T8</f>
        <v>3.2551319648093844E-3</v>
      </c>
      <c r="F76" s="1">
        <f>'1.6m'!U8</f>
        <v>3.2258064516129032E-4</v>
      </c>
    </row>
    <row r="77" spans="1:6">
      <c r="B77" s="1">
        <v>1.8</v>
      </c>
      <c r="C77" s="1">
        <f>'1.8m'!Q8</f>
        <v>7.8445747800586513E-3</v>
      </c>
      <c r="D77" s="1">
        <f>'1.8m'!R8</f>
        <v>4.3988269794721408E-5</v>
      </c>
      <c r="E77" s="1">
        <f>'1.8m'!T8</f>
        <v>3.0205278592375369E-3</v>
      </c>
      <c r="F77" s="1">
        <f>'1.8m'!U8</f>
        <v>2.1994134897360704E-4</v>
      </c>
    </row>
    <row r="78" spans="1:6">
      <c r="B78" s="1">
        <v>2</v>
      </c>
      <c r="C78" s="1">
        <f>'2.0m'!Q8</f>
        <v>7.3900293255131965E-3</v>
      </c>
      <c r="D78" s="1">
        <f>'2.0m'!R8</f>
        <v>5.8651026392961877E-5</v>
      </c>
      <c r="E78" s="1">
        <f>'2.0m'!T8</f>
        <v>2.1114369501466276E-3</v>
      </c>
      <c r="F78" s="1">
        <f>'2.0m'!U8</f>
        <v>1.6129032258064516E-4</v>
      </c>
    </row>
    <row r="80" spans="1:6">
      <c r="A80" s="1" t="s">
        <v>155</v>
      </c>
    </row>
    <row r="81" spans="1:6">
      <c r="B81" s="1" t="s">
        <v>144</v>
      </c>
      <c r="C81" s="1" t="s">
        <v>145</v>
      </c>
      <c r="D81" s="1" t="s">
        <v>146</v>
      </c>
      <c r="E81" s="1" t="s">
        <v>147</v>
      </c>
      <c r="F81" s="1" t="s">
        <v>148</v>
      </c>
    </row>
    <row r="82" spans="1:6">
      <c r="B82" s="1">
        <v>0.2</v>
      </c>
      <c r="C82" s="1">
        <f>'0.2m'!Q9</f>
        <v>0.27234604105571847</v>
      </c>
      <c r="D82" s="1">
        <f>'0.2m'!R9</f>
        <v>0.19126099706744867</v>
      </c>
      <c r="E82" s="1">
        <f>'0.2m'!T9</f>
        <v>0.6340175953079179</v>
      </c>
      <c r="F82" s="1">
        <f>'0.2m'!U9</f>
        <v>0.62155425219941352</v>
      </c>
    </row>
    <row r="83" spans="1:6">
      <c r="B83" s="1">
        <v>0.4</v>
      </c>
      <c r="C83" s="1">
        <f>'0.4m'!Q9</f>
        <v>4.7859237536656891E-2</v>
      </c>
      <c r="D83" s="1">
        <f>'0.4m'!R9</f>
        <v>1.5131964809384165E-2</v>
      </c>
      <c r="E83" s="1">
        <f>'0.4m'!T9</f>
        <v>0.1252199413489736</v>
      </c>
      <c r="F83" s="1">
        <f>'0.4m'!U9</f>
        <v>0.11741935483870967</v>
      </c>
    </row>
    <row r="84" spans="1:6">
      <c r="B84" s="1">
        <v>0.6</v>
      </c>
      <c r="C84" s="1">
        <f>'0.6m'!Q9</f>
        <v>2.1348973607038125E-2</v>
      </c>
      <c r="D84" s="1">
        <f>'0.6m'!R9</f>
        <v>3.6950146627565982E-3</v>
      </c>
      <c r="E84" s="1">
        <f>'0.6m'!T9</f>
        <v>2.2815249266862171E-2</v>
      </c>
      <c r="F84" s="1">
        <f>'0.6m'!U9</f>
        <v>1.9618768328445748E-2</v>
      </c>
    </row>
    <row r="85" spans="1:6">
      <c r="B85" s="1">
        <v>0.8</v>
      </c>
      <c r="C85" s="1">
        <f>'0.8m'!Q9</f>
        <v>1.6363636363636365E-2</v>
      </c>
      <c r="D85" s="1">
        <f>'0.8m'!R9</f>
        <v>1.2023460410557185E-3</v>
      </c>
      <c r="E85" s="1">
        <f>'0.8m'!T9</f>
        <v>8.885630498533725E-3</v>
      </c>
      <c r="F85" s="1">
        <f>'0.8m'!U9</f>
        <v>5.7184750733137828E-3</v>
      </c>
    </row>
    <row r="86" spans="1:6">
      <c r="B86" s="1">
        <v>1</v>
      </c>
      <c r="C86" s="1">
        <f>'1.0m'!Q9</f>
        <v>1.343108504398827E-2</v>
      </c>
      <c r="D86" s="1">
        <f>'1.0m'!R9</f>
        <v>5.1319648093841642E-4</v>
      </c>
      <c r="E86" s="1">
        <f>'1.0m'!T9</f>
        <v>4.8826979472140764E-3</v>
      </c>
      <c r="F86" s="1">
        <f>'1.0m'!U9</f>
        <v>2.6832844574780058E-3</v>
      </c>
    </row>
    <row r="87" spans="1:6">
      <c r="B87" s="1">
        <v>1.2</v>
      </c>
      <c r="C87" s="1">
        <f>'1.2m'!Q9</f>
        <v>1.0835777126099707E-2</v>
      </c>
      <c r="D87" s="1">
        <f>'1.2m'!R9</f>
        <v>2.6392961876832845E-4</v>
      </c>
      <c r="E87" s="1">
        <f>'1.2m'!T9</f>
        <v>3.9589442815249265E-3</v>
      </c>
      <c r="F87" s="1">
        <f>'1.2m'!U9</f>
        <v>1.3782991202346041E-3</v>
      </c>
    </row>
    <row r="88" spans="1:6">
      <c r="B88" s="1">
        <v>1.4</v>
      </c>
      <c r="C88" s="1">
        <f>'1.4m'!Q9</f>
        <v>9.2228739002932544E-3</v>
      </c>
      <c r="D88" s="1">
        <f>'1.4m'!R9</f>
        <v>1.4662756598240469E-4</v>
      </c>
      <c r="E88" s="1">
        <f>'1.4m'!T9</f>
        <v>3.6363636363636364E-3</v>
      </c>
      <c r="F88" s="1">
        <f>'1.4m'!U9</f>
        <v>8.7976539589442815E-4</v>
      </c>
    </row>
    <row r="89" spans="1:6">
      <c r="B89" s="1">
        <v>1.6</v>
      </c>
      <c r="C89" s="1">
        <f>'1.6m'!Q9</f>
        <v>8.5923753665689152E-3</v>
      </c>
      <c r="D89" s="1">
        <f>'1.6m'!R9</f>
        <v>1.6129032258064516E-4</v>
      </c>
      <c r="E89" s="1">
        <f>'1.6m'!T9</f>
        <v>2.9912023460410557E-3</v>
      </c>
      <c r="F89" s="1">
        <f>'1.6m'!U9</f>
        <v>4.6920821114369501E-4</v>
      </c>
    </row>
    <row r="90" spans="1:6">
      <c r="B90" s="1">
        <v>1.8</v>
      </c>
      <c r="C90" s="1">
        <f>'1.8m'!Q9</f>
        <v>7.4926686217008801E-3</v>
      </c>
      <c r="D90" s="1">
        <f>'1.8m'!R9</f>
        <v>7.3313782991202346E-5</v>
      </c>
      <c r="E90" s="1">
        <f>'1.8m'!T9</f>
        <v>2.6979472140762463E-3</v>
      </c>
      <c r="F90" s="1">
        <f>'1.8m'!U9</f>
        <v>2.0527859237536657E-4</v>
      </c>
    </row>
    <row r="91" spans="1:6">
      <c r="B91" s="1">
        <v>2</v>
      </c>
      <c r="C91" s="1">
        <f>'2.0m'!Q9</f>
        <v>6.9208211143695015E-3</v>
      </c>
      <c r="D91" s="1">
        <f>'2.0m'!R9</f>
        <v>1.3196480938416422E-4</v>
      </c>
      <c r="E91" s="1">
        <f>'2.0m'!T9</f>
        <v>2.1700879765395894E-3</v>
      </c>
      <c r="F91" s="1">
        <f>'2.0m'!U9</f>
        <v>1.1730205278592375E-4</v>
      </c>
    </row>
    <row r="93" spans="1:6">
      <c r="A93" s="1" t="s">
        <v>156</v>
      </c>
    </row>
    <row r="94" spans="1:6">
      <c r="B94" s="1" t="s">
        <v>144</v>
      </c>
      <c r="C94" s="1" t="s">
        <v>145</v>
      </c>
      <c r="D94" s="1" t="s">
        <v>146</v>
      </c>
      <c r="E94" s="1" t="s">
        <v>147</v>
      </c>
      <c r="F94" s="1" t="s">
        <v>148</v>
      </c>
    </row>
    <row r="95" spans="1:6">
      <c r="B95" s="1">
        <v>0.2</v>
      </c>
      <c r="C95" s="1">
        <f>'0.2m'!Q10</f>
        <v>0.33041055718475071</v>
      </c>
      <c r="D95" s="1">
        <f>'0.2m'!R10</f>
        <v>0.28302052785923754</v>
      </c>
      <c r="E95" s="1">
        <f>'0.2m'!T10</f>
        <v>0.73463343108504398</v>
      </c>
      <c r="F95" s="1">
        <f>'0.2m'!U10</f>
        <v>0.72771260997067444</v>
      </c>
    </row>
    <row r="96" spans="1:6">
      <c r="B96" s="1">
        <v>0.4</v>
      </c>
      <c r="C96" s="1">
        <f>'0.4m'!Q10</f>
        <v>2.6539589442815249E-2</v>
      </c>
      <c r="D96" s="1">
        <f>'0.4m'!R10</f>
        <v>1.2052785923753665E-2</v>
      </c>
      <c r="E96" s="1">
        <f>'0.4m'!T10</f>
        <v>0.22205278592375366</v>
      </c>
      <c r="F96" s="1">
        <f>'0.4m'!U10</f>
        <v>0.21454545454545454</v>
      </c>
    </row>
    <row r="97" spans="1:6">
      <c r="B97" s="1">
        <v>0.6</v>
      </c>
      <c r="C97" s="1">
        <f>'0.6m'!Q10</f>
        <v>8.41642228739003E-3</v>
      </c>
      <c r="D97" s="1">
        <f>'0.6m'!R10</f>
        <v>2.3460410557184751E-3</v>
      </c>
      <c r="E97" s="1">
        <f>'0.6m'!T10</f>
        <v>3.6392961876832844E-2</v>
      </c>
      <c r="F97" s="1">
        <f>'0.6m'!U10</f>
        <v>3.6422287390029326E-2</v>
      </c>
    </row>
    <row r="98" spans="1:6">
      <c r="B98" s="1">
        <v>0.8</v>
      </c>
      <c r="C98" s="1">
        <f>'0.8m'!Q10</f>
        <v>5.6304985337243402E-3</v>
      </c>
      <c r="D98" s="1">
        <f>'0.8m'!R10</f>
        <v>5.2785923753665689E-4</v>
      </c>
      <c r="E98" s="1">
        <f>'0.8m'!T10</f>
        <v>1.0439882697947215E-2</v>
      </c>
      <c r="F98" s="1">
        <f>'0.8m'!U10</f>
        <v>9.8826979472140756E-3</v>
      </c>
    </row>
    <row r="99" spans="1:6">
      <c r="B99" s="1">
        <v>1</v>
      </c>
      <c r="C99" s="1">
        <f>'1.0m'!Q10</f>
        <v>4.8973607038123165E-3</v>
      </c>
      <c r="D99" s="1">
        <f>'1.0m'!R10</f>
        <v>3.6656891495601173E-4</v>
      </c>
      <c r="E99" s="1">
        <f>'1.0m'!T10</f>
        <v>4.4281524926686215E-3</v>
      </c>
      <c r="F99" s="1">
        <f>'1.0m'!U10</f>
        <v>4.1055718475073314E-3</v>
      </c>
    </row>
    <row r="100" spans="1:6">
      <c r="B100" s="1">
        <v>1.2</v>
      </c>
      <c r="C100" s="1">
        <f>'1.2m'!Q10</f>
        <v>4.5014662756598239E-3</v>
      </c>
      <c r="D100" s="1">
        <f>'1.2m'!R10</f>
        <v>1.6129032258064516E-4</v>
      </c>
      <c r="E100" s="1">
        <f>'1.2m'!T10</f>
        <v>2.9472140762463344E-3</v>
      </c>
      <c r="F100" s="1">
        <f>'1.2m'!U10</f>
        <v>1.7302052785923754E-3</v>
      </c>
    </row>
    <row r="101" spans="1:6">
      <c r="B101" s="1">
        <v>1.4</v>
      </c>
      <c r="C101" s="1">
        <f>'1.4m'!Q10</f>
        <v>4.6041055718475075E-3</v>
      </c>
      <c r="D101" s="1">
        <f>'1.4m'!R10</f>
        <v>1.0263929618768328E-4</v>
      </c>
      <c r="E101" s="1">
        <f>'1.4m'!T10</f>
        <v>2.2287390029325513E-3</v>
      </c>
      <c r="F101" s="1">
        <f>'1.4m'!U10</f>
        <v>1.3049853372434019E-3</v>
      </c>
    </row>
    <row r="102" spans="1:6">
      <c r="B102" s="1">
        <v>1.6</v>
      </c>
      <c r="C102" s="1">
        <f>'1.6m'!Q10</f>
        <v>4.5747800586510264E-3</v>
      </c>
      <c r="D102" s="1">
        <f>'1.6m'!R10</f>
        <v>1.0263929618768328E-4</v>
      </c>
      <c r="E102" s="1">
        <f>'1.6m'!T10</f>
        <v>2.1994134897360706E-3</v>
      </c>
      <c r="F102" s="1">
        <f>'1.6m'!U10</f>
        <v>6.8914956011730205E-4</v>
      </c>
    </row>
    <row r="103" spans="1:6">
      <c r="B103" s="1">
        <v>1.8</v>
      </c>
      <c r="C103" s="1">
        <f>'1.8m'!Q10</f>
        <v>4.193548387096774E-3</v>
      </c>
      <c r="D103" s="1">
        <f>'1.8m'!R10</f>
        <v>7.3313782991202346E-5</v>
      </c>
      <c r="E103" s="1">
        <f>'1.8m'!T10</f>
        <v>1.7741935483870969E-3</v>
      </c>
      <c r="F103" s="1">
        <f>'1.8m'!U10</f>
        <v>3.0791788856304985E-4</v>
      </c>
    </row>
    <row r="104" spans="1:6">
      <c r="B104" s="1">
        <v>2</v>
      </c>
      <c r="C104" s="1">
        <f>'2.0m'!Q10</f>
        <v>3.9736070381231675E-3</v>
      </c>
      <c r="D104" s="1">
        <f>'2.0m'!R10</f>
        <v>8.7976539589442815E-5</v>
      </c>
      <c r="E104" s="1">
        <f>'2.0m'!T10</f>
        <v>1.4809384164222875E-3</v>
      </c>
      <c r="F104" s="1">
        <f>'2.0m'!U10</f>
        <v>1.906158357771261E-4</v>
      </c>
    </row>
    <row r="106" spans="1:6">
      <c r="A106" s="1" t="s">
        <v>157</v>
      </c>
    </row>
    <row r="107" spans="1:6">
      <c r="B107" s="1" t="s">
        <v>144</v>
      </c>
      <c r="C107" s="1" t="s">
        <v>145</v>
      </c>
      <c r="D107" s="1" t="s">
        <v>146</v>
      </c>
      <c r="E107" s="1" t="s">
        <v>147</v>
      </c>
      <c r="F107" s="1" t="s">
        <v>148</v>
      </c>
    </row>
    <row r="108" spans="1:6">
      <c r="B108" s="1">
        <v>0.2</v>
      </c>
      <c r="C108" s="1">
        <f>'0.2m'!Q11</f>
        <v>0.34038123167155426</v>
      </c>
      <c r="D108" s="1">
        <f>'0.2m'!R11</f>
        <v>0.3144574780058651</v>
      </c>
      <c r="E108" s="1">
        <f>'0.2m'!T11</f>
        <v>0.80407624633431085</v>
      </c>
      <c r="F108" s="1">
        <f>'0.2m'!U11</f>
        <v>0.79859237536656891</v>
      </c>
    </row>
    <row r="109" spans="1:6">
      <c r="B109" s="1">
        <v>0.4</v>
      </c>
      <c r="C109" s="1">
        <f>'0.4m'!Q11</f>
        <v>1.5249266862170088E-3</v>
      </c>
      <c r="D109" s="1">
        <f>'0.4m'!R11</f>
        <v>9.3841642228739003E-4</v>
      </c>
      <c r="E109" s="1">
        <f>'0.4m'!T11</f>
        <v>0.35765395894428154</v>
      </c>
      <c r="F109" s="1">
        <f>'0.4m'!U11</f>
        <v>0.34322580645161288</v>
      </c>
    </row>
    <row r="110" spans="1:6">
      <c r="B110" s="1">
        <v>0.6</v>
      </c>
      <c r="C110" s="1">
        <f>'0.6m'!Q11</f>
        <v>2.9325513196480938E-4</v>
      </c>
      <c r="D110" s="1">
        <f>'0.6m'!R11</f>
        <v>5.8651026392961877E-5</v>
      </c>
      <c r="E110" s="1">
        <f>'0.6m'!T11</f>
        <v>5.5865102639296185E-2</v>
      </c>
      <c r="F110" s="1">
        <f>'0.6m'!U11</f>
        <v>5.3665689149560117E-2</v>
      </c>
    </row>
    <row r="111" spans="1:6">
      <c r="B111" s="1">
        <v>0.8</v>
      </c>
      <c r="C111" s="1">
        <f>'0.8m'!Q11</f>
        <v>0</v>
      </c>
      <c r="D111" s="1">
        <f>'0.8m'!R11</f>
        <v>0</v>
      </c>
      <c r="E111" s="1">
        <f>'0.8m'!T11</f>
        <v>9.9706744868035199E-3</v>
      </c>
      <c r="F111" s="1">
        <f>'0.8m'!U11</f>
        <v>1.0469208211143695E-2</v>
      </c>
    </row>
    <row r="112" spans="1:6">
      <c r="B112" s="1">
        <v>1</v>
      </c>
      <c r="C112" s="1">
        <f>'1.0m'!Q11</f>
        <v>0</v>
      </c>
      <c r="D112" s="1">
        <f>'1.0m'!R11</f>
        <v>1.4662756598240469E-5</v>
      </c>
      <c r="E112" s="1">
        <f>'1.0m'!T11</f>
        <v>3.035190615835777E-3</v>
      </c>
      <c r="F112" s="1">
        <f>'1.0m'!U11</f>
        <v>3.6363636363636364E-3</v>
      </c>
    </row>
    <row r="113" spans="1:6">
      <c r="B113" s="1">
        <v>1.2</v>
      </c>
      <c r="C113" s="1">
        <f>'1.2m'!Q11</f>
        <v>0</v>
      </c>
      <c r="D113" s="1">
        <f>'1.2m'!R11</f>
        <v>0</v>
      </c>
      <c r="E113" s="1">
        <f>'1.2m'!T11</f>
        <v>1.436950146627566E-3</v>
      </c>
      <c r="F113" s="1">
        <f>'1.2m'!U11</f>
        <v>1.2756598240469209E-3</v>
      </c>
    </row>
    <row r="114" spans="1:6">
      <c r="B114" s="1">
        <v>1.4</v>
      </c>
      <c r="C114" s="1">
        <f>'1.4m'!Q11</f>
        <v>0</v>
      </c>
      <c r="D114" s="1">
        <f>'1.4m'!R11</f>
        <v>0</v>
      </c>
      <c r="E114" s="1">
        <f>'1.4m'!T11</f>
        <v>7.9178885630498534E-4</v>
      </c>
      <c r="F114" s="1">
        <f>'1.4m'!U11</f>
        <v>6.5982404692082111E-4</v>
      </c>
    </row>
    <row r="115" spans="1:6">
      <c r="B115" s="1">
        <v>1.6</v>
      </c>
      <c r="C115" s="1">
        <f>'1.6m'!Q11</f>
        <v>0</v>
      </c>
      <c r="D115" s="1">
        <f>'1.6m'!R11</f>
        <v>0</v>
      </c>
      <c r="E115" s="1">
        <f>'1.6m'!T11</f>
        <v>4.8387096774193548E-4</v>
      </c>
      <c r="F115" s="1">
        <f>'1.6m'!U11</f>
        <v>2.7859237536656891E-4</v>
      </c>
    </row>
    <row r="116" spans="1:6">
      <c r="B116" s="1">
        <v>1.8</v>
      </c>
      <c r="C116" s="1">
        <f>'1.8m'!Q11</f>
        <v>0</v>
      </c>
      <c r="D116" s="1">
        <f>'1.8m'!R11</f>
        <v>0</v>
      </c>
      <c r="E116" s="1">
        <f>'1.8m'!T11</f>
        <v>2.0527859237536657E-4</v>
      </c>
      <c r="F116" s="1">
        <f>'1.8m'!U11</f>
        <v>1.0263929618768328E-4</v>
      </c>
    </row>
    <row r="117" spans="1:6">
      <c r="B117" s="1">
        <v>2</v>
      </c>
      <c r="C117" s="1">
        <f>'2.0m'!Q11</f>
        <v>0</v>
      </c>
      <c r="D117" s="1">
        <f>'2.0m'!R11</f>
        <v>0</v>
      </c>
      <c r="E117" s="1">
        <f>'2.0m'!T11</f>
        <v>1.0263929618768328E-4</v>
      </c>
      <c r="F117" s="1">
        <f>'2.0m'!U11</f>
        <v>5.8651026392961877E-5</v>
      </c>
    </row>
    <row r="119" spans="1:6">
      <c r="A119" s="1" t="s">
        <v>158</v>
      </c>
    </row>
    <row r="120" spans="1:6">
      <c r="B120" s="1" t="s">
        <v>144</v>
      </c>
      <c r="C120" s="1" t="s">
        <v>145</v>
      </c>
      <c r="D120" s="1" t="s">
        <v>146</v>
      </c>
      <c r="E120" s="1" t="s">
        <v>147</v>
      </c>
      <c r="F120" s="1" t="s">
        <v>148</v>
      </c>
    </row>
    <row r="121" spans="1:6">
      <c r="B121" s="1">
        <v>0.2</v>
      </c>
      <c r="C121" s="1">
        <f>'0.2m'!Q12</f>
        <v>0.31607038123167153</v>
      </c>
      <c r="D121" s="1">
        <f>'0.2m'!R12</f>
        <v>0.30058651026392963</v>
      </c>
      <c r="E121" s="1">
        <f>'0.2m'!T12</f>
        <v>0.83624633431085049</v>
      </c>
      <c r="F121" s="1">
        <f>'0.2m'!U12</f>
        <v>0.83463343108504395</v>
      </c>
    </row>
    <row r="122" spans="1:6">
      <c r="B122" s="1">
        <v>0.4</v>
      </c>
      <c r="C122" s="1">
        <f>'0.4m'!Q12</f>
        <v>8.7976539589442815E-5</v>
      </c>
      <c r="D122" s="1">
        <f>'0.4m'!R12</f>
        <v>0</v>
      </c>
      <c r="E122" s="1">
        <f>'0.4m'!T12</f>
        <v>0.45378299120234605</v>
      </c>
      <c r="F122" s="1">
        <f>'0.4m'!U12</f>
        <v>0.44175953079178887</v>
      </c>
    </row>
    <row r="123" spans="1:6">
      <c r="B123" s="1">
        <v>0.6</v>
      </c>
      <c r="C123" s="1">
        <f>'0.6m'!Q12</f>
        <v>0</v>
      </c>
      <c r="D123" s="1">
        <f>'0.6m'!R12</f>
        <v>0</v>
      </c>
      <c r="E123" s="1">
        <f>'0.6m'!T12</f>
        <v>6.2727272727272729E-2</v>
      </c>
      <c r="F123" s="1">
        <f>'0.6m'!U12</f>
        <v>6.1348973607038122E-2</v>
      </c>
    </row>
    <row r="124" spans="1:6">
      <c r="B124" s="1">
        <v>0.8</v>
      </c>
      <c r="C124" s="1">
        <f>'0.8m'!Q12</f>
        <v>0</v>
      </c>
      <c r="D124" s="1">
        <f>'0.8m'!R12</f>
        <v>0</v>
      </c>
      <c r="E124" s="1">
        <f>'0.8m'!T12</f>
        <v>5.6598240469208213E-3</v>
      </c>
      <c r="F124" s="1">
        <f>'0.8m'!U12</f>
        <v>4.7507331378299125E-3</v>
      </c>
    </row>
    <row r="125" spans="1:6">
      <c r="B125" s="1">
        <v>1</v>
      </c>
      <c r="C125" s="1">
        <f>'1.0m'!Q12</f>
        <v>0</v>
      </c>
      <c r="D125" s="1">
        <f>'1.0m'!R12</f>
        <v>0</v>
      </c>
      <c r="E125" s="1">
        <f>'1.0m'!T12</f>
        <v>1.0410557184750734E-3</v>
      </c>
      <c r="F125" s="1">
        <f>'1.0m'!U12</f>
        <v>1.0997067448680353E-3</v>
      </c>
    </row>
    <row r="126" spans="1:6">
      <c r="B126" s="1">
        <v>1.2</v>
      </c>
      <c r="C126" s="1">
        <f>'1.2m'!Q12</f>
        <v>0</v>
      </c>
      <c r="D126" s="1">
        <f>'1.2m'!R12</f>
        <v>0</v>
      </c>
      <c r="E126" s="1">
        <f>'1.2m'!T12</f>
        <v>2.1994134897360704E-4</v>
      </c>
      <c r="F126" s="1">
        <f>'1.2m'!U12</f>
        <v>1.7595307917888563E-4</v>
      </c>
    </row>
    <row r="127" spans="1:6">
      <c r="B127" s="1">
        <v>1.4</v>
      </c>
      <c r="C127" s="1">
        <f>'1.4m'!Q12</f>
        <v>0</v>
      </c>
      <c r="D127" s="1">
        <f>'1.4m'!R12</f>
        <v>0</v>
      </c>
      <c r="E127" s="1">
        <f>'1.4m'!T12</f>
        <v>7.3313782991202346E-5</v>
      </c>
      <c r="F127" s="1">
        <f>'1.4m'!U12</f>
        <v>1.1730205278592375E-4</v>
      </c>
    </row>
    <row r="128" spans="1:6">
      <c r="B128" s="1">
        <v>1.6</v>
      </c>
      <c r="C128" s="1">
        <f>'1.6m'!Q12</f>
        <v>0</v>
      </c>
      <c r="D128" s="1">
        <f>'1.6m'!R12</f>
        <v>0</v>
      </c>
      <c r="E128" s="1">
        <f>'1.6m'!T12</f>
        <v>0</v>
      </c>
      <c r="F128" s="1">
        <f>'1.6m'!U12</f>
        <v>4.3988269794721408E-5</v>
      </c>
    </row>
    <row r="129" spans="1:6">
      <c r="B129" s="1">
        <v>1.8</v>
      </c>
      <c r="C129" s="1">
        <f>'1.8m'!Q12</f>
        <v>0</v>
      </c>
      <c r="D129" s="1">
        <f>'1.8m'!R12</f>
        <v>0</v>
      </c>
      <c r="E129" s="1">
        <f>'1.8m'!T12</f>
        <v>0</v>
      </c>
      <c r="F129" s="1">
        <f>'1.8m'!U12</f>
        <v>1.4662756598240469E-5</v>
      </c>
    </row>
    <row r="130" spans="1:6">
      <c r="B130" s="1">
        <v>2</v>
      </c>
      <c r="C130" s="1">
        <f>'2.0m'!Q12</f>
        <v>0</v>
      </c>
      <c r="D130" s="1">
        <f>'2.0m'!R12</f>
        <v>0</v>
      </c>
      <c r="E130" s="1">
        <f>'2.0m'!T12</f>
        <v>0</v>
      </c>
      <c r="F130" s="1">
        <f>'2.0m'!U12</f>
        <v>1.4662756598240469E-5</v>
      </c>
    </row>
    <row r="132" spans="1:6">
      <c r="A132" s="1" t="s">
        <v>159</v>
      </c>
    </row>
    <row r="133" spans="1:6">
      <c r="B133" s="1" t="s">
        <v>144</v>
      </c>
      <c r="C133" s="1" t="s">
        <v>145</v>
      </c>
      <c r="D133" s="1" t="s">
        <v>146</v>
      </c>
      <c r="E133" s="1" t="s">
        <v>147</v>
      </c>
      <c r="F133" s="1" t="s">
        <v>148</v>
      </c>
    </row>
    <row r="134" spans="1:6">
      <c r="B134" s="1">
        <v>0.2</v>
      </c>
      <c r="C134" s="1">
        <f>'0.2m'!Q13</f>
        <v>0.29422287390029328</v>
      </c>
      <c r="D134" s="1">
        <f>'0.2m'!R13</f>
        <v>0.2841348973607038</v>
      </c>
      <c r="E134" s="1">
        <f>'0.2m'!T13</f>
        <v>0.85621700879765394</v>
      </c>
      <c r="F134" s="1">
        <f>'0.2m'!U13</f>
        <v>0.85571847507331378</v>
      </c>
    </row>
    <row r="135" spans="1:6">
      <c r="B135" s="1">
        <v>0.4</v>
      </c>
      <c r="C135" s="1">
        <f>'0.4m'!Q13</f>
        <v>0</v>
      </c>
      <c r="D135" s="1">
        <f>'0.4m'!R13</f>
        <v>0</v>
      </c>
      <c r="E135" s="1">
        <f>'0.4m'!T13</f>
        <v>0.51513196480938417</v>
      </c>
      <c r="F135" s="1">
        <f>'0.4m'!U13</f>
        <v>0.50850439882697951</v>
      </c>
    </row>
    <row r="136" spans="1:6">
      <c r="B136" s="1">
        <v>0.6</v>
      </c>
      <c r="C136" s="1">
        <f>'0.6m'!Q13</f>
        <v>0</v>
      </c>
      <c r="D136" s="1">
        <f>'0.6m'!R13</f>
        <v>0</v>
      </c>
      <c r="E136" s="1">
        <f>'0.6m'!T13</f>
        <v>6.9002932551319646E-2</v>
      </c>
      <c r="F136" s="1">
        <f>'0.6m'!U13</f>
        <v>6.3401759530791788E-2</v>
      </c>
    </row>
    <row r="137" spans="1:6">
      <c r="B137" s="1">
        <v>0.8</v>
      </c>
      <c r="C137" s="1">
        <f>'0.8m'!Q13</f>
        <v>0</v>
      </c>
      <c r="D137" s="1">
        <f>'0.8m'!R13</f>
        <v>0</v>
      </c>
      <c r="E137" s="1">
        <f>'0.8m'!T13</f>
        <v>2.2287390029325513E-3</v>
      </c>
      <c r="F137" s="1">
        <f>'0.8m'!U13</f>
        <v>1.7888563049853372E-3</v>
      </c>
    </row>
    <row r="138" spans="1:6">
      <c r="B138" s="1">
        <v>1</v>
      </c>
      <c r="C138" s="1">
        <f>'1.0m'!Q13</f>
        <v>0</v>
      </c>
      <c r="D138" s="1">
        <f>'1.0m'!R13</f>
        <v>0</v>
      </c>
      <c r="E138" s="1">
        <f>'1.0m'!T13</f>
        <v>1.0263929618768328E-4</v>
      </c>
      <c r="F138" s="1">
        <f>'1.0m'!U13</f>
        <v>1.1730205278592375E-4</v>
      </c>
    </row>
    <row r="139" spans="1:6">
      <c r="B139" s="1">
        <v>1.2</v>
      </c>
      <c r="C139" s="1">
        <f>'1.2m'!Q13</f>
        <v>0</v>
      </c>
      <c r="D139" s="1">
        <f>'1.2m'!R13</f>
        <v>0</v>
      </c>
      <c r="E139" s="1">
        <f>'1.2m'!T13</f>
        <v>0</v>
      </c>
      <c r="F139" s="1">
        <f>'1.2m'!U13</f>
        <v>0</v>
      </c>
    </row>
    <row r="140" spans="1:6">
      <c r="B140" s="1">
        <v>1.4</v>
      </c>
      <c r="C140" s="1">
        <f>'1.4m'!Q13</f>
        <v>0</v>
      </c>
      <c r="D140" s="1">
        <f>'1.4m'!R13</f>
        <v>0</v>
      </c>
      <c r="E140" s="1">
        <f>'1.4m'!T13</f>
        <v>0</v>
      </c>
      <c r="F140" s="1">
        <f>'1.4m'!U13</f>
        <v>0</v>
      </c>
    </row>
    <row r="141" spans="1:6">
      <c r="B141" s="1">
        <v>1.6</v>
      </c>
      <c r="C141" s="1">
        <f>'1.6m'!Q13</f>
        <v>0</v>
      </c>
      <c r="D141" s="1">
        <f>'1.6m'!R13</f>
        <v>0</v>
      </c>
      <c r="E141" s="1">
        <f>'1.6m'!T13</f>
        <v>0</v>
      </c>
      <c r="F141" s="1">
        <f>'1.6m'!U13</f>
        <v>0</v>
      </c>
    </row>
    <row r="142" spans="1:6">
      <c r="B142" s="1">
        <v>1.8</v>
      </c>
      <c r="C142" s="1">
        <f>'1.8m'!Q13</f>
        <v>0</v>
      </c>
      <c r="D142" s="1">
        <f>'1.8m'!R13</f>
        <v>0</v>
      </c>
      <c r="E142" s="1">
        <f>'1.8m'!T13</f>
        <v>0</v>
      </c>
      <c r="F142" s="1">
        <f>'1.8m'!U13</f>
        <v>0</v>
      </c>
    </row>
    <row r="143" spans="1:6">
      <c r="B143" s="1">
        <v>2</v>
      </c>
      <c r="C143" s="1">
        <f>'2.0m'!Q13</f>
        <v>0</v>
      </c>
      <c r="D143" s="1">
        <f>'2.0m'!R13</f>
        <v>0</v>
      </c>
      <c r="E143" s="1">
        <f>'2.0m'!T13</f>
        <v>0</v>
      </c>
      <c r="F143" s="1">
        <f>'2.0m'!U13</f>
        <v>0</v>
      </c>
    </row>
    <row r="145" spans="1:6">
      <c r="A145" s="1" t="s">
        <v>160</v>
      </c>
    </row>
    <row r="146" spans="1:6">
      <c r="B146" s="1" t="s">
        <v>144</v>
      </c>
      <c r="C146" s="1" t="s">
        <v>145</v>
      </c>
      <c r="D146" s="1" t="s">
        <v>146</v>
      </c>
      <c r="E146" s="1" t="s">
        <v>147</v>
      </c>
      <c r="F146" s="1" t="s">
        <v>148</v>
      </c>
    </row>
    <row r="147" spans="1:6">
      <c r="B147" s="1">
        <v>0.2</v>
      </c>
      <c r="C147" s="1">
        <f>'0.2m'!Q14</f>
        <v>0.26950146627565985</v>
      </c>
      <c r="D147" s="1">
        <f>'0.2m'!R14</f>
        <v>0.26416422287390029</v>
      </c>
      <c r="E147" s="1">
        <f>'0.2m'!T14</f>
        <v>0.87328445747800587</v>
      </c>
      <c r="F147" s="1">
        <f>'0.2m'!U14</f>
        <v>0.87384164222873906</v>
      </c>
    </row>
    <row r="148" spans="1:6">
      <c r="B148" s="1">
        <v>0.4</v>
      </c>
      <c r="C148" s="1">
        <f>'0.4m'!Q14</f>
        <v>0</v>
      </c>
      <c r="D148" s="1">
        <f>'0.4m'!R14</f>
        <v>0</v>
      </c>
      <c r="E148" s="1">
        <f>'0.4m'!T14</f>
        <v>0.56683284457478</v>
      </c>
      <c r="F148" s="1">
        <f>'0.4m'!U14</f>
        <v>0.56390029325513191</v>
      </c>
    </row>
    <row r="149" spans="1:6">
      <c r="B149" s="1">
        <v>0.6</v>
      </c>
      <c r="C149" s="1">
        <f>'0.6m'!Q14</f>
        <v>0</v>
      </c>
      <c r="D149" s="1">
        <f>'0.6m'!R14</f>
        <v>0</v>
      </c>
      <c r="E149" s="1">
        <f>'0.6m'!T14</f>
        <v>8.3313782991202345E-2</v>
      </c>
      <c r="F149" s="1">
        <f>'0.6m'!U14</f>
        <v>8.1612903225806457E-2</v>
      </c>
    </row>
    <row r="150" spans="1:6">
      <c r="B150" s="1">
        <v>0.8</v>
      </c>
      <c r="C150" s="1">
        <f>'0.8m'!Q14</f>
        <v>0</v>
      </c>
      <c r="D150" s="1">
        <f>'0.8m'!R14</f>
        <v>0</v>
      </c>
      <c r="E150" s="1">
        <f>'0.8m'!T14</f>
        <v>2.0527859237536657E-4</v>
      </c>
      <c r="F150" s="1">
        <f>'0.8m'!U14</f>
        <v>2.6392961876832845E-4</v>
      </c>
    </row>
    <row r="151" spans="1:6">
      <c r="B151" s="1">
        <v>1</v>
      </c>
      <c r="C151" s="1">
        <f>'1.0m'!Q14</f>
        <v>0</v>
      </c>
      <c r="D151" s="1">
        <f>'1.0m'!R14</f>
        <v>0</v>
      </c>
      <c r="E151" s="1">
        <f>'1.0m'!T14</f>
        <v>0</v>
      </c>
      <c r="F151" s="1">
        <f>'1.0m'!U14</f>
        <v>0</v>
      </c>
    </row>
    <row r="152" spans="1:6">
      <c r="B152" s="1">
        <v>1.2</v>
      </c>
      <c r="C152" s="1">
        <f>'1.2m'!Q14</f>
        <v>0</v>
      </c>
      <c r="D152" s="1">
        <f>'1.2m'!R14</f>
        <v>0</v>
      </c>
      <c r="E152" s="1">
        <f>'1.2m'!T14</f>
        <v>0</v>
      </c>
      <c r="F152" s="1">
        <f>'1.2m'!U14</f>
        <v>0</v>
      </c>
    </row>
    <row r="153" spans="1:6">
      <c r="B153" s="1">
        <v>1.4</v>
      </c>
      <c r="C153" s="1">
        <f>'1.4m'!Q14</f>
        <v>0</v>
      </c>
      <c r="D153" s="1">
        <f>'1.4m'!R14</f>
        <v>0</v>
      </c>
      <c r="E153" s="1">
        <f>'1.4m'!T14</f>
        <v>0</v>
      </c>
      <c r="F153" s="1">
        <f>'1.4m'!U14</f>
        <v>0</v>
      </c>
    </row>
    <row r="154" spans="1:6">
      <c r="B154" s="1">
        <v>1.6</v>
      </c>
      <c r="C154" s="1">
        <f>'1.6m'!Q14</f>
        <v>0</v>
      </c>
      <c r="D154" s="1">
        <f>'1.6m'!R14</f>
        <v>0</v>
      </c>
      <c r="E154" s="1">
        <f>'1.6m'!T14</f>
        <v>0</v>
      </c>
      <c r="F154" s="1">
        <f>'1.6m'!U14</f>
        <v>0</v>
      </c>
    </row>
    <row r="155" spans="1:6">
      <c r="B155" s="1">
        <v>1.8</v>
      </c>
      <c r="C155" s="1">
        <f>'1.8m'!Q14</f>
        <v>0</v>
      </c>
      <c r="D155" s="1">
        <f>'1.8m'!R14</f>
        <v>0</v>
      </c>
      <c r="E155" s="1">
        <f>'1.8m'!T14</f>
        <v>0</v>
      </c>
      <c r="F155" s="1">
        <f>'1.8m'!U14</f>
        <v>0</v>
      </c>
    </row>
    <row r="156" spans="1:6">
      <c r="B156" s="1">
        <v>2</v>
      </c>
      <c r="C156" s="1">
        <f>'2.0m'!Q14</f>
        <v>0</v>
      </c>
      <c r="D156" s="1">
        <f>'2.0m'!R14</f>
        <v>0</v>
      </c>
      <c r="E156" s="1">
        <f>'2.0m'!T14</f>
        <v>0</v>
      </c>
      <c r="F156" s="1">
        <f>'2.0m'!U14</f>
        <v>0</v>
      </c>
    </row>
    <row r="158" spans="1:6">
      <c r="A158" s="1" t="s">
        <v>161</v>
      </c>
    </row>
    <row r="159" spans="1:6">
      <c r="B159" s="1" t="s">
        <v>144</v>
      </c>
      <c r="C159" s="1" t="s">
        <v>145</v>
      </c>
      <c r="D159" s="1" t="s">
        <v>146</v>
      </c>
      <c r="E159" s="1" t="s">
        <v>147</v>
      </c>
      <c r="F159" s="1" t="s">
        <v>148</v>
      </c>
    </row>
    <row r="160" spans="1:6">
      <c r="B160" s="1">
        <v>0.2</v>
      </c>
      <c r="C160" s="1">
        <f>'0.2m'!Q15</f>
        <v>0.24832844574780058</v>
      </c>
      <c r="D160" s="1">
        <f>'0.2m'!R15</f>
        <v>0.24791788856304986</v>
      </c>
      <c r="E160" s="1">
        <f>'0.2m'!T15</f>
        <v>0.88478005865102638</v>
      </c>
      <c r="F160" s="1">
        <f>'0.2m'!U15</f>
        <v>0.88609970674486804</v>
      </c>
    </row>
    <row r="161" spans="1:6">
      <c r="B161" s="1">
        <v>0.4</v>
      </c>
      <c r="C161" s="1">
        <f>'0.4m'!Q15</f>
        <v>0</v>
      </c>
      <c r="D161" s="1">
        <f>'0.4m'!R15</f>
        <v>0</v>
      </c>
      <c r="E161" s="1">
        <f>'0.4m'!T15</f>
        <v>0.60120234604105571</v>
      </c>
      <c r="F161" s="1">
        <f>'0.4m'!U15</f>
        <v>0.59941348973607034</v>
      </c>
    </row>
    <row r="162" spans="1:6">
      <c r="B162" s="1">
        <v>0.6</v>
      </c>
      <c r="C162" s="1">
        <f>'0.6m'!Q15</f>
        <v>0</v>
      </c>
      <c r="D162" s="1">
        <f>'0.6m'!R15</f>
        <v>0</v>
      </c>
      <c r="E162" s="1">
        <f>'0.6m'!T15</f>
        <v>0.11208211143695014</v>
      </c>
      <c r="F162" s="1">
        <f>'0.6m'!U15</f>
        <v>0.10885630498533724</v>
      </c>
    </row>
    <row r="163" spans="1:6">
      <c r="B163" s="1">
        <v>0.8</v>
      </c>
      <c r="C163" s="1">
        <f>'0.8m'!Q15</f>
        <v>0</v>
      </c>
      <c r="D163" s="1">
        <f>'0.8m'!R15</f>
        <v>0</v>
      </c>
      <c r="E163" s="1">
        <f>'0.8m'!T15</f>
        <v>5.8651026392961877E-5</v>
      </c>
      <c r="F163" s="1">
        <f>'0.8m'!U15</f>
        <v>2.9325513196480938E-5</v>
      </c>
    </row>
    <row r="164" spans="1:6">
      <c r="B164" s="1">
        <v>1</v>
      </c>
      <c r="C164" s="1">
        <f>'1.0m'!Q15</f>
        <v>0</v>
      </c>
      <c r="D164" s="1">
        <f>'1.0m'!R15</f>
        <v>0</v>
      </c>
      <c r="E164" s="1">
        <f>'1.0m'!T15</f>
        <v>0</v>
      </c>
      <c r="F164" s="1">
        <f>'1.0m'!U15</f>
        <v>0</v>
      </c>
    </row>
    <row r="165" spans="1:6">
      <c r="B165" s="1">
        <v>1.2</v>
      </c>
      <c r="C165" s="1">
        <f>'1.2m'!Q15</f>
        <v>0</v>
      </c>
      <c r="D165" s="1">
        <f>'1.2m'!R15</f>
        <v>0</v>
      </c>
      <c r="E165" s="1">
        <f>'1.2m'!T15</f>
        <v>0</v>
      </c>
      <c r="F165" s="1">
        <f>'1.2m'!U15</f>
        <v>0</v>
      </c>
    </row>
    <row r="166" spans="1:6">
      <c r="B166" s="1">
        <v>1.4</v>
      </c>
      <c r="C166" s="1">
        <f>'1.4m'!Q15</f>
        <v>0</v>
      </c>
      <c r="D166" s="1">
        <f>'1.4m'!R15</f>
        <v>0</v>
      </c>
      <c r="E166" s="1">
        <f>'1.4m'!T15</f>
        <v>0</v>
      </c>
      <c r="F166" s="1">
        <f>'1.4m'!U15</f>
        <v>0</v>
      </c>
    </row>
    <row r="167" spans="1:6">
      <c r="B167" s="1">
        <v>1.6</v>
      </c>
      <c r="C167" s="1">
        <f>'1.6m'!Q15</f>
        <v>0</v>
      </c>
      <c r="D167" s="1">
        <f>'1.6m'!R15</f>
        <v>0</v>
      </c>
      <c r="E167" s="1">
        <f>'1.6m'!T15</f>
        <v>0</v>
      </c>
      <c r="F167" s="1">
        <f>'1.6m'!U15</f>
        <v>0</v>
      </c>
    </row>
    <row r="168" spans="1:6">
      <c r="B168" s="1">
        <v>1.8</v>
      </c>
      <c r="C168" s="1">
        <f>'1.8m'!Q15</f>
        <v>0</v>
      </c>
      <c r="D168" s="1">
        <f>'1.8m'!R15</f>
        <v>0</v>
      </c>
      <c r="E168" s="1">
        <f>'1.8m'!T15</f>
        <v>0</v>
      </c>
      <c r="F168" s="1">
        <f>'1.8m'!U15</f>
        <v>0</v>
      </c>
    </row>
    <row r="169" spans="1:6">
      <c r="B169" s="1">
        <v>2</v>
      </c>
      <c r="C169" s="1">
        <f>'2.0m'!Q15</f>
        <v>0</v>
      </c>
      <c r="D169" s="1">
        <f>'2.0m'!R15</f>
        <v>0</v>
      </c>
      <c r="E169" s="1">
        <f>'2.0m'!T15</f>
        <v>0</v>
      </c>
      <c r="F169" s="1">
        <f>'2.0m'!U15</f>
        <v>0</v>
      </c>
    </row>
    <row r="171" spans="1:6">
      <c r="A171" s="1" t="s">
        <v>162</v>
      </c>
    </row>
    <row r="172" spans="1:6">
      <c r="B172" s="1" t="s">
        <v>144</v>
      </c>
      <c r="C172" s="1" t="s">
        <v>145</v>
      </c>
      <c r="D172" s="1" t="s">
        <v>146</v>
      </c>
      <c r="E172" s="1" t="s">
        <v>147</v>
      </c>
      <c r="F172" s="1" t="s">
        <v>148</v>
      </c>
    </row>
    <row r="173" spans="1:6">
      <c r="B173" s="1">
        <v>0.2</v>
      </c>
      <c r="C173" s="1">
        <f>'0.2m'!Q16</f>
        <v>0.22976539589442815</v>
      </c>
      <c r="D173" s="1">
        <f>'0.2m'!R16</f>
        <v>0.22803519061583577</v>
      </c>
      <c r="E173" s="1">
        <f>'0.2m'!T16</f>
        <v>0.89507331378299115</v>
      </c>
      <c r="F173" s="1">
        <f>'0.2m'!U16</f>
        <v>0.8958651026392962</v>
      </c>
    </row>
    <row r="174" spans="1:6">
      <c r="B174" s="1">
        <v>0.4</v>
      </c>
      <c r="C174" s="1">
        <f>'0.4m'!Q16</f>
        <v>0</v>
      </c>
      <c r="D174" s="1">
        <f>'0.4m'!R16</f>
        <v>0</v>
      </c>
      <c r="E174" s="1">
        <f>'0.4m'!T16</f>
        <v>0.63671554252199414</v>
      </c>
      <c r="F174" s="1">
        <f>'0.4m'!U16</f>
        <v>0.63428152492668621</v>
      </c>
    </row>
    <row r="175" spans="1:6">
      <c r="B175" s="1">
        <v>0.6</v>
      </c>
      <c r="C175" s="1">
        <f>'0.6m'!Q16</f>
        <v>0</v>
      </c>
      <c r="D175" s="1">
        <f>'0.6m'!R16</f>
        <v>0</v>
      </c>
      <c r="E175" s="1">
        <f>'0.6m'!T16</f>
        <v>0.16586510263929619</v>
      </c>
      <c r="F175" s="1">
        <f>'0.6m'!U16</f>
        <v>0.16501466275659823</v>
      </c>
    </row>
    <row r="176" spans="1:6">
      <c r="B176" s="1">
        <v>0.8</v>
      </c>
      <c r="C176" s="1">
        <f>'0.8m'!Q16</f>
        <v>0</v>
      </c>
      <c r="D176" s="1">
        <f>'0.8m'!R16</f>
        <v>0</v>
      </c>
      <c r="E176" s="1">
        <f>'0.8m'!T16</f>
        <v>0</v>
      </c>
      <c r="F176" s="1">
        <f>'0.8m'!U16</f>
        <v>0</v>
      </c>
    </row>
    <row r="177" spans="1:6">
      <c r="B177" s="1">
        <v>1</v>
      </c>
      <c r="C177" s="1">
        <f>'1.0m'!Q16</f>
        <v>0</v>
      </c>
      <c r="D177" s="1">
        <f>'1.0m'!R16</f>
        <v>0</v>
      </c>
      <c r="E177" s="1">
        <f>'1.0m'!T16</f>
        <v>0</v>
      </c>
      <c r="F177" s="1">
        <f>'1.0m'!U16</f>
        <v>0</v>
      </c>
    </row>
    <row r="178" spans="1:6">
      <c r="B178" s="1">
        <v>1.2</v>
      </c>
      <c r="C178" s="1">
        <f>'1.2m'!Q16</f>
        <v>0</v>
      </c>
      <c r="D178" s="1">
        <f>'1.2m'!R16</f>
        <v>0</v>
      </c>
      <c r="E178" s="1">
        <f>'1.2m'!T16</f>
        <v>0</v>
      </c>
      <c r="F178" s="1">
        <f>'1.2m'!U16</f>
        <v>0</v>
      </c>
    </row>
    <row r="179" spans="1:6">
      <c r="B179" s="1">
        <v>1.4</v>
      </c>
      <c r="C179" s="1">
        <f>'1.4m'!Q16</f>
        <v>0</v>
      </c>
      <c r="D179" s="1">
        <f>'1.4m'!R16</f>
        <v>0</v>
      </c>
      <c r="E179" s="1">
        <f>'1.4m'!T16</f>
        <v>0</v>
      </c>
      <c r="F179" s="1">
        <f>'1.4m'!U16</f>
        <v>0</v>
      </c>
    </row>
    <row r="180" spans="1:6">
      <c r="B180" s="1">
        <v>1.6</v>
      </c>
      <c r="C180" s="1">
        <f>'1.6m'!Q16</f>
        <v>0</v>
      </c>
      <c r="D180" s="1">
        <f>'1.6m'!R16</f>
        <v>0</v>
      </c>
      <c r="E180" s="1">
        <f>'1.6m'!T16</f>
        <v>0</v>
      </c>
      <c r="F180" s="1">
        <f>'1.6m'!U16</f>
        <v>0</v>
      </c>
    </row>
    <row r="181" spans="1:6">
      <c r="B181" s="1">
        <v>1.8</v>
      </c>
      <c r="C181" s="1">
        <f>'1.8m'!Q16</f>
        <v>0</v>
      </c>
      <c r="D181" s="1">
        <f>'1.8m'!R16</f>
        <v>0</v>
      </c>
      <c r="E181" s="1">
        <f>'1.8m'!T16</f>
        <v>0</v>
      </c>
      <c r="F181" s="1">
        <f>'1.8m'!U16</f>
        <v>0</v>
      </c>
    </row>
    <row r="182" spans="1:6">
      <c r="B182" s="1">
        <v>2</v>
      </c>
      <c r="C182" s="1">
        <f>'2.0m'!Q16</f>
        <v>0</v>
      </c>
      <c r="D182" s="1">
        <f>'2.0m'!R16</f>
        <v>0</v>
      </c>
      <c r="E182" s="1">
        <f>'2.0m'!T16</f>
        <v>0</v>
      </c>
      <c r="F182" s="1">
        <f>'2.0m'!U16</f>
        <v>0</v>
      </c>
    </row>
    <row r="184" spans="1:6">
      <c r="A184" s="1" t="s">
        <v>163</v>
      </c>
    </row>
    <row r="185" spans="1:6">
      <c r="B185" s="1" t="s">
        <v>144</v>
      </c>
      <c r="C185" s="1" t="s">
        <v>145</v>
      </c>
      <c r="D185" s="1" t="s">
        <v>146</v>
      </c>
      <c r="E185" s="1" t="s">
        <v>147</v>
      </c>
      <c r="F185" s="1" t="s">
        <v>148</v>
      </c>
    </row>
    <row r="186" spans="1:6">
      <c r="B186" s="1">
        <v>0.2</v>
      </c>
      <c r="C186" s="1">
        <f>'0.2m'!Q17</f>
        <v>0.22002932551319648</v>
      </c>
      <c r="D186" s="1">
        <f>'0.2m'!R17</f>
        <v>0.21850439882697947</v>
      </c>
      <c r="E186" s="1">
        <f>'0.2m'!T17</f>
        <v>0.90131964809384169</v>
      </c>
      <c r="F186" s="1">
        <f>'0.2m'!U17</f>
        <v>0.90208211143695016</v>
      </c>
    </row>
    <row r="187" spans="1:6">
      <c r="B187" s="1">
        <v>0.4</v>
      </c>
      <c r="C187" s="1">
        <f>'0.4m'!Q17</f>
        <v>0</v>
      </c>
      <c r="D187" s="1">
        <f>'0.4m'!R17</f>
        <v>0</v>
      </c>
      <c r="E187" s="1">
        <f>'0.4m'!T17</f>
        <v>0.65601173020527859</v>
      </c>
      <c r="F187" s="1">
        <f>'0.4m'!U17</f>
        <v>0.65542521994134895</v>
      </c>
    </row>
    <row r="188" spans="1:6">
      <c r="B188" s="1">
        <v>0.6</v>
      </c>
      <c r="C188" s="1">
        <f>'0.6m'!Q17</f>
        <v>0</v>
      </c>
      <c r="D188" s="1">
        <f>'0.6m'!R17</f>
        <v>0</v>
      </c>
      <c r="E188" s="1">
        <f>'0.6m'!T17</f>
        <v>0.20161290322580644</v>
      </c>
      <c r="F188" s="1">
        <f>'0.6m'!U17</f>
        <v>0.20043988269794721</v>
      </c>
    </row>
    <row r="189" spans="1:6">
      <c r="B189" s="1">
        <v>0.8</v>
      </c>
      <c r="C189" s="1">
        <f>'0.8m'!Q17</f>
        <v>0</v>
      </c>
      <c r="D189" s="1">
        <f>'0.8m'!R17</f>
        <v>0</v>
      </c>
      <c r="E189" s="1">
        <f>'0.8m'!T17</f>
        <v>0</v>
      </c>
      <c r="F189" s="1">
        <f>'0.8m'!U17</f>
        <v>0</v>
      </c>
    </row>
    <row r="190" spans="1:6">
      <c r="B190" s="1">
        <v>1</v>
      </c>
      <c r="C190" s="1">
        <f>'1.0m'!Q17</f>
        <v>0</v>
      </c>
      <c r="D190" s="1">
        <f>'1.0m'!R17</f>
        <v>0</v>
      </c>
      <c r="E190" s="1">
        <f>'1.0m'!T17</f>
        <v>0</v>
      </c>
      <c r="F190" s="1">
        <f>'1.0m'!U17</f>
        <v>0</v>
      </c>
    </row>
    <row r="191" spans="1:6">
      <c r="B191" s="1">
        <v>1.2</v>
      </c>
      <c r="C191" s="1">
        <f>'1.2m'!Q17</f>
        <v>0</v>
      </c>
      <c r="D191" s="1">
        <f>'1.2m'!R17</f>
        <v>0</v>
      </c>
      <c r="E191" s="1">
        <f>'1.2m'!T17</f>
        <v>0</v>
      </c>
      <c r="F191" s="1">
        <f>'1.2m'!U17</f>
        <v>0</v>
      </c>
    </row>
    <row r="192" spans="1:6">
      <c r="B192" s="1">
        <v>1.4</v>
      </c>
      <c r="C192" s="1">
        <f>'1.4m'!Q17</f>
        <v>0</v>
      </c>
      <c r="D192" s="1">
        <f>'1.4m'!R17</f>
        <v>0</v>
      </c>
      <c r="E192" s="1">
        <f>'1.4m'!T17</f>
        <v>0</v>
      </c>
      <c r="F192" s="1">
        <f>'1.4m'!U17</f>
        <v>0</v>
      </c>
    </row>
    <row r="193" spans="1:6">
      <c r="B193" s="1">
        <v>1.6</v>
      </c>
      <c r="C193" s="1">
        <f>'1.6m'!Q17</f>
        <v>0</v>
      </c>
      <c r="D193" s="1">
        <f>'1.6m'!R17</f>
        <v>0</v>
      </c>
      <c r="E193" s="1">
        <f>'1.6m'!T17</f>
        <v>0</v>
      </c>
      <c r="F193" s="1">
        <f>'1.6m'!U17</f>
        <v>0</v>
      </c>
    </row>
    <row r="194" spans="1:6">
      <c r="B194" s="1">
        <v>1.8</v>
      </c>
      <c r="C194" s="1">
        <f>'1.8m'!Q17</f>
        <v>0</v>
      </c>
      <c r="D194" s="1">
        <f>'1.8m'!R17</f>
        <v>0</v>
      </c>
      <c r="E194" s="1">
        <f>'1.8m'!T17</f>
        <v>0</v>
      </c>
      <c r="F194" s="1">
        <f>'1.8m'!U17</f>
        <v>0</v>
      </c>
    </row>
    <row r="195" spans="1:6">
      <c r="B195" s="1">
        <v>2</v>
      </c>
      <c r="C195" s="1">
        <f>'2.0m'!Q17</f>
        <v>0</v>
      </c>
      <c r="D195" s="1">
        <f>'2.0m'!R17</f>
        <v>0</v>
      </c>
      <c r="E195" s="1">
        <f>'2.0m'!T17</f>
        <v>0</v>
      </c>
      <c r="F195" s="1">
        <f>'2.0m'!U17</f>
        <v>0</v>
      </c>
    </row>
    <row r="197" spans="1:6">
      <c r="A197" s="1" t="s">
        <v>164</v>
      </c>
    </row>
    <row r="198" spans="1:6">
      <c r="B198" s="1" t="s">
        <v>144</v>
      </c>
      <c r="C198" s="1" t="s">
        <v>145</v>
      </c>
      <c r="D198" s="1" t="s">
        <v>146</v>
      </c>
      <c r="E198" s="1" t="s">
        <v>147</v>
      </c>
      <c r="F198" s="1" t="s">
        <v>148</v>
      </c>
    </row>
    <row r="199" spans="1:6">
      <c r="B199" s="1">
        <v>0.2</v>
      </c>
      <c r="C199" s="1">
        <f>'0.2m'!Q18</f>
        <v>0</v>
      </c>
      <c r="D199" s="1">
        <f>'0.2m'!R18</f>
        <v>0</v>
      </c>
      <c r="E199" s="1">
        <f>'0.2m'!T18</f>
        <v>0.90434017595307914</v>
      </c>
      <c r="F199" s="1">
        <f>'0.2m'!U18</f>
        <v>0.90486803519061587</v>
      </c>
    </row>
    <row r="200" spans="1:6">
      <c r="B200" s="1">
        <v>0.4</v>
      </c>
      <c r="C200" s="1">
        <f>'0.4m'!Q18</f>
        <v>0</v>
      </c>
      <c r="D200" s="1">
        <f>'0.4m'!R18</f>
        <v>0</v>
      </c>
      <c r="E200" s="1">
        <f>'0.4m'!T18</f>
        <v>0.66269794721407627</v>
      </c>
      <c r="F200" s="1">
        <f>'0.4m'!U18</f>
        <v>0.66290322580645167</v>
      </c>
    </row>
    <row r="201" spans="1:6">
      <c r="B201" s="1">
        <v>0.6</v>
      </c>
      <c r="C201" s="1">
        <f>'0.6m'!Q18</f>
        <v>0</v>
      </c>
      <c r="D201" s="1">
        <f>'0.6m'!R18</f>
        <v>0</v>
      </c>
      <c r="E201" s="1">
        <f>'0.6m'!T18</f>
        <v>0.21390029325513196</v>
      </c>
      <c r="F201" s="1">
        <f>'0.6m'!U18</f>
        <v>0.213841642228739</v>
      </c>
    </row>
    <row r="202" spans="1:6">
      <c r="B202" s="1">
        <v>0.8</v>
      </c>
      <c r="C202" s="1">
        <f>'0.8m'!Q18</f>
        <v>0</v>
      </c>
      <c r="D202" s="1">
        <f>'0.8m'!R18</f>
        <v>0</v>
      </c>
      <c r="E202" s="1">
        <f>'0.8m'!T18</f>
        <v>0</v>
      </c>
      <c r="F202" s="1">
        <f>'0.8m'!U18</f>
        <v>0</v>
      </c>
    </row>
    <row r="203" spans="1:6">
      <c r="B203" s="1">
        <v>1</v>
      </c>
      <c r="C203" s="1">
        <f>'1.0m'!Q18</f>
        <v>0</v>
      </c>
      <c r="D203" s="1">
        <f>'1.0m'!R18</f>
        <v>0</v>
      </c>
      <c r="E203" s="1">
        <f>'1.0m'!T18</f>
        <v>0</v>
      </c>
      <c r="F203" s="1">
        <f>'1.0m'!U18</f>
        <v>0</v>
      </c>
    </row>
    <row r="204" spans="1:6">
      <c r="B204" s="1">
        <v>1.2</v>
      </c>
      <c r="C204" s="1">
        <f>'1.2m'!Q18</f>
        <v>0</v>
      </c>
      <c r="D204" s="1">
        <f>'1.2m'!R18</f>
        <v>0</v>
      </c>
      <c r="E204" s="1">
        <f>'1.2m'!T18</f>
        <v>0</v>
      </c>
      <c r="F204" s="1">
        <f>'1.2m'!U18</f>
        <v>0</v>
      </c>
    </row>
    <row r="205" spans="1:6">
      <c r="B205" s="1">
        <v>1.4</v>
      </c>
      <c r="C205" s="1">
        <f>'1.4m'!Q18</f>
        <v>0</v>
      </c>
      <c r="D205" s="1">
        <f>'1.4m'!R18</f>
        <v>0</v>
      </c>
      <c r="E205" s="1">
        <f>'1.4m'!T18</f>
        <v>0</v>
      </c>
      <c r="F205" s="1">
        <f>'1.4m'!U18</f>
        <v>0</v>
      </c>
    </row>
    <row r="206" spans="1:6">
      <c r="B206" s="1">
        <v>1.6</v>
      </c>
      <c r="C206" s="1">
        <f>'1.6m'!Q18</f>
        <v>0</v>
      </c>
      <c r="D206" s="1">
        <f>'1.6m'!R18</f>
        <v>0</v>
      </c>
      <c r="E206" s="1">
        <f>'1.6m'!T18</f>
        <v>0</v>
      </c>
      <c r="F206" s="1">
        <f>'1.6m'!U18</f>
        <v>0</v>
      </c>
    </row>
    <row r="207" spans="1:6">
      <c r="B207" s="1">
        <v>1.8</v>
      </c>
      <c r="C207" s="1">
        <f>'1.8m'!Q18</f>
        <v>0</v>
      </c>
      <c r="D207" s="1">
        <f>'1.8m'!R18</f>
        <v>0</v>
      </c>
      <c r="E207" s="1">
        <f>'1.8m'!T18</f>
        <v>0</v>
      </c>
      <c r="F207" s="1">
        <f>'1.8m'!U18</f>
        <v>0</v>
      </c>
    </row>
    <row r="208" spans="1:6">
      <c r="B208" s="1">
        <v>2</v>
      </c>
      <c r="C208" s="1">
        <f>'2.0m'!Q18</f>
        <v>0</v>
      </c>
      <c r="D208" s="1">
        <f>'2.0m'!R18</f>
        <v>0</v>
      </c>
      <c r="E208" s="1">
        <f>'2.0m'!T18</f>
        <v>0</v>
      </c>
      <c r="F208" s="1">
        <f>'2.0m'!U18</f>
        <v>0</v>
      </c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F76B2-F2E1-4C98-98A5-1DA2DEC1F1E7}">
  <sheetPr>
    <tabColor theme="9"/>
  </sheetPr>
  <dimension ref="A1:AZ103"/>
  <sheetViews>
    <sheetView zoomScale="70" zoomScaleNormal="70" workbookViewId="0">
      <selection sqref="A1:XFD1"/>
    </sheetView>
  </sheetViews>
  <sheetFormatPr defaultRowHeight="15"/>
  <cols>
    <col min="1" max="1" width="9" style="5"/>
    <col min="2" max="2" width="12.25" style="5" customWidth="1"/>
    <col min="3" max="3" width="13.5" style="5" customWidth="1"/>
    <col min="4" max="4" width="10.625" style="5" customWidth="1"/>
    <col min="5" max="5" width="9.875" style="5" customWidth="1"/>
    <col min="6" max="6" width="9.375" style="5" customWidth="1"/>
    <col min="7" max="7" width="11.125" style="37" customWidth="1"/>
    <col min="8" max="8" width="10" style="37" customWidth="1"/>
    <col min="9" max="9" width="10.5" style="37" customWidth="1"/>
    <col min="10" max="10" width="9" style="5"/>
    <col min="11" max="11" width="12.375" style="5" customWidth="1"/>
    <col min="12" max="12" width="12.5" style="5" customWidth="1"/>
    <col min="13" max="13" width="11.125" style="5" customWidth="1"/>
    <col min="14" max="14" width="10.5" style="5" customWidth="1"/>
    <col min="15" max="15" width="11.25" style="5" customWidth="1"/>
    <col min="16" max="17" width="9" style="5"/>
    <col min="18" max="18" width="10.125" style="5" customWidth="1"/>
    <col min="19" max="19" width="9.25" style="5" bestFit="1" customWidth="1"/>
    <col min="20" max="20" width="10.5" style="5" customWidth="1"/>
    <col min="21" max="21" width="10.875" style="5" customWidth="1"/>
    <col min="22" max="22" width="9.25" style="5" bestFit="1" customWidth="1"/>
    <col min="23" max="23" width="1.375" style="5" customWidth="1"/>
    <col min="24" max="24" width="13" style="5" bestFit="1" customWidth="1"/>
    <col min="25" max="25" width="1.5" style="5" customWidth="1"/>
    <col min="26" max="26" width="12.625" style="15" customWidth="1"/>
    <col min="27" max="27" width="12.75" style="15" bestFit="1" customWidth="1"/>
    <col min="28" max="28" width="13.375" style="15" customWidth="1"/>
    <col min="29" max="29" width="13.75" style="15" customWidth="1"/>
    <col min="30" max="30" width="12.625" style="15" customWidth="1"/>
    <col min="31" max="31" width="13" style="15" customWidth="1"/>
    <col min="32" max="32" width="13.5" style="15" customWidth="1"/>
    <col min="33" max="33" width="15.5" style="15" customWidth="1"/>
    <col min="34" max="34" width="13" style="15" customWidth="1"/>
    <col min="35" max="35" width="14.875" style="15" customWidth="1"/>
    <col min="36" max="36" width="16.125" style="15" customWidth="1"/>
    <col min="37" max="37" width="15.875" style="15" customWidth="1"/>
    <col min="38" max="39" width="15" style="15" customWidth="1"/>
    <col min="40" max="50" width="9" style="15"/>
    <col min="51" max="16384" width="9" style="5"/>
  </cols>
  <sheetData>
    <row r="1" spans="1:52" s="1" customFormat="1" ht="15.75" thickBot="1">
      <c r="A1" s="2" t="s">
        <v>167</v>
      </c>
      <c r="E1" s="2" t="s">
        <v>168</v>
      </c>
      <c r="G1" s="37"/>
      <c r="H1" s="37"/>
      <c r="I1" s="37"/>
      <c r="Q1" s="37" t="s">
        <v>169</v>
      </c>
    </row>
    <row r="2" spans="1:52" s="4" customFormat="1" ht="51" customHeight="1">
      <c r="A2" s="16" t="s">
        <v>0</v>
      </c>
      <c r="B2" s="3" t="s">
        <v>165</v>
      </c>
      <c r="C2" s="6" t="s">
        <v>166</v>
      </c>
      <c r="E2" s="16" t="s">
        <v>13</v>
      </c>
      <c r="F2" s="17" t="s">
        <v>14</v>
      </c>
      <c r="G2" s="18" t="s">
        <v>17</v>
      </c>
      <c r="H2" s="18" t="s">
        <v>16</v>
      </c>
      <c r="I2" s="19" t="s">
        <v>15</v>
      </c>
      <c r="J2" s="20"/>
      <c r="K2" s="17" t="s">
        <v>18</v>
      </c>
      <c r="L2" s="17" t="s">
        <v>19</v>
      </c>
      <c r="M2" s="18" t="s">
        <v>22</v>
      </c>
      <c r="N2" s="18" t="s">
        <v>21</v>
      </c>
      <c r="O2" s="21" t="s">
        <v>20</v>
      </c>
      <c r="Q2" s="16" t="s">
        <v>107</v>
      </c>
      <c r="R2" s="17" t="s">
        <v>108</v>
      </c>
      <c r="S2" s="22" t="s">
        <v>1</v>
      </c>
      <c r="T2" s="17" t="s">
        <v>109</v>
      </c>
      <c r="U2" s="17" t="s">
        <v>110</v>
      </c>
      <c r="V2" s="23" t="s">
        <v>2</v>
      </c>
      <c r="W2" s="24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</row>
    <row r="3" spans="1:52">
      <c r="A3" s="7">
        <v>3</v>
      </c>
      <c r="B3" s="11">
        <v>13</v>
      </c>
      <c r="C3" s="12">
        <v>290</v>
      </c>
      <c r="E3" s="25">
        <v>1819</v>
      </c>
      <c r="F3" s="11">
        <f>SUM(G3:I3)</f>
        <v>190</v>
      </c>
      <c r="G3" s="15">
        <v>47</v>
      </c>
      <c r="H3" s="15">
        <v>19</v>
      </c>
      <c r="I3" s="15">
        <v>124</v>
      </c>
      <c r="J3" s="13"/>
      <c r="K3" s="15">
        <v>1043</v>
      </c>
      <c r="L3" s="11">
        <f>SUM(M3:O3)</f>
        <v>219</v>
      </c>
      <c r="M3" s="15">
        <v>126</v>
      </c>
      <c r="N3" s="15">
        <v>42</v>
      </c>
      <c r="O3" s="26">
        <v>51</v>
      </c>
      <c r="Q3" s="7">
        <f>E3/34100</f>
        <v>5.3343108504398828E-2</v>
      </c>
      <c r="R3" s="11">
        <f>F3/34100</f>
        <v>5.5718475073313787E-3</v>
      </c>
      <c r="S3" s="14">
        <f>R3/Q3</f>
        <v>0.10445299615173173</v>
      </c>
      <c r="T3" s="11">
        <f>K3/34100</f>
        <v>3.0586510263929619E-2</v>
      </c>
      <c r="U3" s="11">
        <f>L3/34100</f>
        <v>6.4222873900293253E-3</v>
      </c>
      <c r="V3" s="8">
        <f>U3/T3</f>
        <v>0.20997123681687441</v>
      </c>
      <c r="W3" s="14"/>
    </row>
    <row r="4" spans="1:52">
      <c r="A4" s="7">
        <v>6</v>
      </c>
      <c r="B4" s="11">
        <v>52</v>
      </c>
      <c r="C4" s="12">
        <v>970</v>
      </c>
      <c r="E4" s="25">
        <v>1949</v>
      </c>
      <c r="F4" s="11">
        <f t="shared" ref="F4:F18" si="0">SUM(G4:I4)</f>
        <v>160</v>
      </c>
      <c r="G4" s="15">
        <v>41</v>
      </c>
      <c r="H4" s="15">
        <v>6</v>
      </c>
      <c r="I4" s="15">
        <v>113</v>
      </c>
      <c r="J4" s="13"/>
      <c r="K4" s="15">
        <v>1043</v>
      </c>
      <c r="L4" s="11">
        <f t="shared" ref="L4:L18" si="1">SUM(M4:O4)</f>
        <v>159</v>
      </c>
      <c r="M4" s="15">
        <v>69</v>
      </c>
      <c r="N4" s="15">
        <v>50</v>
      </c>
      <c r="O4" s="26">
        <v>40</v>
      </c>
      <c r="Q4" s="7">
        <f t="shared" ref="Q4:Q18" si="2">E4/34100</f>
        <v>5.7155425219941346E-2</v>
      </c>
      <c r="R4" s="11">
        <f t="shared" ref="R4:R18" si="3">F4/34100</f>
        <v>4.6920821114369501E-3</v>
      </c>
      <c r="S4" s="14">
        <f t="shared" ref="S4:S18" si="4">R4/Q4</f>
        <v>8.2093381221139045E-2</v>
      </c>
      <c r="T4" s="11">
        <f t="shared" ref="T4:T18" si="5">K4/34100</f>
        <v>3.0586510263929619E-2</v>
      </c>
      <c r="U4" s="11">
        <f t="shared" ref="U4:U18" si="6">L4/34100</f>
        <v>4.662756598240469E-3</v>
      </c>
      <c r="V4" s="8">
        <f t="shared" ref="V4:V18" si="7">U4/T4</f>
        <v>0.15244487056567593</v>
      </c>
      <c r="W4" s="14"/>
    </row>
    <row r="5" spans="1:52">
      <c r="A5" s="7">
        <v>12</v>
      </c>
      <c r="B5" s="11">
        <v>78</v>
      </c>
      <c r="C5" s="12">
        <v>1600</v>
      </c>
      <c r="E5" s="25">
        <v>2055</v>
      </c>
      <c r="F5" s="11">
        <f t="shared" si="0"/>
        <v>115</v>
      </c>
      <c r="G5" s="15">
        <v>14</v>
      </c>
      <c r="H5" s="15"/>
      <c r="I5" s="15">
        <v>101</v>
      </c>
      <c r="J5" s="13"/>
      <c r="K5" s="15">
        <v>1175</v>
      </c>
      <c r="L5" s="11">
        <f t="shared" si="1"/>
        <v>152</v>
      </c>
      <c r="M5" s="15">
        <v>92</v>
      </c>
      <c r="N5" s="15">
        <v>50</v>
      </c>
      <c r="O5" s="26">
        <v>10</v>
      </c>
      <c r="Q5" s="7">
        <f t="shared" si="2"/>
        <v>6.0263929618768329E-2</v>
      </c>
      <c r="R5" s="11">
        <f t="shared" si="3"/>
        <v>3.3724340175953081E-3</v>
      </c>
      <c r="S5" s="14">
        <f t="shared" si="4"/>
        <v>5.5961070559610707E-2</v>
      </c>
      <c r="T5" s="11">
        <f t="shared" si="5"/>
        <v>3.44574780058651E-2</v>
      </c>
      <c r="U5" s="11">
        <f t="shared" si="6"/>
        <v>4.4574780058651026E-3</v>
      </c>
      <c r="V5" s="8">
        <f t="shared" si="7"/>
        <v>0.12936170212765957</v>
      </c>
      <c r="W5" s="14"/>
      <c r="AY5" s="9"/>
      <c r="AZ5" s="9"/>
    </row>
    <row r="6" spans="1:52">
      <c r="A6" s="7">
        <v>20</v>
      </c>
      <c r="B6" s="11">
        <v>40</v>
      </c>
      <c r="C6" s="12">
        <v>870</v>
      </c>
      <c r="E6" s="25">
        <v>2110</v>
      </c>
      <c r="F6" s="11">
        <f t="shared" si="0"/>
        <v>194</v>
      </c>
      <c r="G6" s="15">
        <v>14</v>
      </c>
      <c r="H6" s="15"/>
      <c r="I6" s="15">
        <v>180</v>
      </c>
      <c r="J6" s="13"/>
      <c r="K6" s="15">
        <v>1400</v>
      </c>
      <c r="L6" s="11">
        <f t="shared" si="1"/>
        <v>441</v>
      </c>
      <c r="M6" s="15">
        <v>342</v>
      </c>
      <c r="N6" s="15">
        <v>90</v>
      </c>
      <c r="O6" s="26">
        <v>9</v>
      </c>
      <c r="Q6" s="7">
        <f t="shared" si="2"/>
        <v>6.1876832844574778E-2</v>
      </c>
      <c r="R6" s="11">
        <f t="shared" si="3"/>
        <v>5.6891495601173025E-3</v>
      </c>
      <c r="S6" s="14">
        <f t="shared" si="4"/>
        <v>9.1943127962085314E-2</v>
      </c>
      <c r="T6" s="11">
        <f t="shared" si="5"/>
        <v>4.1055718475073312E-2</v>
      </c>
      <c r="U6" s="11">
        <f t="shared" si="6"/>
        <v>1.2932551319648093E-2</v>
      </c>
      <c r="V6" s="8">
        <f t="shared" si="7"/>
        <v>0.315</v>
      </c>
      <c r="W6" s="14"/>
      <c r="AY6" s="9"/>
      <c r="AZ6" s="9"/>
    </row>
    <row r="7" spans="1:52">
      <c r="A7" s="7">
        <v>28</v>
      </c>
      <c r="B7" s="11">
        <v>24</v>
      </c>
      <c r="C7" s="12">
        <v>420</v>
      </c>
      <c r="E7" s="25">
        <v>2054</v>
      </c>
      <c r="F7" s="11">
        <f t="shared" si="0"/>
        <v>359</v>
      </c>
      <c r="G7" s="15">
        <v>46</v>
      </c>
      <c r="H7" s="15">
        <v>6</v>
      </c>
      <c r="I7" s="15">
        <v>307</v>
      </c>
      <c r="J7" s="13"/>
      <c r="K7" s="15">
        <v>1924</v>
      </c>
      <c r="L7" s="11">
        <f t="shared" si="1"/>
        <v>1227</v>
      </c>
      <c r="M7" s="15">
        <v>969</v>
      </c>
      <c r="N7" s="15">
        <v>219</v>
      </c>
      <c r="O7" s="26">
        <v>39</v>
      </c>
      <c r="Q7" s="7">
        <f t="shared" si="2"/>
        <v>6.0234604105571847E-2</v>
      </c>
      <c r="R7" s="11">
        <f t="shared" si="3"/>
        <v>1.0527859237536658E-2</v>
      </c>
      <c r="S7" s="14">
        <f t="shared" si="4"/>
        <v>0.1747809152872444</v>
      </c>
      <c r="T7" s="11">
        <f t="shared" si="5"/>
        <v>5.6422287390029323E-2</v>
      </c>
      <c r="U7" s="11">
        <f t="shared" si="6"/>
        <v>3.5982404692082109E-2</v>
      </c>
      <c r="V7" s="8">
        <f t="shared" si="7"/>
        <v>0.63773388773388773</v>
      </c>
      <c r="W7" s="14"/>
      <c r="AY7" s="9"/>
      <c r="AZ7" s="9"/>
    </row>
    <row r="8" spans="1:52">
      <c r="A8" s="7">
        <v>36</v>
      </c>
      <c r="B8" s="11">
        <v>12</v>
      </c>
      <c r="C8" s="12">
        <v>240</v>
      </c>
      <c r="E8" s="25">
        <v>1870</v>
      </c>
      <c r="F8" s="11">
        <f t="shared" si="0"/>
        <v>453</v>
      </c>
      <c r="G8" s="15">
        <v>165</v>
      </c>
      <c r="H8" s="15">
        <v>47</v>
      </c>
      <c r="I8" s="15">
        <v>241</v>
      </c>
      <c r="J8" s="13"/>
      <c r="K8" s="15">
        <v>2902</v>
      </c>
      <c r="L8" s="11">
        <f t="shared" si="1"/>
        <v>2415</v>
      </c>
      <c r="M8" s="15">
        <v>1935</v>
      </c>
      <c r="N8" s="15">
        <v>421</v>
      </c>
      <c r="O8" s="26">
        <v>59</v>
      </c>
      <c r="Q8" s="7">
        <f t="shared" si="2"/>
        <v>5.4838709677419356E-2</v>
      </c>
      <c r="R8" s="11">
        <f t="shared" si="3"/>
        <v>1.3284457478005865E-2</v>
      </c>
      <c r="S8" s="14">
        <f t="shared" si="4"/>
        <v>0.24224598930481284</v>
      </c>
      <c r="T8" s="11">
        <f t="shared" si="5"/>
        <v>8.5102639296187679E-2</v>
      </c>
      <c r="U8" s="11">
        <f t="shared" si="6"/>
        <v>7.0821114369501462E-2</v>
      </c>
      <c r="V8" s="8">
        <f t="shared" si="7"/>
        <v>0.83218470020675395</v>
      </c>
      <c r="W8" s="14"/>
      <c r="AY8" s="9"/>
      <c r="AZ8" s="9"/>
    </row>
    <row r="9" spans="1:52">
      <c r="A9" s="7">
        <v>45</v>
      </c>
      <c r="B9" s="11">
        <v>6</v>
      </c>
      <c r="C9" s="12">
        <v>110</v>
      </c>
      <c r="E9" s="25">
        <v>1632</v>
      </c>
      <c r="F9" s="11">
        <f t="shared" si="0"/>
        <v>516</v>
      </c>
      <c r="G9" s="15">
        <v>307</v>
      </c>
      <c r="H9" s="15">
        <v>92</v>
      </c>
      <c r="I9" s="15">
        <v>117</v>
      </c>
      <c r="J9" s="13"/>
      <c r="K9" s="15">
        <v>4270</v>
      </c>
      <c r="L9" s="11">
        <f t="shared" si="1"/>
        <v>4004</v>
      </c>
      <c r="M9" s="15">
        <v>3473</v>
      </c>
      <c r="N9" s="15">
        <v>468</v>
      </c>
      <c r="O9" s="26">
        <v>63</v>
      </c>
      <c r="Q9" s="7">
        <f t="shared" si="2"/>
        <v>4.7859237536656891E-2</v>
      </c>
      <c r="R9" s="11">
        <f t="shared" si="3"/>
        <v>1.5131964809384165E-2</v>
      </c>
      <c r="S9" s="14">
        <f t="shared" si="4"/>
        <v>0.31617647058823534</v>
      </c>
      <c r="T9" s="11">
        <f t="shared" si="5"/>
        <v>0.1252199413489736</v>
      </c>
      <c r="U9" s="11">
        <f t="shared" si="6"/>
        <v>0.11741935483870967</v>
      </c>
      <c r="V9" s="8">
        <f t="shared" si="7"/>
        <v>0.93770491803278688</v>
      </c>
      <c r="W9" s="14"/>
      <c r="AY9" s="9"/>
      <c r="AZ9" s="9"/>
    </row>
    <row r="10" spans="1:52">
      <c r="A10" s="7">
        <v>62.5</v>
      </c>
      <c r="B10" s="11">
        <v>7</v>
      </c>
      <c r="C10" s="12">
        <v>140</v>
      </c>
      <c r="E10" s="25">
        <v>905</v>
      </c>
      <c r="F10" s="11">
        <f t="shared" si="0"/>
        <v>411</v>
      </c>
      <c r="G10" s="15">
        <v>347</v>
      </c>
      <c r="H10" s="15">
        <v>38</v>
      </c>
      <c r="I10" s="15">
        <v>26</v>
      </c>
      <c r="J10" s="13"/>
      <c r="K10" s="15">
        <v>7572</v>
      </c>
      <c r="L10" s="11">
        <f t="shared" si="1"/>
        <v>7316</v>
      </c>
      <c r="M10" s="15">
        <v>6955</v>
      </c>
      <c r="N10" s="15">
        <v>341</v>
      </c>
      <c r="O10" s="26">
        <v>20</v>
      </c>
      <c r="Q10" s="7">
        <f t="shared" si="2"/>
        <v>2.6539589442815249E-2</v>
      </c>
      <c r="R10" s="11">
        <f t="shared" si="3"/>
        <v>1.2052785923753665E-2</v>
      </c>
      <c r="S10" s="14">
        <f t="shared" si="4"/>
        <v>0.45414364640883981</v>
      </c>
      <c r="T10" s="11">
        <f t="shared" si="5"/>
        <v>0.22205278592375366</v>
      </c>
      <c r="U10" s="11">
        <f t="shared" si="6"/>
        <v>0.21454545454545454</v>
      </c>
      <c r="V10" s="8">
        <f t="shared" si="7"/>
        <v>0.96619123085050185</v>
      </c>
      <c r="W10" s="14"/>
      <c r="AY10" s="9"/>
      <c r="AZ10" s="9"/>
    </row>
    <row r="11" spans="1:52">
      <c r="A11" s="7">
        <v>87.5</v>
      </c>
      <c r="B11" s="11">
        <v>5</v>
      </c>
      <c r="C11" s="12">
        <v>85</v>
      </c>
      <c r="E11" s="25">
        <v>52</v>
      </c>
      <c r="F11" s="11">
        <f t="shared" si="0"/>
        <v>32</v>
      </c>
      <c r="G11" s="15">
        <v>32</v>
      </c>
      <c r="H11" s="15"/>
      <c r="I11" s="15"/>
      <c r="J11" s="13"/>
      <c r="K11" s="15">
        <v>12196</v>
      </c>
      <c r="L11" s="11">
        <f t="shared" si="1"/>
        <v>11704</v>
      </c>
      <c r="M11" s="15">
        <v>11654</v>
      </c>
      <c r="N11" s="15">
        <v>50</v>
      </c>
      <c r="O11" s="26"/>
      <c r="Q11" s="7">
        <f t="shared" si="2"/>
        <v>1.5249266862170088E-3</v>
      </c>
      <c r="R11" s="11">
        <f t="shared" si="3"/>
        <v>9.3841642228739003E-4</v>
      </c>
      <c r="S11" s="14">
        <f t="shared" si="4"/>
        <v>0.61538461538461542</v>
      </c>
      <c r="T11" s="11">
        <f t="shared" si="5"/>
        <v>0.35765395894428154</v>
      </c>
      <c r="U11" s="11">
        <f t="shared" si="6"/>
        <v>0.34322580645161288</v>
      </c>
      <c r="V11" s="8">
        <f t="shared" si="7"/>
        <v>0.95965890455887171</v>
      </c>
      <c r="W11" s="14"/>
      <c r="AY11" s="9"/>
      <c r="AZ11" s="9"/>
    </row>
    <row r="12" spans="1:52">
      <c r="A12" s="7">
        <v>112.5</v>
      </c>
      <c r="B12" s="11">
        <v>4</v>
      </c>
      <c r="C12" s="12">
        <v>48</v>
      </c>
      <c r="E12" s="25">
        <v>3</v>
      </c>
      <c r="F12" s="11">
        <f t="shared" si="0"/>
        <v>0</v>
      </c>
      <c r="G12" s="5"/>
      <c r="H12" s="5"/>
      <c r="I12" s="5"/>
      <c r="J12" s="13"/>
      <c r="K12" s="15">
        <v>15474</v>
      </c>
      <c r="L12" s="11">
        <f t="shared" si="1"/>
        <v>15064</v>
      </c>
      <c r="M12" s="15">
        <v>15061</v>
      </c>
      <c r="N12" s="15">
        <v>3</v>
      </c>
      <c r="O12" s="26"/>
      <c r="Q12" s="7">
        <f t="shared" si="2"/>
        <v>8.7976539589442815E-5</v>
      </c>
      <c r="R12" s="11">
        <f t="shared" si="3"/>
        <v>0</v>
      </c>
      <c r="S12" s="14">
        <f t="shared" si="4"/>
        <v>0</v>
      </c>
      <c r="T12" s="11">
        <f t="shared" si="5"/>
        <v>0.45378299120234605</v>
      </c>
      <c r="U12" s="11">
        <f t="shared" si="6"/>
        <v>0.44175953079178887</v>
      </c>
      <c r="V12" s="8">
        <f t="shared" si="7"/>
        <v>0.97350394209641977</v>
      </c>
      <c r="W12" s="14"/>
      <c r="AY12" s="9"/>
      <c r="AZ12" s="9"/>
    </row>
    <row r="13" spans="1:52">
      <c r="A13" s="7">
        <v>137.5</v>
      </c>
      <c r="B13" s="11">
        <v>3</v>
      </c>
      <c r="C13" s="12">
        <v>38</v>
      </c>
      <c r="E13" s="7"/>
      <c r="F13" s="11">
        <f t="shared" si="0"/>
        <v>0</v>
      </c>
      <c r="G13" s="5"/>
      <c r="H13" s="5"/>
      <c r="I13" s="5"/>
      <c r="J13" s="13"/>
      <c r="K13" s="15">
        <v>17566</v>
      </c>
      <c r="L13" s="11">
        <f t="shared" si="1"/>
        <v>17340</v>
      </c>
      <c r="M13" s="15">
        <v>17340</v>
      </c>
      <c r="N13" s="15"/>
      <c r="O13" s="26"/>
      <c r="Q13" s="7">
        <f t="shared" si="2"/>
        <v>0</v>
      </c>
      <c r="R13" s="11">
        <f t="shared" si="3"/>
        <v>0</v>
      </c>
      <c r="S13" s="14" t="e">
        <f t="shared" si="4"/>
        <v>#DIV/0!</v>
      </c>
      <c r="T13" s="11">
        <f t="shared" si="5"/>
        <v>0.51513196480938417</v>
      </c>
      <c r="U13" s="11">
        <f t="shared" si="6"/>
        <v>0.50850439882697951</v>
      </c>
      <c r="V13" s="8">
        <f t="shared" si="7"/>
        <v>0.98713423659341915</v>
      </c>
      <c r="W13" s="14"/>
      <c r="AY13" s="9"/>
      <c r="AZ13" s="9"/>
    </row>
    <row r="14" spans="1:52">
      <c r="A14" s="7">
        <v>175</v>
      </c>
      <c r="B14" s="11">
        <v>2</v>
      </c>
      <c r="C14" s="12">
        <v>35</v>
      </c>
      <c r="E14" s="7"/>
      <c r="F14" s="11">
        <f t="shared" si="0"/>
        <v>0</v>
      </c>
      <c r="G14" s="5"/>
      <c r="H14" s="5"/>
      <c r="I14" s="5"/>
      <c r="J14" s="13"/>
      <c r="K14" s="15">
        <v>19329</v>
      </c>
      <c r="L14" s="11">
        <f t="shared" si="1"/>
        <v>19229</v>
      </c>
      <c r="M14" s="15">
        <v>19229</v>
      </c>
      <c r="N14" s="15"/>
      <c r="O14" s="26"/>
      <c r="Q14" s="7">
        <f t="shared" si="2"/>
        <v>0</v>
      </c>
      <c r="R14" s="11">
        <f t="shared" si="3"/>
        <v>0</v>
      </c>
      <c r="S14" s="14" t="e">
        <f t="shared" si="4"/>
        <v>#DIV/0!</v>
      </c>
      <c r="T14" s="11">
        <f t="shared" si="5"/>
        <v>0.56683284457478</v>
      </c>
      <c r="U14" s="11">
        <f t="shared" si="6"/>
        <v>0.56390029325513191</v>
      </c>
      <c r="V14" s="8">
        <f t="shared" si="7"/>
        <v>0.99482642661286147</v>
      </c>
      <c r="W14" s="14"/>
      <c r="AY14" s="9"/>
      <c r="AZ14" s="9"/>
    </row>
    <row r="15" spans="1:52">
      <c r="A15" s="7">
        <v>225</v>
      </c>
      <c r="B15" s="11">
        <v>1</v>
      </c>
      <c r="C15" s="12">
        <v>29</v>
      </c>
      <c r="E15" s="7"/>
      <c r="F15" s="11">
        <f t="shared" si="0"/>
        <v>0</v>
      </c>
      <c r="G15" s="5"/>
      <c r="H15" s="5"/>
      <c r="I15" s="5"/>
      <c r="J15" s="13"/>
      <c r="K15" s="15">
        <v>20501</v>
      </c>
      <c r="L15" s="11">
        <f t="shared" si="1"/>
        <v>20440</v>
      </c>
      <c r="M15" s="15">
        <v>20440</v>
      </c>
      <c r="N15" s="15"/>
      <c r="O15" s="26"/>
      <c r="Q15" s="7">
        <f t="shared" si="2"/>
        <v>0</v>
      </c>
      <c r="R15" s="11">
        <f t="shared" si="3"/>
        <v>0</v>
      </c>
      <c r="S15" s="14" t="e">
        <f t="shared" si="4"/>
        <v>#DIV/0!</v>
      </c>
      <c r="T15" s="11">
        <f t="shared" si="5"/>
        <v>0.60120234604105571</v>
      </c>
      <c r="U15" s="11">
        <f t="shared" si="6"/>
        <v>0.59941348973607034</v>
      </c>
      <c r="V15" s="8">
        <f t="shared" si="7"/>
        <v>0.99702453538851754</v>
      </c>
      <c r="W15" s="14"/>
      <c r="AY15" s="9"/>
      <c r="AZ15" s="9"/>
    </row>
    <row r="16" spans="1:52">
      <c r="A16" s="7">
        <v>375</v>
      </c>
      <c r="B16" s="11">
        <v>3</v>
      </c>
      <c r="C16" s="12">
        <v>34</v>
      </c>
      <c r="E16" s="7"/>
      <c r="F16" s="11">
        <f t="shared" si="0"/>
        <v>0</v>
      </c>
      <c r="G16" s="38"/>
      <c r="H16" s="38"/>
      <c r="I16" s="39"/>
      <c r="J16" s="13"/>
      <c r="K16" s="15">
        <v>21712</v>
      </c>
      <c r="L16" s="11">
        <f t="shared" si="1"/>
        <v>21629</v>
      </c>
      <c r="M16" s="15">
        <v>21629</v>
      </c>
      <c r="N16" s="15"/>
      <c r="O16" s="26"/>
      <c r="Q16" s="7">
        <f t="shared" si="2"/>
        <v>0</v>
      </c>
      <c r="R16" s="11">
        <f t="shared" si="3"/>
        <v>0</v>
      </c>
      <c r="S16" s="14" t="e">
        <f t="shared" si="4"/>
        <v>#DIV/0!</v>
      </c>
      <c r="T16" s="11">
        <f t="shared" si="5"/>
        <v>0.63671554252199414</v>
      </c>
      <c r="U16" s="11">
        <f t="shared" si="6"/>
        <v>0.63428152492668621</v>
      </c>
      <c r="V16" s="8">
        <f t="shared" si="7"/>
        <v>0.99617722918201912</v>
      </c>
      <c r="W16" s="14"/>
      <c r="AY16" s="9"/>
      <c r="AZ16" s="9"/>
    </row>
    <row r="17" spans="1:52">
      <c r="A17" s="7">
        <v>750</v>
      </c>
      <c r="B17" s="11">
        <v>1</v>
      </c>
      <c r="C17" s="12">
        <v>12</v>
      </c>
      <c r="E17" s="7"/>
      <c r="F17" s="11">
        <f t="shared" si="0"/>
        <v>0</v>
      </c>
      <c r="G17" s="38"/>
      <c r="H17" s="38"/>
      <c r="I17" s="39"/>
      <c r="J17" s="13"/>
      <c r="K17" s="15">
        <v>22370</v>
      </c>
      <c r="L17" s="11">
        <f t="shared" si="1"/>
        <v>22350</v>
      </c>
      <c r="M17" s="15">
        <v>22350</v>
      </c>
      <c r="N17" s="15"/>
      <c r="O17" s="26"/>
      <c r="Q17" s="7">
        <f t="shared" si="2"/>
        <v>0</v>
      </c>
      <c r="R17" s="11">
        <f t="shared" si="3"/>
        <v>0</v>
      </c>
      <c r="S17" s="14" t="e">
        <f t="shared" si="4"/>
        <v>#DIV/0!</v>
      </c>
      <c r="T17" s="11">
        <f t="shared" si="5"/>
        <v>0.65601173020527859</v>
      </c>
      <c r="U17" s="11">
        <f t="shared" si="6"/>
        <v>0.65542521994134895</v>
      </c>
      <c r="V17" s="8">
        <f t="shared" si="7"/>
        <v>0.99910594546267317</v>
      </c>
      <c r="W17" s="14"/>
      <c r="AY17" s="9"/>
      <c r="AZ17" s="9"/>
    </row>
    <row r="18" spans="1:52" ht="15.75" thickBot="1">
      <c r="A18" s="27">
        <v>1500</v>
      </c>
      <c r="B18" s="28">
        <v>0</v>
      </c>
      <c r="C18" s="29">
        <v>2</v>
      </c>
      <c r="E18" s="27"/>
      <c r="F18" s="28">
        <f t="shared" si="0"/>
        <v>0</v>
      </c>
      <c r="G18" s="30"/>
      <c r="H18" s="30"/>
      <c r="I18" s="31"/>
      <c r="J18" s="32"/>
      <c r="K18" s="33">
        <v>22598</v>
      </c>
      <c r="L18" s="28">
        <f t="shared" si="1"/>
        <v>22605</v>
      </c>
      <c r="M18" s="33">
        <v>22605</v>
      </c>
      <c r="N18" s="33"/>
      <c r="O18" s="34"/>
      <c r="Q18" s="27">
        <f t="shared" si="2"/>
        <v>0</v>
      </c>
      <c r="R18" s="28">
        <f t="shared" si="3"/>
        <v>0</v>
      </c>
      <c r="S18" s="35" t="e">
        <f t="shared" si="4"/>
        <v>#DIV/0!</v>
      </c>
      <c r="T18" s="28">
        <f t="shared" si="5"/>
        <v>0.66269794721407627</v>
      </c>
      <c r="U18" s="28">
        <f t="shared" si="6"/>
        <v>0.66290322580645167</v>
      </c>
      <c r="V18" s="36">
        <f t="shared" si="7"/>
        <v>1.0003097619258341</v>
      </c>
      <c r="W18" s="14"/>
      <c r="AY18" s="9"/>
      <c r="AZ18" s="9"/>
    </row>
    <row r="19" spans="1:52">
      <c r="AY19" s="9"/>
      <c r="AZ19" s="9"/>
    </row>
    <row r="20" spans="1:52" s="15" customFormat="1" ht="14.25"/>
    <row r="21" spans="1:52" s="15" customFormat="1" ht="14.25"/>
    <row r="22" spans="1:52" s="15" customFormat="1" ht="14.25"/>
    <row r="23" spans="1:52" s="15" customFormat="1" ht="14.25"/>
    <row r="24" spans="1:52" s="15" customFormat="1" ht="14.25"/>
    <row r="25" spans="1:52" s="15" customFormat="1" ht="14.25"/>
    <row r="26" spans="1:52" s="15" customFormat="1" ht="14.25"/>
    <row r="27" spans="1:52" s="15" customFormat="1" ht="14.25"/>
    <row r="28" spans="1:52" s="15" customFormat="1" ht="14.25"/>
    <row r="29" spans="1:52" s="15" customFormat="1" ht="14.25"/>
    <row r="30" spans="1:52" s="15" customFormat="1" ht="14.25"/>
    <row r="31" spans="1:52" s="15" customFormat="1" ht="14.25"/>
    <row r="32" spans="1:52" s="15" customFormat="1" ht="14.25"/>
    <row r="33" s="15" customFormat="1" ht="14.25"/>
    <row r="34" s="15" customFormat="1" ht="14.25"/>
    <row r="35" s="15" customFormat="1" ht="14.25"/>
    <row r="36" s="15" customFormat="1" ht="14.25"/>
    <row r="37" s="15" customFormat="1" ht="14.25"/>
    <row r="38" s="15" customFormat="1" ht="14.25"/>
    <row r="39" s="15" customFormat="1" ht="14.25"/>
    <row r="40" s="15" customFormat="1" ht="14.25"/>
    <row r="41" s="15" customFormat="1" ht="14.25"/>
    <row r="42" s="15" customFormat="1" ht="14.25"/>
    <row r="43" s="15" customFormat="1" ht="14.25"/>
    <row r="44" s="15" customFormat="1" ht="14.25"/>
    <row r="45" s="15" customFormat="1" ht="14.25"/>
    <row r="46" s="15" customFormat="1" ht="14.25"/>
    <row r="47" s="15" customFormat="1" ht="14.25"/>
    <row r="48" s="15" customFormat="1" ht="14.25"/>
    <row r="49" s="15" customFormat="1" ht="14.25"/>
    <row r="50" s="15" customFormat="1" ht="14.25"/>
    <row r="51" s="15" customFormat="1" ht="14.25"/>
    <row r="52" s="15" customFormat="1" ht="14.25"/>
    <row r="53" s="15" customFormat="1" ht="14.25"/>
    <row r="54" s="15" customFormat="1" ht="14.25"/>
    <row r="55" s="15" customFormat="1" ht="14.25"/>
    <row r="56" s="15" customFormat="1" ht="14.25"/>
    <row r="57" s="15" customFormat="1" ht="14.25"/>
    <row r="58" s="15" customFormat="1" ht="14.25"/>
    <row r="59" s="15" customFormat="1" ht="14.25"/>
    <row r="60" s="15" customFormat="1" ht="14.25"/>
    <row r="61" s="15" customFormat="1" ht="14.25"/>
    <row r="62" s="15" customFormat="1" ht="14.25"/>
    <row r="63" s="15" customFormat="1" ht="14.25"/>
    <row r="64" s="15" customFormat="1" ht="14.25"/>
    <row r="65" s="15" customFormat="1" ht="14.25"/>
    <row r="66" s="15" customFormat="1" ht="14.25"/>
    <row r="67" s="15" customFormat="1" ht="14.25"/>
    <row r="68" s="15" customFormat="1" ht="14.25"/>
    <row r="69" s="15" customFormat="1" ht="14.25"/>
    <row r="70" s="15" customFormat="1" ht="14.25"/>
    <row r="71" s="15" customFormat="1" ht="14.25"/>
    <row r="72" s="15" customFormat="1" ht="14.25"/>
    <row r="73" s="15" customFormat="1" ht="14.25"/>
    <row r="74" s="15" customFormat="1" ht="14.25"/>
    <row r="75" s="15" customFormat="1" ht="14.25"/>
    <row r="76" s="15" customFormat="1" ht="14.25"/>
    <row r="77" s="15" customFormat="1" ht="14.25"/>
    <row r="78" s="15" customFormat="1" ht="14.25"/>
    <row r="79" s="15" customFormat="1" ht="14.25"/>
    <row r="80" s="15" customFormat="1" ht="14.25"/>
    <row r="81" s="15" customFormat="1" ht="14.25"/>
    <row r="82" s="15" customFormat="1" ht="14.25"/>
    <row r="83" s="15" customFormat="1" ht="14.25"/>
    <row r="84" s="15" customFormat="1" ht="14.25"/>
    <row r="85" s="15" customFormat="1" ht="14.25"/>
    <row r="86" s="15" customFormat="1" ht="14.25"/>
    <row r="87" s="15" customFormat="1" ht="14.25"/>
    <row r="88" s="15" customFormat="1" ht="14.25"/>
    <row r="89" s="15" customFormat="1" ht="14.25"/>
    <row r="90" s="15" customFormat="1" ht="14.25"/>
    <row r="91" s="15" customFormat="1" ht="14.25"/>
    <row r="92" s="15" customFormat="1" ht="14.25"/>
    <row r="93" s="15" customFormat="1" ht="14.25"/>
    <row r="94" s="15" customFormat="1" ht="14.25"/>
    <row r="95" s="15" customFormat="1" ht="14.25"/>
    <row r="96" s="15" customFormat="1" ht="14.25"/>
    <row r="97" s="15" customFormat="1" ht="14.25"/>
    <row r="98" s="15" customFormat="1" ht="14.25"/>
    <row r="99" s="15" customFormat="1" ht="14.25"/>
    <row r="100" s="15" customFormat="1" ht="14.25"/>
    <row r="101" s="15" customFormat="1" ht="14.25"/>
    <row r="102" s="15" customFormat="1" ht="14.25"/>
    <row r="103" s="15" customFormat="1" ht="14.25"/>
  </sheetData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97B5BC-C664-4A9B-8129-CCAFE9955083}">
  <sheetPr>
    <tabColor theme="9"/>
  </sheetPr>
  <dimension ref="A1:AZ104"/>
  <sheetViews>
    <sheetView zoomScaleNormal="100" workbookViewId="0">
      <selection sqref="A1:XFD1"/>
    </sheetView>
  </sheetViews>
  <sheetFormatPr defaultRowHeight="15"/>
  <cols>
    <col min="1" max="1" width="9" style="5"/>
    <col min="2" max="2" width="12.25" style="5" customWidth="1"/>
    <col min="3" max="3" width="13.5" style="5" customWidth="1"/>
    <col min="4" max="4" width="10.625" style="5" customWidth="1"/>
    <col min="5" max="5" width="9.875" style="5" customWidth="1"/>
    <col min="6" max="6" width="9.375" style="5" customWidth="1"/>
    <col min="7" max="7" width="11.125" style="37" customWidth="1"/>
    <col min="8" max="8" width="10" style="37" customWidth="1"/>
    <col min="9" max="9" width="10.5" style="37" customWidth="1"/>
    <col min="10" max="10" width="9" style="5"/>
    <col min="11" max="11" width="12.375" style="5" customWidth="1"/>
    <col min="12" max="12" width="12.5" style="5" customWidth="1"/>
    <col min="13" max="13" width="11.625" style="5" customWidth="1"/>
    <col min="14" max="14" width="10.5" style="5" customWidth="1"/>
    <col min="15" max="15" width="11.25" style="5" customWidth="1"/>
    <col min="16" max="17" width="9" style="5"/>
    <col min="18" max="18" width="10.125" style="5" customWidth="1"/>
    <col min="19" max="19" width="9.25" style="5" bestFit="1" customWidth="1"/>
    <col min="20" max="20" width="10.5" style="5" customWidth="1"/>
    <col min="21" max="21" width="10.875" style="5" customWidth="1"/>
    <col min="22" max="22" width="9.25" style="5" bestFit="1" customWidth="1"/>
    <col min="23" max="23" width="1.375" style="5" customWidth="1"/>
    <col min="24" max="24" width="13" style="5" bestFit="1" customWidth="1"/>
    <col min="25" max="25" width="1.5" style="5" customWidth="1"/>
    <col min="26" max="26" width="12.625" style="15" customWidth="1"/>
    <col min="27" max="27" width="12.75" style="15" bestFit="1" customWidth="1"/>
    <col min="28" max="28" width="13.375" style="15" customWidth="1"/>
    <col min="29" max="29" width="13.75" style="15" customWidth="1"/>
    <col min="30" max="30" width="12.625" style="15" customWidth="1"/>
    <col min="31" max="31" width="13" style="15" customWidth="1"/>
    <col min="32" max="32" width="13.5" style="15" customWidth="1"/>
    <col min="33" max="33" width="15.5" style="15" customWidth="1"/>
    <col min="34" max="34" width="13" style="15" customWidth="1"/>
    <col min="35" max="35" width="14.875" style="15" customWidth="1"/>
    <col min="36" max="36" width="16.125" style="15" customWidth="1"/>
    <col min="37" max="37" width="15.875" style="15" customWidth="1"/>
    <col min="38" max="39" width="15" style="15" customWidth="1"/>
    <col min="40" max="49" width="9" style="15"/>
    <col min="50" max="16384" width="9" style="5"/>
  </cols>
  <sheetData>
    <row r="1" spans="1:52" s="1" customFormat="1" ht="15.75" thickBot="1">
      <c r="A1" s="2" t="s">
        <v>167</v>
      </c>
      <c r="E1" s="2" t="s">
        <v>168</v>
      </c>
      <c r="G1" s="37"/>
      <c r="H1" s="37"/>
      <c r="I1" s="37"/>
      <c r="Q1" s="37" t="s">
        <v>169</v>
      </c>
    </row>
    <row r="2" spans="1:52" s="4" customFormat="1" ht="51" customHeight="1">
      <c r="A2" s="16" t="s">
        <v>0</v>
      </c>
      <c r="B2" s="3" t="s">
        <v>165</v>
      </c>
      <c r="C2" s="6" t="s">
        <v>166</v>
      </c>
      <c r="E2" s="16" t="s">
        <v>23</v>
      </c>
      <c r="F2" s="17" t="s">
        <v>24</v>
      </c>
      <c r="G2" s="18" t="s">
        <v>25</v>
      </c>
      <c r="H2" s="18" t="s">
        <v>26</v>
      </c>
      <c r="I2" s="19" t="s">
        <v>27</v>
      </c>
      <c r="J2" s="20"/>
      <c r="K2" s="17" t="s">
        <v>28</v>
      </c>
      <c r="L2" s="17" t="s">
        <v>29</v>
      </c>
      <c r="M2" s="18" t="s">
        <v>30</v>
      </c>
      <c r="N2" s="18" t="s">
        <v>31</v>
      </c>
      <c r="O2" s="21" t="s">
        <v>32</v>
      </c>
      <c r="Q2" s="16" t="s">
        <v>111</v>
      </c>
      <c r="R2" s="17" t="s">
        <v>112</v>
      </c>
      <c r="S2" s="22" t="s">
        <v>1</v>
      </c>
      <c r="T2" s="17" t="s">
        <v>113</v>
      </c>
      <c r="U2" s="17" t="s">
        <v>114</v>
      </c>
      <c r="V2" s="23" t="s">
        <v>2</v>
      </c>
      <c r="W2" s="24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</row>
    <row r="3" spans="1:52">
      <c r="A3" s="7">
        <v>3</v>
      </c>
      <c r="B3" s="11">
        <v>13</v>
      </c>
      <c r="C3" s="12">
        <v>290</v>
      </c>
      <c r="E3" s="25">
        <v>1019</v>
      </c>
      <c r="F3" s="11">
        <f>SUM(G3:I3)</f>
        <v>116</v>
      </c>
      <c r="G3" s="15">
        <v>16</v>
      </c>
      <c r="H3" s="15">
        <v>16</v>
      </c>
      <c r="I3" s="15">
        <v>84</v>
      </c>
      <c r="J3" s="13"/>
      <c r="K3" s="15">
        <v>528</v>
      </c>
      <c r="L3" s="11">
        <f>SUM(M3:O3)</f>
        <v>85</v>
      </c>
      <c r="M3" s="15">
        <v>44</v>
      </c>
      <c r="N3" s="15">
        <v>17</v>
      </c>
      <c r="O3" s="26">
        <v>24</v>
      </c>
      <c r="Q3" s="7">
        <f>E3/34100</f>
        <v>2.9882697947214078E-2</v>
      </c>
      <c r="R3" s="11">
        <f>F3/34100</f>
        <v>3.4017595307917889E-3</v>
      </c>
      <c r="S3" s="14">
        <f>R3/Q3</f>
        <v>0.11383709519136408</v>
      </c>
      <c r="T3" s="11">
        <f>K3/34100</f>
        <v>1.5483870967741935E-2</v>
      </c>
      <c r="U3" s="11">
        <f>L3/34100</f>
        <v>2.49266862170088E-3</v>
      </c>
      <c r="V3" s="8">
        <f>U3/T3</f>
        <v>0.16098484848484851</v>
      </c>
      <c r="W3" s="14"/>
    </row>
    <row r="4" spans="1:52">
      <c r="A4" s="7">
        <v>6</v>
      </c>
      <c r="B4" s="11">
        <v>52</v>
      </c>
      <c r="C4" s="12">
        <v>970</v>
      </c>
      <c r="E4" s="25">
        <v>1051</v>
      </c>
      <c r="F4" s="11">
        <f t="shared" ref="F4:F18" si="0">SUM(G4:I4)</f>
        <v>110</v>
      </c>
      <c r="G4" s="15">
        <v>9</v>
      </c>
      <c r="H4" s="15">
        <v>8</v>
      </c>
      <c r="I4" s="15">
        <v>93</v>
      </c>
      <c r="J4" s="13"/>
      <c r="K4" s="15">
        <v>509</v>
      </c>
      <c r="L4" s="11">
        <f t="shared" ref="L4:L18" si="1">SUM(M4:O4)</f>
        <v>40</v>
      </c>
      <c r="M4" s="15">
        <v>15</v>
      </c>
      <c r="N4" s="15">
        <v>5</v>
      </c>
      <c r="O4" s="26">
        <v>20</v>
      </c>
      <c r="Q4" s="7">
        <f t="shared" ref="Q4:Q18" si="2">E4/34100</f>
        <v>3.0821114369501468E-2</v>
      </c>
      <c r="R4" s="11">
        <f t="shared" ref="R4:R18" si="3">F4/34100</f>
        <v>3.2258064516129032E-3</v>
      </c>
      <c r="S4" s="14">
        <f t="shared" ref="S4:S18" si="4">R4/Q4</f>
        <v>0.10466222645099904</v>
      </c>
      <c r="T4" s="11">
        <f t="shared" ref="T4:T18" si="5">K4/34100</f>
        <v>1.4926686217008798E-2</v>
      </c>
      <c r="U4" s="11">
        <f t="shared" ref="U4:U18" si="6">L4/34100</f>
        <v>1.1730205278592375E-3</v>
      </c>
      <c r="V4" s="8">
        <f t="shared" ref="V4:V18" si="7">U4/T4</f>
        <v>7.8585461689587424E-2</v>
      </c>
      <c r="W4" s="14"/>
    </row>
    <row r="5" spans="1:52">
      <c r="A5" s="7">
        <v>12</v>
      </c>
      <c r="B5" s="11">
        <v>78</v>
      </c>
      <c r="C5" s="12">
        <v>1600</v>
      </c>
      <c r="E5" s="25">
        <v>1094</v>
      </c>
      <c r="F5" s="11">
        <f t="shared" si="0"/>
        <v>86</v>
      </c>
      <c r="G5" s="15">
        <v>2</v>
      </c>
      <c r="H5" s="15">
        <v>6</v>
      </c>
      <c r="I5" s="15">
        <v>78</v>
      </c>
      <c r="J5" s="13"/>
      <c r="K5" s="15">
        <v>548</v>
      </c>
      <c r="L5" s="11">
        <f t="shared" si="1"/>
        <v>34</v>
      </c>
      <c r="M5" s="15">
        <v>23</v>
      </c>
      <c r="N5" s="15">
        <v>4</v>
      </c>
      <c r="O5" s="26">
        <v>7</v>
      </c>
      <c r="Q5" s="7">
        <f t="shared" si="2"/>
        <v>3.2082111436950146E-2</v>
      </c>
      <c r="R5" s="11">
        <f t="shared" si="3"/>
        <v>2.5219941348973607E-3</v>
      </c>
      <c r="S5" s="14">
        <f t="shared" si="4"/>
        <v>7.8610603290676415E-2</v>
      </c>
      <c r="T5" s="11">
        <f t="shared" si="5"/>
        <v>1.6070381231671555E-2</v>
      </c>
      <c r="U5" s="11">
        <f t="shared" si="6"/>
        <v>9.9706744868035191E-4</v>
      </c>
      <c r="V5" s="8">
        <f t="shared" si="7"/>
        <v>6.204379562043795E-2</v>
      </c>
      <c r="W5" s="14"/>
      <c r="AX5" s="9"/>
      <c r="AY5" s="9"/>
      <c r="AZ5" s="9"/>
    </row>
    <row r="6" spans="1:52">
      <c r="A6" s="7">
        <v>20</v>
      </c>
      <c r="B6" s="11">
        <v>40</v>
      </c>
      <c r="C6" s="12">
        <v>870</v>
      </c>
      <c r="E6" s="25">
        <v>1083</v>
      </c>
      <c r="F6" s="11">
        <f t="shared" si="0"/>
        <v>71</v>
      </c>
      <c r="G6" s="15">
        <v>6</v>
      </c>
      <c r="H6" s="15">
        <v>7</v>
      </c>
      <c r="I6" s="15">
        <v>58</v>
      </c>
      <c r="J6" s="13"/>
      <c r="K6" s="15">
        <v>586</v>
      </c>
      <c r="L6" s="11">
        <f t="shared" si="1"/>
        <v>39</v>
      </c>
      <c r="M6" s="15">
        <v>27</v>
      </c>
      <c r="N6" s="15">
        <v>7</v>
      </c>
      <c r="O6" s="26">
        <v>5</v>
      </c>
      <c r="Q6" s="7">
        <f t="shared" si="2"/>
        <v>3.1759530791788858E-2</v>
      </c>
      <c r="R6" s="11">
        <f t="shared" si="3"/>
        <v>2.0821114369501468E-3</v>
      </c>
      <c r="S6" s="14">
        <f t="shared" si="4"/>
        <v>6.5558633425669435E-2</v>
      </c>
      <c r="T6" s="11">
        <f t="shared" si="5"/>
        <v>1.718475073313783E-2</v>
      </c>
      <c r="U6" s="11">
        <f t="shared" si="6"/>
        <v>1.1436950146627566E-3</v>
      </c>
      <c r="V6" s="8">
        <f t="shared" si="7"/>
        <v>6.655290102389079E-2</v>
      </c>
      <c r="W6" s="14"/>
      <c r="AX6" s="9"/>
      <c r="AY6" s="9"/>
      <c r="AZ6" s="9"/>
    </row>
    <row r="7" spans="1:52">
      <c r="A7" s="7">
        <v>28</v>
      </c>
      <c r="B7" s="11">
        <v>24</v>
      </c>
      <c r="C7" s="12">
        <v>420</v>
      </c>
      <c r="E7" s="25">
        <v>1119</v>
      </c>
      <c r="F7" s="11">
        <f t="shared" si="0"/>
        <v>68</v>
      </c>
      <c r="G7" s="15">
        <v>3</v>
      </c>
      <c r="H7" s="15">
        <v>13</v>
      </c>
      <c r="I7" s="15">
        <v>52</v>
      </c>
      <c r="J7" s="13"/>
      <c r="K7" s="15">
        <v>553</v>
      </c>
      <c r="L7" s="11">
        <f t="shared" si="1"/>
        <v>198</v>
      </c>
      <c r="M7" s="15">
        <v>128</v>
      </c>
      <c r="N7" s="15">
        <v>35</v>
      </c>
      <c r="O7" s="26">
        <v>35</v>
      </c>
      <c r="Q7" s="7">
        <f t="shared" si="2"/>
        <v>3.2815249266862169E-2</v>
      </c>
      <c r="R7" s="11">
        <f t="shared" si="3"/>
        <v>1.9941348973607038E-3</v>
      </c>
      <c r="S7" s="14">
        <f t="shared" si="4"/>
        <v>6.0768543342269887E-2</v>
      </c>
      <c r="T7" s="11">
        <f t="shared" si="5"/>
        <v>1.6217008797653958E-2</v>
      </c>
      <c r="U7" s="11">
        <f t="shared" si="6"/>
        <v>5.8064516129032262E-3</v>
      </c>
      <c r="V7" s="8">
        <f t="shared" si="7"/>
        <v>0.3580470162748644</v>
      </c>
      <c r="W7" s="14"/>
      <c r="AX7" s="9"/>
      <c r="AY7" s="9"/>
      <c r="AZ7" s="9"/>
    </row>
    <row r="8" spans="1:52">
      <c r="A8" s="7">
        <v>36</v>
      </c>
      <c r="B8" s="11">
        <v>12</v>
      </c>
      <c r="C8" s="12">
        <v>240</v>
      </c>
      <c r="E8" s="25">
        <v>1005</v>
      </c>
      <c r="F8" s="11">
        <f t="shared" si="0"/>
        <v>101</v>
      </c>
      <c r="G8" s="15">
        <v>17</v>
      </c>
      <c r="H8" s="15">
        <v>21</v>
      </c>
      <c r="I8" s="15">
        <v>63</v>
      </c>
      <c r="J8" s="13"/>
      <c r="K8" s="15">
        <v>655</v>
      </c>
      <c r="L8" s="11">
        <f t="shared" si="1"/>
        <v>413</v>
      </c>
      <c r="M8" s="15">
        <v>256</v>
      </c>
      <c r="N8" s="15">
        <v>97</v>
      </c>
      <c r="O8" s="26">
        <v>60</v>
      </c>
      <c r="Q8" s="7">
        <f t="shared" si="2"/>
        <v>2.9472140762463343E-2</v>
      </c>
      <c r="R8" s="11">
        <f t="shared" si="3"/>
        <v>2.961876832844575E-3</v>
      </c>
      <c r="S8" s="14">
        <f t="shared" si="4"/>
        <v>0.10049751243781095</v>
      </c>
      <c r="T8" s="11">
        <f t="shared" si="5"/>
        <v>1.9208211143695014E-2</v>
      </c>
      <c r="U8" s="11">
        <f t="shared" si="6"/>
        <v>1.2111436950146628E-2</v>
      </c>
      <c r="V8" s="8">
        <f t="shared" si="7"/>
        <v>0.6305343511450382</v>
      </c>
      <c r="W8" s="14"/>
      <c r="AX8" s="9"/>
      <c r="AY8" s="9"/>
      <c r="AZ8" s="9"/>
    </row>
    <row r="9" spans="1:52">
      <c r="A9" s="7">
        <v>45</v>
      </c>
      <c r="B9" s="11">
        <v>6</v>
      </c>
      <c r="C9" s="12">
        <v>110</v>
      </c>
      <c r="E9" s="25">
        <v>728</v>
      </c>
      <c r="F9" s="11">
        <f t="shared" si="0"/>
        <v>126</v>
      </c>
      <c r="G9" s="15">
        <v>32</v>
      </c>
      <c r="H9" s="15">
        <v>32</v>
      </c>
      <c r="I9" s="15">
        <v>62</v>
      </c>
      <c r="J9" s="13"/>
      <c r="K9" s="15">
        <v>778</v>
      </c>
      <c r="L9" s="11">
        <f t="shared" si="1"/>
        <v>669</v>
      </c>
      <c r="M9" s="15">
        <v>422</v>
      </c>
      <c r="N9" s="15">
        <v>162</v>
      </c>
      <c r="O9" s="26">
        <v>85</v>
      </c>
      <c r="Q9" s="7">
        <f t="shared" si="2"/>
        <v>2.1348973607038125E-2</v>
      </c>
      <c r="R9" s="11">
        <f t="shared" si="3"/>
        <v>3.6950146627565982E-3</v>
      </c>
      <c r="S9" s="14">
        <f t="shared" si="4"/>
        <v>0.17307692307692307</v>
      </c>
      <c r="T9" s="11">
        <f t="shared" si="5"/>
        <v>2.2815249266862171E-2</v>
      </c>
      <c r="U9" s="11">
        <f t="shared" si="6"/>
        <v>1.9618768328445748E-2</v>
      </c>
      <c r="V9" s="8">
        <f t="shared" si="7"/>
        <v>0.85989717223650386</v>
      </c>
      <c r="W9" s="14"/>
      <c r="AX9" s="9"/>
      <c r="AY9" s="9"/>
      <c r="AZ9" s="9"/>
    </row>
    <row r="10" spans="1:52">
      <c r="A10" s="7">
        <v>62.5</v>
      </c>
      <c r="B10" s="11">
        <v>7</v>
      </c>
      <c r="C10" s="12">
        <v>140</v>
      </c>
      <c r="E10" s="25">
        <v>287</v>
      </c>
      <c r="F10" s="11">
        <f t="shared" si="0"/>
        <v>80</v>
      </c>
      <c r="G10" s="15">
        <v>48</v>
      </c>
      <c r="H10" s="15">
        <v>17</v>
      </c>
      <c r="I10" s="15">
        <v>15</v>
      </c>
      <c r="J10" s="13"/>
      <c r="K10" s="15">
        <v>1241</v>
      </c>
      <c r="L10" s="11">
        <f t="shared" si="1"/>
        <v>1242</v>
      </c>
      <c r="M10" s="15">
        <v>887</v>
      </c>
      <c r="N10" s="15">
        <v>240</v>
      </c>
      <c r="O10" s="26">
        <v>115</v>
      </c>
      <c r="Q10" s="7">
        <f t="shared" si="2"/>
        <v>8.41642228739003E-3</v>
      </c>
      <c r="R10" s="11">
        <f t="shared" si="3"/>
        <v>2.3460410557184751E-3</v>
      </c>
      <c r="S10" s="14">
        <f t="shared" si="4"/>
        <v>0.27874564459930312</v>
      </c>
      <c r="T10" s="11">
        <f t="shared" si="5"/>
        <v>3.6392961876832844E-2</v>
      </c>
      <c r="U10" s="11">
        <f t="shared" si="6"/>
        <v>3.6422287390029326E-2</v>
      </c>
      <c r="V10" s="8">
        <f t="shared" si="7"/>
        <v>1.0008058017727639</v>
      </c>
      <c r="W10" s="14"/>
      <c r="AX10" s="9"/>
      <c r="AY10" s="9"/>
      <c r="AZ10" s="9"/>
    </row>
    <row r="11" spans="1:52">
      <c r="A11" s="7">
        <v>87.5</v>
      </c>
      <c r="B11" s="11">
        <v>5</v>
      </c>
      <c r="C11" s="12">
        <v>85</v>
      </c>
      <c r="E11" s="25">
        <v>10</v>
      </c>
      <c r="F11" s="11">
        <f t="shared" si="0"/>
        <v>2</v>
      </c>
      <c r="G11" s="15">
        <v>1</v>
      </c>
      <c r="H11" s="15"/>
      <c r="I11" s="15">
        <v>1</v>
      </c>
      <c r="J11" s="13"/>
      <c r="K11" s="15">
        <v>1905</v>
      </c>
      <c r="L11" s="11">
        <f t="shared" si="1"/>
        <v>1830</v>
      </c>
      <c r="M11" s="15">
        <v>1642</v>
      </c>
      <c r="N11" s="15">
        <v>166</v>
      </c>
      <c r="O11" s="26">
        <v>22</v>
      </c>
      <c r="Q11" s="7">
        <f t="shared" si="2"/>
        <v>2.9325513196480938E-4</v>
      </c>
      <c r="R11" s="11">
        <f t="shared" si="3"/>
        <v>5.8651026392961877E-5</v>
      </c>
      <c r="S11" s="14">
        <f t="shared" si="4"/>
        <v>0.2</v>
      </c>
      <c r="T11" s="11">
        <f t="shared" si="5"/>
        <v>5.5865102639296185E-2</v>
      </c>
      <c r="U11" s="11">
        <f t="shared" si="6"/>
        <v>5.3665689149560117E-2</v>
      </c>
      <c r="V11" s="8">
        <f t="shared" si="7"/>
        <v>0.96062992125984259</v>
      </c>
      <c r="W11" s="14"/>
      <c r="AX11" s="9"/>
      <c r="AY11" s="9"/>
      <c r="AZ11" s="9"/>
    </row>
    <row r="12" spans="1:52">
      <c r="A12" s="7">
        <v>112.5</v>
      </c>
      <c r="B12" s="11">
        <v>4</v>
      </c>
      <c r="C12" s="12">
        <v>48</v>
      </c>
      <c r="E12" s="25"/>
      <c r="F12" s="11">
        <f t="shared" si="0"/>
        <v>0</v>
      </c>
      <c r="G12" s="5"/>
      <c r="H12" s="5"/>
      <c r="I12" s="5"/>
      <c r="J12" s="13"/>
      <c r="K12" s="15">
        <v>2139</v>
      </c>
      <c r="L12" s="11">
        <f t="shared" si="1"/>
        <v>2092</v>
      </c>
      <c r="M12" s="15">
        <v>2077</v>
      </c>
      <c r="N12" s="15">
        <v>14</v>
      </c>
      <c r="O12" s="26">
        <v>1</v>
      </c>
      <c r="Q12" s="7">
        <f t="shared" si="2"/>
        <v>0</v>
      </c>
      <c r="R12" s="11">
        <f t="shared" si="3"/>
        <v>0</v>
      </c>
      <c r="S12" s="14" t="e">
        <f t="shared" si="4"/>
        <v>#DIV/0!</v>
      </c>
      <c r="T12" s="11">
        <f t="shared" si="5"/>
        <v>6.2727272727272729E-2</v>
      </c>
      <c r="U12" s="11">
        <f t="shared" si="6"/>
        <v>6.1348973607038122E-2</v>
      </c>
      <c r="V12" s="8">
        <f t="shared" si="7"/>
        <v>0.97802711547452081</v>
      </c>
      <c r="W12" s="14"/>
      <c r="AX12" s="9"/>
      <c r="AY12" s="9"/>
      <c r="AZ12" s="9"/>
    </row>
    <row r="13" spans="1:52">
      <c r="A13" s="7">
        <v>137.5</v>
      </c>
      <c r="B13" s="11">
        <v>3</v>
      </c>
      <c r="C13" s="12">
        <v>38</v>
      </c>
      <c r="E13" s="7"/>
      <c r="F13" s="11">
        <f t="shared" si="0"/>
        <v>0</v>
      </c>
      <c r="G13" s="5"/>
      <c r="H13" s="5"/>
      <c r="I13" s="5"/>
      <c r="J13" s="13"/>
      <c r="K13" s="15">
        <v>2353</v>
      </c>
      <c r="L13" s="11">
        <f t="shared" si="1"/>
        <v>2162</v>
      </c>
      <c r="M13" s="15">
        <v>2162</v>
      </c>
      <c r="N13" s="15"/>
      <c r="O13" s="26"/>
      <c r="Q13" s="7">
        <f t="shared" si="2"/>
        <v>0</v>
      </c>
      <c r="R13" s="11">
        <f t="shared" si="3"/>
        <v>0</v>
      </c>
      <c r="S13" s="14" t="e">
        <f t="shared" si="4"/>
        <v>#DIV/0!</v>
      </c>
      <c r="T13" s="11">
        <f t="shared" si="5"/>
        <v>6.9002932551319646E-2</v>
      </c>
      <c r="U13" s="11">
        <f t="shared" si="6"/>
        <v>6.3401759530791788E-2</v>
      </c>
      <c r="V13" s="8">
        <f t="shared" si="7"/>
        <v>0.91882702932426685</v>
      </c>
      <c r="W13" s="14"/>
      <c r="AX13" s="9"/>
      <c r="AY13" s="9"/>
      <c r="AZ13" s="9"/>
    </row>
    <row r="14" spans="1:52">
      <c r="A14" s="7">
        <v>175</v>
      </c>
      <c r="B14" s="11">
        <v>2</v>
      </c>
      <c r="C14" s="12">
        <v>35</v>
      </c>
      <c r="E14" s="7"/>
      <c r="F14" s="11">
        <f t="shared" si="0"/>
        <v>0</v>
      </c>
      <c r="G14" s="5"/>
      <c r="H14" s="5"/>
      <c r="I14" s="5"/>
      <c r="J14" s="13"/>
      <c r="K14" s="15">
        <v>2841</v>
      </c>
      <c r="L14" s="11">
        <f t="shared" si="1"/>
        <v>2783</v>
      </c>
      <c r="M14" s="15">
        <v>2783</v>
      </c>
      <c r="N14" s="15"/>
      <c r="O14" s="26"/>
      <c r="Q14" s="7">
        <f t="shared" si="2"/>
        <v>0</v>
      </c>
      <c r="R14" s="11">
        <f t="shared" si="3"/>
        <v>0</v>
      </c>
      <c r="S14" s="14" t="e">
        <f t="shared" si="4"/>
        <v>#DIV/0!</v>
      </c>
      <c r="T14" s="11">
        <f t="shared" si="5"/>
        <v>8.3313782991202345E-2</v>
      </c>
      <c r="U14" s="11">
        <f t="shared" si="6"/>
        <v>8.1612903225806457E-2</v>
      </c>
      <c r="V14" s="8">
        <f t="shared" si="7"/>
        <v>0.97958465329109479</v>
      </c>
      <c r="W14" s="14"/>
      <c r="AX14" s="9"/>
      <c r="AY14" s="9"/>
      <c r="AZ14" s="9"/>
    </row>
    <row r="15" spans="1:52">
      <c r="A15" s="7">
        <v>225</v>
      </c>
      <c r="B15" s="11">
        <v>1</v>
      </c>
      <c r="C15" s="12">
        <v>29</v>
      </c>
      <c r="E15" s="7"/>
      <c r="F15" s="11">
        <f t="shared" si="0"/>
        <v>0</v>
      </c>
      <c r="G15" s="5"/>
      <c r="H15" s="5"/>
      <c r="I15" s="5"/>
      <c r="J15" s="13"/>
      <c r="K15" s="15">
        <v>3822</v>
      </c>
      <c r="L15" s="11">
        <f t="shared" si="1"/>
        <v>3712</v>
      </c>
      <c r="M15" s="15">
        <v>3712</v>
      </c>
      <c r="N15" s="15"/>
      <c r="O15" s="26"/>
      <c r="Q15" s="7">
        <f t="shared" si="2"/>
        <v>0</v>
      </c>
      <c r="R15" s="11">
        <f t="shared" si="3"/>
        <v>0</v>
      </c>
      <c r="S15" s="14" t="e">
        <f t="shared" si="4"/>
        <v>#DIV/0!</v>
      </c>
      <c r="T15" s="11">
        <f t="shared" si="5"/>
        <v>0.11208211143695014</v>
      </c>
      <c r="U15" s="11">
        <f t="shared" si="6"/>
        <v>0.10885630498533724</v>
      </c>
      <c r="V15" s="8">
        <f t="shared" si="7"/>
        <v>0.97121925693354272</v>
      </c>
      <c r="W15" s="14"/>
      <c r="AX15" s="9"/>
      <c r="AY15" s="9"/>
      <c r="AZ15" s="9"/>
    </row>
    <row r="16" spans="1:52">
      <c r="A16" s="7">
        <v>375</v>
      </c>
      <c r="B16" s="11">
        <v>3</v>
      </c>
      <c r="C16" s="12">
        <v>34</v>
      </c>
      <c r="E16" s="7"/>
      <c r="F16" s="11">
        <f t="shared" si="0"/>
        <v>0</v>
      </c>
      <c r="G16" s="38"/>
      <c r="H16" s="38"/>
      <c r="I16" s="39"/>
      <c r="J16" s="13"/>
      <c r="K16" s="15">
        <v>5656</v>
      </c>
      <c r="L16" s="11">
        <f t="shared" si="1"/>
        <v>5627</v>
      </c>
      <c r="M16" s="15">
        <v>5627</v>
      </c>
      <c r="N16" s="15"/>
      <c r="O16" s="26"/>
      <c r="Q16" s="7">
        <f t="shared" si="2"/>
        <v>0</v>
      </c>
      <c r="R16" s="11">
        <f t="shared" si="3"/>
        <v>0</v>
      </c>
      <c r="S16" s="14" t="e">
        <f t="shared" si="4"/>
        <v>#DIV/0!</v>
      </c>
      <c r="T16" s="11">
        <f t="shared" si="5"/>
        <v>0.16586510263929619</v>
      </c>
      <c r="U16" s="11">
        <f t="shared" si="6"/>
        <v>0.16501466275659823</v>
      </c>
      <c r="V16" s="8">
        <f t="shared" si="7"/>
        <v>0.99487270155586982</v>
      </c>
      <c r="W16" s="14"/>
      <c r="AX16" s="9"/>
      <c r="AY16" s="9"/>
      <c r="AZ16" s="9"/>
    </row>
    <row r="17" spans="1:52">
      <c r="A17" s="7">
        <v>750</v>
      </c>
      <c r="B17" s="11">
        <v>1</v>
      </c>
      <c r="C17" s="12">
        <v>12</v>
      </c>
      <c r="E17" s="7"/>
      <c r="F17" s="11">
        <f t="shared" si="0"/>
        <v>0</v>
      </c>
      <c r="G17" s="38"/>
      <c r="H17" s="38"/>
      <c r="I17" s="39"/>
      <c r="J17" s="13"/>
      <c r="K17" s="15">
        <v>6875</v>
      </c>
      <c r="L17" s="11">
        <f t="shared" si="1"/>
        <v>6835</v>
      </c>
      <c r="M17" s="15">
        <v>6835</v>
      </c>
      <c r="N17" s="15"/>
      <c r="O17" s="26"/>
      <c r="Q17" s="7">
        <f t="shared" si="2"/>
        <v>0</v>
      </c>
      <c r="R17" s="11">
        <f t="shared" si="3"/>
        <v>0</v>
      </c>
      <c r="S17" s="14" t="e">
        <f t="shared" si="4"/>
        <v>#DIV/0!</v>
      </c>
      <c r="T17" s="11">
        <f t="shared" si="5"/>
        <v>0.20161290322580644</v>
      </c>
      <c r="U17" s="11">
        <f t="shared" si="6"/>
        <v>0.20043988269794721</v>
      </c>
      <c r="V17" s="8">
        <f t="shared" si="7"/>
        <v>0.99418181818181828</v>
      </c>
      <c r="W17" s="14"/>
      <c r="AX17" s="9"/>
      <c r="AY17" s="9"/>
      <c r="AZ17" s="9"/>
    </row>
    <row r="18" spans="1:52" ht="15.75" thickBot="1">
      <c r="A18" s="27">
        <v>1500</v>
      </c>
      <c r="B18" s="28">
        <v>0</v>
      </c>
      <c r="C18" s="29">
        <v>2</v>
      </c>
      <c r="E18" s="27"/>
      <c r="F18" s="28">
        <f t="shared" si="0"/>
        <v>0</v>
      </c>
      <c r="G18" s="30"/>
      <c r="H18" s="30"/>
      <c r="I18" s="31"/>
      <c r="J18" s="32"/>
      <c r="K18" s="33">
        <v>7294</v>
      </c>
      <c r="L18" s="28">
        <f t="shared" si="1"/>
        <v>7292</v>
      </c>
      <c r="M18" s="33">
        <v>7292</v>
      </c>
      <c r="N18" s="33"/>
      <c r="O18" s="34"/>
      <c r="Q18" s="27">
        <f t="shared" si="2"/>
        <v>0</v>
      </c>
      <c r="R18" s="28">
        <f t="shared" si="3"/>
        <v>0</v>
      </c>
      <c r="S18" s="35" t="e">
        <f t="shared" si="4"/>
        <v>#DIV/0!</v>
      </c>
      <c r="T18" s="28">
        <f t="shared" si="5"/>
        <v>0.21390029325513196</v>
      </c>
      <c r="U18" s="28">
        <f t="shared" si="6"/>
        <v>0.213841642228739</v>
      </c>
      <c r="V18" s="36">
        <f t="shared" si="7"/>
        <v>0.99972580202906502</v>
      </c>
      <c r="W18" s="14"/>
      <c r="AX18" s="9"/>
      <c r="AY18" s="9"/>
      <c r="AZ18" s="9"/>
    </row>
    <row r="19" spans="1:52">
      <c r="AX19" s="9"/>
      <c r="AY19" s="9"/>
      <c r="AZ19" s="9"/>
    </row>
    <row r="20" spans="1:52" s="15" customFormat="1" ht="14.25"/>
    <row r="21" spans="1:52" s="15" customFormat="1" ht="14.25"/>
    <row r="22" spans="1:52" s="15" customFormat="1" ht="14.25"/>
    <row r="23" spans="1:52" s="15" customFormat="1" ht="14.25"/>
    <row r="24" spans="1:52" s="15" customFormat="1" ht="14.25"/>
    <row r="25" spans="1:52" s="15" customFormat="1" ht="14.25"/>
    <row r="26" spans="1:52" s="15" customFormat="1" ht="14.25"/>
    <row r="27" spans="1:52" s="15" customFormat="1" ht="14.25"/>
    <row r="28" spans="1:52" s="15" customFormat="1" ht="14.25"/>
    <row r="29" spans="1:52" s="15" customFormat="1" ht="14.25"/>
    <row r="30" spans="1:52" s="15" customFormat="1" ht="14.25"/>
    <row r="31" spans="1:52" s="15" customFormat="1" ht="14.25"/>
    <row r="32" spans="1:52" s="15" customFormat="1" ht="14.25"/>
    <row r="33" s="15" customFormat="1" ht="14.25"/>
    <row r="34" s="15" customFormat="1" ht="14.25"/>
    <row r="35" s="15" customFormat="1" ht="14.25"/>
    <row r="36" s="15" customFormat="1" ht="14.25"/>
    <row r="37" s="15" customFormat="1" ht="14.25"/>
    <row r="38" s="15" customFormat="1" ht="14.25"/>
    <row r="39" s="15" customFormat="1" ht="14.25"/>
    <row r="40" s="15" customFormat="1" ht="14.25"/>
    <row r="41" s="15" customFormat="1" ht="14.25"/>
    <row r="42" s="15" customFormat="1" ht="14.25"/>
    <row r="43" s="15" customFormat="1" ht="14.25"/>
    <row r="44" s="15" customFormat="1" ht="14.25"/>
    <row r="45" s="15" customFormat="1" ht="14.25"/>
    <row r="46" s="15" customFormat="1" ht="14.25"/>
    <row r="47" s="15" customFormat="1" ht="14.25"/>
    <row r="48" s="15" customFormat="1" ht="14.25"/>
    <row r="49" s="15" customFormat="1" ht="14.25"/>
    <row r="50" s="15" customFormat="1" ht="14.25"/>
    <row r="51" s="15" customFormat="1" ht="14.25"/>
    <row r="52" s="15" customFormat="1" ht="14.25"/>
    <row r="53" s="15" customFormat="1" ht="14.25"/>
    <row r="54" s="15" customFormat="1" ht="14.25"/>
    <row r="55" s="15" customFormat="1" ht="14.25"/>
    <row r="56" s="15" customFormat="1" ht="14.25"/>
    <row r="57" s="15" customFormat="1" ht="14.25"/>
    <row r="58" s="15" customFormat="1" ht="14.25"/>
    <row r="59" s="15" customFormat="1" ht="14.25"/>
    <row r="60" s="15" customFormat="1" ht="14.25"/>
    <row r="61" s="15" customFormat="1" ht="14.25"/>
    <row r="62" s="15" customFormat="1" ht="14.25"/>
    <row r="63" s="15" customFormat="1" ht="14.25"/>
    <row r="64" s="15" customFormat="1" ht="14.25"/>
    <row r="65" s="15" customFormat="1" ht="14.25"/>
    <row r="66" s="15" customFormat="1" ht="14.25"/>
    <row r="67" s="15" customFormat="1" ht="14.25"/>
    <row r="68" s="15" customFormat="1" ht="14.25"/>
    <row r="69" s="15" customFormat="1" ht="14.25"/>
    <row r="70" s="15" customFormat="1" ht="14.25"/>
    <row r="71" s="15" customFormat="1" ht="14.25"/>
    <row r="72" s="15" customFormat="1" ht="14.25"/>
    <row r="73" s="15" customFormat="1" ht="14.25"/>
    <row r="74" s="15" customFormat="1" ht="14.25"/>
    <row r="75" s="15" customFormat="1" ht="14.25"/>
    <row r="76" s="15" customFormat="1" ht="14.25"/>
    <row r="77" s="15" customFormat="1" ht="14.25"/>
    <row r="78" s="15" customFormat="1" ht="14.25"/>
    <row r="79" s="15" customFormat="1" ht="14.25"/>
    <row r="80" s="15" customFormat="1" ht="14.25"/>
    <row r="81" s="15" customFormat="1" ht="14.25"/>
    <row r="82" s="15" customFormat="1" ht="14.25"/>
    <row r="83" s="15" customFormat="1" ht="14.25"/>
    <row r="84" s="15" customFormat="1" ht="14.25"/>
    <row r="85" s="15" customFormat="1" ht="14.25"/>
    <row r="86" s="15" customFormat="1" ht="14.25"/>
    <row r="87" s="15" customFormat="1" ht="14.25"/>
    <row r="88" s="15" customFormat="1" ht="14.25"/>
    <row r="89" s="15" customFormat="1" ht="14.25"/>
    <row r="90" s="15" customFormat="1" ht="14.25"/>
    <row r="91" s="15" customFormat="1" ht="14.25"/>
    <row r="92" s="15" customFormat="1" ht="14.25"/>
    <row r="93" s="15" customFormat="1" ht="14.25"/>
    <row r="94" s="15" customFormat="1" ht="14.25"/>
    <row r="95" s="15" customFormat="1" ht="14.25"/>
    <row r="96" s="15" customFormat="1" ht="14.25"/>
    <row r="97" s="15" customFormat="1" ht="14.25"/>
    <row r="98" s="15" customFormat="1" ht="14.25"/>
    <row r="99" s="15" customFormat="1" ht="14.25"/>
    <row r="100" s="15" customFormat="1" ht="14.25"/>
    <row r="101" s="15" customFormat="1" ht="14.25"/>
    <row r="102" s="15" customFormat="1" ht="14.25"/>
    <row r="103" s="15" customFormat="1" ht="14.25"/>
    <row r="104" s="15" customFormat="1" ht="14.25"/>
  </sheetData>
  <phoneticPr fontId="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DCB0A-F742-42BA-A1FE-164B95FDF176}">
  <sheetPr>
    <tabColor theme="9"/>
  </sheetPr>
  <dimension ref="A1:AZ104"/>
  <sheetViews>
    <sheetView zoomScaleNormal="100" workbookViewId="0">
      <selection sqref="A1:XFD1"/>
    </sheetView>
  </sheetViews>
  <sheetFormatPr defaultRowHeight="15"/>
  <cols>
    <col min="1" max="1" width="9" style="5"/>
    <col min="2" max="2" width="12.25" style="5" customWidth="1"/>
    <col min="3" max="3" width="13.5" style="5" customWidth="1"/>
    <col min="4" max="4" width="10.625" style="5" customWidth="1"/>
    <col min="5" max="5" width="9.875" style="5" customWidth="1"/>
    <col min="6" max="6" width="9.375" style="5" customWidth="1"/>
    <col min="7" max="7" width="11.125" style="37" customWidth="1"/>
    <col min="8" max="8" width="10" style="37" customWidth="1"/>
    <col min="9" max="9" width="10.5" style="37" customWidth="1"/>
    <col min="10" max="10" width="9" style="5"/>
    <col min="11" max="11" width="12.375" style="5" customWidth="1"/>
    <col min="12" max="12" width="12.5" style="5" customWidth="1"/>
    <col min="13" max="13" width="11.625" style="5" customWidth="1"/>
    <col min="14" max="14" width="10.5" style="5" customWidth="1"/>
    <col min="15" max="15" width="11.25" style="5" customWidth="1"/>
    <col min="16" max="17" width="9" style="5"/>
    <col min="18" max="18" width="10.125" style="5" customWidth="1"/>
    <col min="19" max="19" width="9.25" style="5" bestFit="1" customWidth="1"/>
    <col min="20" max="20" width="10.5" style="5" customWidth="1"/>
    <col min="21" max="21" width="10.875" style="5" customWidth="1"/>
    <col min="22" max="22" width="9.25" style="5" bestFit="1" customWidth="1"/>
    <col min="23" max="23" width="1.375" style="5" customWidth="1"/>
    <col min="24" max="24" width="13" style="5" bestFit="1" customWidth="1"/>
    <col min="25" max="25" width="1.5" style="5" customWidth="1"/>
    <col min="26" max="26" width="12.625" style="15" customWidth="1"/>
    <col min="27" max="27" width="12.75" style="15" bestFit="1" customWidth="1"/>
    <col min="28" max="28" width="13.375" style="15" customWidth="1"/>
    <col min="29" max="29" width="13.75" style="15" customWidth="1"/>
    <col min="30" max="30" width="12.625" style="15" customWidth="1"/>
    <col min="31" max="31" width="13" style="15" customWidth="1"/>
    <col min="32" max="32" width="13.5" style="15" customWidth="1"/>
    <col min="33" max="33" width="15.5" style="15" customWidth="1"/>
    <col min="34" max="34" width="13" style="15" customWidth="1"/>
    <col min="35" max="35" width="14.875" style="15" customWidth="1"/>
    <col min="36" max="36" width="16.125" style="15" customWidth="1"/>
    <col min="37" max="37" width="15.875" style="15" customWidth="1"/>
    <col min="38" max="39" width="15" style="15" customWidth="1"/>
    <col min="40" max="47" width="9" style="15"/>
    <col min="48" max="16384" width="9" style="5"/>
  </cols>
  <sheetData>
    <row r="1" spans="1:52" s="1" customFormat="1" ht="15.75" thickBot="1">
      <c r="A1" s="2" t="s">
        <v>167</v>
      </c>
      <c r="E1" s="2" t="s">
        <v>168</v>
      </c>
      <c r="G1" s="37"/>
      <c r="H1" s="37"/>
      <c r="I1" s="37"/>
      <c r="Q1" s="37" t="s">
        <v>169</v>
      </c>
    </row>
    <row r="2" spans="1:52" s="4" customFormat="1" ht="51" customHeight="1">
      <c r="A2" s="16" t="s">
        <v>0</v>
      </c>
      <c r="B2" s="3" t="s">
        <v>165</v>
      </c>
      <c r="C2" s="6" t="s">
        <v>166</v>
      </c>
      <c r="E2" s="16" t="s">
        <v>33</v>
      </c>
      <c r="F2" s="17" t="s">
        <v>34</v>
      </c>
      <c r="G2" s="18" t="s">
        <v>35</v>
      </c>
      <c r="H2" s="18" t="s">
        <v>36</v>
      </c>
      <c r="I2" s="19" t="s">
        <v>37</v>
      </c>
      <c r="J2" s="20"/>
      <c r="K2" s="17" t="s">
        <v>38</v>
      </c>
      <c r="L2" s="17" t="s">
        <v>39</v>
      </c>
      <c r="M2" s="18" t="s">
        <v>40</v>
      </c>
      <c r="N2" s="18" t="s">
        <v>41</v>
      </c>
      <c r="O2" s="21" t="s">
        <v>42</v>
      </c>
      <c r="Q2" s="16" t="s">
        <v>115</v>
      </c>
      <c r="R2" s="17" t="s">
        <v>116</v>
      </c>
      <c r="S2" s="22" t="s">
        <v>1</v>
      </c>
      <c r="T2" s="17" t="s">
        <v>117</v>
      </c>
      <c r="U2" s="17" t="s">
        <v>118</v>
      </c>
      <c r="V2" s="23" t="s">
        <v>2</v>
      </c>
      <c r="W2" s="24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</row>
    <row r="3" spans="1:52">
      <c r="A3" s="7">
        <v>3</v>
      </c>
      <c r="B3" s="11">
        <v>13</v>
      </c>
      <c r="C3" s="12">
        <v>290</v>
      </c>
      <c r="E3" s="25">
        <v>615</v>
      </c>
      <c r="F3" s="11">
        <f>SUM(G3:I3)</f>
        <v>63</v>
      </c>
      <c r="G3" s="15">
        <v>10</v>
      </c>
      <c r="H3" s="15">
        <v>18</v>
      </c>
      <c r="I3" s="15">
        <v>35</v>
      </c>
      <c r="J3" s="13"/>
      <c r="K3" s="15">
        <v>289</v>
      </c>
      <c r="L3" s="11">
        <f>SUM(M3:O3)</f>
        <v>42</v>
      </c>
      <c r="M3" s="15">
        <v>17</v>
      </c>
      <c r="N3" s="15">
        <v>7</v>
      </c>
      <c r="O3" s="26">
        <v>18</v>
      </c>
      <c r="Q3" s="7">
        <f>E3/34100</f>
        <v>1.8035190615835778E-2</v>
      </c>
      <c r="R3" s="11">
        <f>F3/34100</f>
        <v>1.8475073313782991E-3</v>
      </c>
      <c r="S3" s="14">
        <f>R3/Q3</f>
        <v>0.1024390243902439</v>
      </c>
      <c r="T3" s="11">
        <f>K3/34100</f>
        <v>8.4750733137829905E-3</v>
      </c>
      <c r="U3" s="11">
        <f>L3/34100</f>
        <v>1.2316715542521994E-3</v>
      </c>
      <c r="V3" s="8">
        <f>U3/T3</f>
        <v>0.1453287197231834</v>
      </c>
      <c r="W3" s="14"/>
    </row>
    <row r="4" spans="1:52">
      <c r="A4" s="7">
        <v>6</v>
      </c>
      <c r="B4" s="11">
        <v>52</v>
      </c>
      <c r="C4" s="12">
        <v>970</v>
      </c>
      <c r="E4" s="25">
        <v>679</v>
      </c>
      <c r="F4" s="11">
        <f t="shared" ref="F4:F18" si="0">SUM(G4:I4)</f>
        <v>60</v>
      </c>
      <c r="G4" s="15">
        <v>7</v>
      </c>
      <c r="H4" s="15">
        <v>17</v>
      </c>
      <c r="I4" s="15">
        <v>36</v>
      </c>
      <c r="J4" s="13"/>
      <c r="K4" s="15">
        <v>340</v>
      </c>
      <c r="L4" s="11">
        <f t="shared" ref="L4:L18" si="1">SUM(M4:O4)</f>
        <v>9</v>
      </c>
      <c r="M4" s="15">
        <v>7</v>
      </c>
      <c r="N4" s="15">
        <v>1</v>
      </c>
      <c r="O4" s="26">
        <v>1</v>
      </c>
      <c r="Q4" s="7">
        <f t="shared" ref="Q4:Q18" si="2">E4/34100</f>
        <v>1.9912023460410558E-2</v>
      </c>
      <c r="R4" s="11">
        <f t="shared" ref="R4:R18" si="3">F4/34100</f>
        <v>1.7595307917888563E-3</v>
      </c>
      <c r="S4" s="14">
        <f t="shared" ref="S4:S18" si="4">R4/Q4</f>
        <v>8.8365243004418254E-2</v>
      </c>
      <c r="T4" s="11">
        <f t="shared" ref="T4:T18" si="5">K4/34100</f>
        <v>9.9706744868035199E-3</v>
      </c>
      <c r="U4" s="11">
        <f t="shared" ref="U4:U18" si="6">L4/34100</f>
        <v>2.6392961876832845E-4</v>
      </c>
      <c r="V4" s="8">
        <f t="shared" ref="V4:V18" si="7">U4/T4</f>
        <v>2.6470588235294114E-2</v>
      </c>
      <c r="W4" s="14"/>
    </row>
    <row r="5" spans="1:52">
      <c r="A5" s="7">
        <v>12</v>
      </c>
      <c r="B5" s="11">
        <v>78</v>
      </c>
      <c r="C5" s="12">
        <v>1600</v>
      </c>
      <c r="E5" s="25">
        <v>704</v>
      </c>
      <c r="F5" s="11">
        <f t="shared" si="0"/>
        <v>27</v>
      </c>
      <c r="G5" s="15"/>
      <c r="H5" s="15">
        <v>6</v>
      </c>
      <c r="I5" s="15">
        <v>21</v>
      </c>
      <c r="J5" s="13"/>
      <c r="K5" s="15">
        <v>335</v>
      </c>
      <c r="L5" s="11">
        <f t="shared" si="1"/>
        <v>12</v>
      </c>
      <c r="M5" s="15">
        <v>2</v>
      </c>
      <c r="N5" s="15">
        <v>2</v>
      </c>
      <c r="O5" s="26">
        <v>8</v>
      </c>
      <c r="Q5" s="7">
        <f t="shared" si="2"/>
        <v>2.0645161290322581E-2</v>
      </c>
      <c r="R5" s="11">
        <f t="shared" si="3"/>
        <v>7.9178885630498534E-4</v>
      </c>
      <c r="S5" s="14">
        <f t="shared" si="4"/>
        <v>3.8352272727272728E-2</v>
      </c>
      <c r="T5" s="11">
        <f t="shared" si="5"/>
        <v>9.824046920821115E-3</v>
      </c>
      <c r="U5" s="11">
        <f t="shared" si="6"/>
        <v>3.5190615835777126E-4</v>
      </c>
      <c r="V5" s="8">
        <f t="shared" si="7"/>
        <v>3.5820895522388055E-2</v>
      </c>
      <c r="W5" s="14"/>
      <c r="AV5" s="9"/>
      <c r="AW5" s="9"/>
      <c r="AX5" s="9"/>
      <c r="AY5" s="9"/>
      <c r="AZ5" s="9"/>
    </row>
    <row r="6" spans="1:52">
      <c r="A6" s="7">
        <v>20</v>
      </c>
      <c r="B6" s="11">
        <v>40</v>
      </c>
      <c r="C6" s="12">
        <v>870</v>
      </c>
      <c r="E6" s="25">
        <v>697</v>
      </c>
      <c r="F6" s="11">
        <f t="shared" si="0"/>
        <v>30</v>
      </c>
      <c r="G6" s="15"/>
      <c r="H6" s="15">
        <v>8</v>
      </c>
      <c r="I6" s="15">
        <v>22</v>
      </c>
      <c r="J6" s="13"/>
      <c r="K6" s="15">
        <v>326</v>
      </c>
      <c r="L6" s="11">
        <f t="shared" si="1"/>
        <v>9</v>
      </c>
      <c r="M6" s="15">
        <v>6</v>
      </c>
      <c r="N6" s="15">
        <v>2</v>
      </c>
      <c r="O6" s="26">
        <v>1</v>
      </c>
      <c r="Q6" s="7">
        <f t="shared" si="2"/>
        <v>2.0439882697947213E-2</v>
      </c>
      <c r="R6" s="11">
        <f t="shared" si="3"/>
        <v>8.7976539589442815E-4</v>
      </c>
      <c r="S6" s="14">
        <f t="shared" si="4"/>
        <v>4.3041606886657105E-2</v>
      </c>
      <c r="T6" s="11">
        <f t="shared" si="5"/>
        <v>9.5601173020527855E-3</v>
      </c>
      <c r="U6" s="11">
        <f t="shared" si="6"/>
        <v>2.6392961876832845E-4</v>
      </c>
      <c r="V6" s="8">
        <f t="shared" si="7"/>
        <v>2.7607361963190184E-2</v>
      </c>
      <c r="W6" s="14"/>
      <c r="AV6" s="9"/>
      <c r="AW6" s="9"/>
      <c r="AX6" s="9"/>
      <c r="AY6" s="9"/>
      <c r="AZ6" s="9"/>
    </row>
    <row r="7" spans="1:52" ht="14.25" customHeight="1">
      <c r="A7" s="7">
        <v>28</v>
      </c>
      <c r="B7" s="11">
        <v>24</v>
      </c>
      <c r="C7" s="12">
        <v>420</v>
      </c>
      <c r="E7" s="25">
        <v>707</v>
      </c>
      <c r="F7" s="11">
        <f t="shared" si="0"/>
        <v>32</v>
      </c>
      <c r="G7" s="15">
        <v>2</v>
      </c>
      <c r="H7" s="15">
        <v>2</v>
      </c>
      <c r="I7" s="15">
        <v>28</v>
      </c>
      <c r="J7" s="13"/>
      <c r="K7" s="15">
        <v>318</v>
      </c>
      <c r="L7" s="11">
        <f t="shared" si="1"/>
        <v>31</v>
      </c>
      <c r="M7" s="15">
        <v>20</v>
      </c>
      <c r="N7" s="15">
        <v>5</v>
      </c>
      <c r="O7" s="26">
        <v>6</v>
      </c>
      <c r="Q7" s="7">
        <f t="shared" si="2"/>
        <v>2.0733137829912023E-2</v>
      </c>
      <c r="R7" s="11">
        <f t="shared" si="3"/>
        <v>9.3841642228739003E-4</v>
      </c>
      <c r="S7" s="14">
        <f t="shared" si="4"/>
        <v>4.5261669024045263E-2</v>
      </c>
      <c r="T7" s="11">
        <f t="shared" si="5"/>
        <v>9.325513196480938E-3</v>
      </c>
      <c r="U7" s="11">
        <f t="shared" si="6"/>
        <v>9.0909090909090909E-4</v>
      </c>
      <c r="V7" s="8">
        <f t="shared" si="7"/>
        <v>9.7484276729559755E-2</v>
      </c>
      <c r="W7" s="14"/>
      <c r="AV7" s="9"/>
      <c r="AW7" s="9"/>
      <c r="AX7" s="9"/>
      <c r="AY7" s="9"/>
      <c r="AZ7" s="9"/>
    </row>
    <row r="8" spans="1:52">
      <c r="A8" s="7">
        <v>36</v>
      </c>
      <c r="B8" s="11">
        <v>12</v>
      </c>
      <c r="C8" s="12">
        <v>240</v>
      </c>
      <c r="E8" s="25">
        <v>674</v>
      </c>
      <c r="F8" s="11">
        <f t="shared" si="0"/>
        <v>36</v>
      </c>
      <c r="G8" s="15">
        <v>4</v>
      </c>
      <c r="H8" s="15">
        <v>8</v>
      </c>
      <c r="I8" s="15">
        <v>24</v>
      </c>
      <c r="J8" s="13"/>
      <c r="K8" s="15">
        <v>300</v>
      </c>
      <c r="L8" s="11">
        <f t="shared" si="1"/>
        <v>95</v>
      </c>
      <c r="M8" s="15">
        <v>63</v>
      </c>
      <c r="N8" s="15">
        <v>20</v>
      </c>
      <c r="O8" s="26">
        <v>12</v>
      </c>
      <c r="Q8" s="7">
        <f t="shared" si="2"/>
        <v>1.9765395894428151E-2</v>
      </c>
      <c r="R8" s="11">
        <f t="shared" si="3"/>
        <v>1.0557184750733138E-3</v>
      </c>
      <c r="S8" s="14">
        <f t="shared" si="4"/>
        <v>5.3412462908011875E-2</v>
      </c>
      <c r="T8" s="11">
        <f t="shared" si="5"/>
        <v>8.7976539589442824E-3</v>
      </c>
      <c r="U8" s="11">
        <f t="shared" si="6"/>
        <v>2.7859237536656894E-3</v>
      </c>
      <c r="V8" s="8">
        <f t="shared" si="7"/>
        <v>0.31666666666666665</v>
      </c>
      <c r="W8" s="14"/>
      <c r="AV8" s="9"/>
      <c r="AW8" s="9"/>
      <c r="AX8" s="9"/>
      <c r="AY8" s="9"/>
      <c r="AZ8" s="9"/>
    </row>
    <row r="9" spans="1:52">
      <c r="A9" s="7">
        <v>45</v>
      </c>
      <c r="B9" s="11">
        <v>6</v>
      </c>
      <c r="C9" s="12">
        <v>110</v>
      </c>
      <c r="E9" s="25">
        <v>558</v>
      </c>
      <c r="F9" s="11">
        <f t="shared" si="0"/>
        <v>41</v>
      </c>
      <c r="G9" s="15">
        <v>6</v>
      </c>
      <c r="H9" s="15">
        <v>13</v>
      </c>
      <c r="I9" s="15">
        <v>22</v>
      </c>
      <c r="J9" s="13"/>
      <c r="K9" s="15">
        <v>303</v>
      </c>
      <c r="L9" s="11">
        <f t="shared" si="1"/>
        <v>195</v>
      </c>
      <c r="M9" s="15">
        <v>112</v>
      </c>
      <c r="N9" s="15">
        <v>42</v>
      </c>
      <c r="O9" s="26">
        <v>41</v>
      </c>
      <c r="Q9" s="7">
        <f t="shared" si="2"/>
        <v>1.6363636363636365E-2</v>
      </c>
      <c r="R9" s="11">
        <f t="shared" si="3"/>
        <v>1.2023460410557185E-3</v>
      </c>
      <c r="S9" s="14">
        <f t="shared" si="4"/>
        <v>7.3476702508960573E-2</v>
      </c>
      <c r="T9" s="11">
        <f t="shared" si="5"/>
        <v>8.885630498533725E-3</v>
      </c>
      <c r="U9" s="11">
        <f t="shared" si="6"/>
        <v>5.7184750733137828E-3</v>
      </c>
      <c r="V9" s="8">
        <f t="shared" si="7"/>
        <v>0.64356435643564347</v>
      </c>
      <c r="W9" s="14"/>
      <c r="AV9" s="9"/>
      <c r="AW9" s="9"/>
      <c r="AX9" s="9"/>
      <c r="AY9" s="9"/>
      <c r="AZ9" s="9"/>
    </row>
    <row r="10" spans="1:52">
      <c r="A10" s="7">
        <v>62.5</v>
      </c>
      <c r="B10" s="11">
        <v>7</v>
      </c>
      <c r="C10" s="12">
        <v>140</v>
      </c>
      <c r="E10" s="25">
        <v>192</v>
      </c>
      <c r="F10" s="11">
        <f t="shared" si="0"/>
        <v>18</v>
      </c>
      <c r="G10" s="15">
        <v>5</v>
      </c>
      <c r="H10" s="15">
        <v>5</v>
      </c>
      <c r="I10" s="15">
        <v>8</v>
      </c>
      <c r="J10" s="13"/>
      <c r="K10" s="15">
        <v>356</v>
      </c>
      <c r="L10" s="11">
        <f t="shared" si="1"/>
        <v>337</v>
      </c>
      <c r="M10" s="15">
        <v>208</v>
      </c>
      <c r="N10" s="15">
        <v>60</v>
      </c>
      <c r="O10" s="26">
        <v>69</v>
      </c>
      <c r="Q10" s="7">
        <f t="shared" si="2"/>
        <v>5.6304985337243402E-3</v>
      </c>
      <c r="R10" s="11">
        <f t="shared" si="3"/>
        <v>5.2785923753665689E-4</v>
      </c>
      <c r="S10" s="14">
        <f t="shared" si="4"/>
        <v>9.375E-2</v>
      </c>
      <c r="T10" s="11">
        <f t="shared" si="5"/>
        <v>1.0439882697947215E-2</v>
      </c>
      <c r="U10" s="11">
        <f t="shared" si="6"/>
        <v>9.8826979472140756E-3</v>
      </c>
      <c r="V10" s="8">
        <f t="shared" si="7"/>
        <v>0.94662921348314588</v>
      </c>
      <c r="W10" s="14"/>
      <c r="AV10" s="9"/>
      <c r="AW10" s="9"/>
      <c r="AX10" s="9"/>
      <c r="AY10" s="9"/>
      <c r="AZ10" s="9"/>
    </row>
    <row r="11" spans="1:52">
      <c r="A11" s="7">
        <v>87.5</v>
      </c>
      <c r="B11" s="11">
        <v>5</v>
      </c>
      <c r="C11" s="12">
        <v>85</v>
      </c>
      <c r="E11" s="25"/>
      <c r="F11" s="11">
        <f t="shared" si="0"/>
        <v>0</v>
      </c>
      <c r="G11" s="15"/>
      <c r="H11" s="15"/>
      <c r="I11" s="15"/>
      <c r="J11" s="13"/>
      <c r="K11" s="15">
        <v>340</v>
      </c>
      <c r="L11" s="11">
        <f t="shared" si="1"/>
        <v>357</v>
      </c>
      <c r="M11" s="15">
        <v>250</v>
      </c>
      <c r="N11" s="15">
        <v>66</v>
      </c>
      <c r="O11" s="26">
        <v>41</v>
      </c>
      <c r="Q11" s="7">
        <f t="shared" si="2"/>
        <v>0</v>
      </c>
      <c r="R11" s="11">
        <f t="shared" si="3"/>
        <v>0</v>
      </c>
      <c r="S11" s="14" t="e">
        <f t="shared" si="4"/>
        <v>#DIV/0!</v>
      </c>
      <c r="T11" s="11">
        <f t="shared" si="5"/>
        <v>9.9706744868035199E-3</v>
      </c>
      <c r="U11" s="11">
        <f t="shared" si="6"/>
        <v>1.0469208211143695E-2</v>
      </c>
      <c r="V11" s="8">
        <f t="shared" si="7"/>
        <v>1.0499999999999998</v>
      </c>
      <c r="W11" s="14"/>
      <c r="AV11" s="9"/>
      <c r="AW11" s="9"/>
      <c r="AX11" s="9"/>
      <c r="AY11" s="9"/>
      <c r="AZ11" s="9"/>
    </row>
    <row r="12" spans="1:52">
      <c r="A12" s="7">
        <v>112.5</v>
      </c>
      <c r="B12" s="11">
        <v>4</v>
      </c>
      <c r="C12" s="12">
        <v>48</v>
      </c>
      <c r="E12" s="25"/>
      <c r="F12" s="11">
        <f t="shared" si="0"/>
        <v>0</v>
      </c>
      <c r="G12" s="5"/>
      <c r="H12" s="5"/>
      <c r="I12" s="5"/>
      <c r="J12" s="13"/>
      <c r="K12" s="15">
        <v>193</v>
      </c>
      <c r="L12" s="11">
        <f t="shared" si="1"/>
        <v>162</v>
      </c>
      <c r="M12" s="15">
        <v>144</v>
      </c>
      <c r="N12" s="15">
        <v>14</v>
      </c>
      <c r="O12" s="26">
        <v>4</v>
      </c>
      <c r="Q12" s="7">
        <f t="shared" si="2"/>
        <v>0</v>
      </c>
      <c r="R12" s="11">
        <f t="shared" si="3"/>
        <v>0</v>
      </c>
      <c r="S12" s="14" t="e">
        <f t="shared" si="4"/>
        <v>#DIV/0!</v>
      </c>
      <c r="T12" s="11">
        <f t="shared" si="5"/>
        <v>5.6598240469208213E-3</v>
      </c>
      <c r="U12" s="11">
        <f t="shared" si="6"/>
        <v>4.7507331378299125E-3</v>
      </c>
      <c r="V12" s="8">
        <f t="shared" si="7"/>
        <v>0.83937823834196901</v>
      </c>
      <c r="W12" s="14"/>
      <c r="AV12" s="9"/>
      <c r="AW12" s="9"/>
      <c r="AX12" s="9"/>
      <c r="AY12" s="9"/>
      <c r="AZ12" s="9"/>
    </row>
    <row r="13" spans="1:52">
      <c r="A13" s="7">
        <v>137.5</v>
      </c>
      <c r="B13" s="11">
        <v>3</v>
      </c>
      <c r="C13" s="12">
        <v>38</v>
      </c>
      <c r="E13" s="7"/>
      <c r="F13" s="11">
        <f t="shared" si="0"/>
        <v>0</v>
      </c>
      <c r="G13" s="5"/>
      <c r="H13" s="5"/>
      <c r="I13" s="5"/>
      <c r="J13" s="13"/>
      <c r="K13" s="15">
        <v>76</v>
      </c>
      <c r="L13" s="11">
        <f t="shared" si="1"/>
        <v>61</v>
      </c>
      <c r="M13" s="15">
        <v>61</v>
      </c>
      <c r="N13" s="15"/>
      <c r="O13" s="26"/>
      <c r="Q13" s="7">
        <f t="shared" si="2"/>
        <v>0</v>
      </c>
      <c r="R13" s="11">
        <f t="shared" si="3"/>
        <v>0</v>
      </c>
      <c r="S13" s="14" t="e">
        <f t="shared" si="4"/>
        <v>#DIV/0!</v>
      </c>
      <c r="T13" s="11">
        <f t="shared" si="5"/>
        <v>2.2287390029325513E-3</v>
      </c>
      <c r="U13" s="11">
        <f t="shared" si="6"/>
        <v>1.7888563049853372E-3</v>
      </c>
      <c r="V13" s="8">
        <f t="shared" si="7"/>
        <v>0.80263157894736847</v>
      </c>
      <c r="W13" s="14"/>
      <c r="AV13" s="9"/>
      <c r="AW13" s="9"/>
      <c r="AX13" s="9"/>
      <c r="AY13" s="9"/>
      <c r="AZ13" s="9"/>
    </row>
    <row r="14" spans="1:52">
      <c r="A14" s="7">
        <v>175</v>
      </c>
      <c r="B14" s="11">
        <v>2</v>
      </c>
      <c r="C14" s="12">
        <v>35</v>
      </c>
      <c r="E14" s="7"/>
      <c r="F14" s="11">
        <f t="shared" si="0"/>
        <v>0</v>
      </c>
      <c r="G14" s="5"/>
      <c r="H14" s="5"/>
      <c r="I14" s="5"/>
      <c r="J14" s="13"/>
      <c r="K14" s="15">
        <v>7</v>
      </c>
      <c r="L14" s="11">
        <f t="shared" si="1"/>
        <v>9</v>
      </c>
      <c r="M14" s="15">
        <v>9</v>
      </c>
      <c r="N14" s="15"/>
      <c r="O14" s="26"/>
      <c r="Q14" s="7">
        <f t="shared" si="2"/>
        <v>0</v>
      </c>
      <c r="R14" s="11">
        <f t="shared" si="3"/>
        <v>0</v>
      </c>
      <c r="S14" s="14" t="e">
        <f t="shared" si="4"/>
        <v>#DIV/0!</v>
      </c>
      <c r="T14" s="11">
        <f t="shared" si="5"/>
        <v>2.0527859237536657E-4</v>
      </c>
      <c r="U14" s="11">
        <f t="shared" si="6"/>
        <v>2.6392961876832845E-4</v>
      </c>
      <c r="V14" s="8">
        <f t="shared" si="7"/>
        <v>1.2857142857142858</v>
      </c>
      <c r="W14" s="14"/>
      <c r="AV14" s="9"/>
      <c r="AW14" s="9"/>
      <c r="AX14" s="9"/>
      <c r="AY14" s="9"/>
      <c r="AZ14" s="9"/>
    </row>
    <row r="15" spans="1:52">
      <c r="A15" s="7">
        <v>225</v>
      </c>
      <c r="B15" s="11">
        <v>1</v>
      </c>
      <c r="C15" s="12">
        <v>29</v>
      </c>
      <c r="E15" s="7"/>
      <c r="F15" s="11">
        <f t="shared" si="0"/>
        <v>0</v>
      </c>
      <c r="G15" s="5"/>
      <c r="H15" s="5"/>
      <c r="I15" s="5"/>
      <c r="J15" s="13"/>
      <c r="K15" s="15">
        <v>2</v>
      </c>
      <c r="L15" s="11">
        <f t="shared" si="1"/>
        <v>1</v>
      </c>
      <c r="M15" s="15">
        <v>1</v>
      </c>
      <c r="N15" s="15"/>
      <c r="O15" s="26"/>
      <c r="Q15" s="7">
        <f t="shared" si="2"/>
        <v>0</v>
      </c>
      <c r="R15" s="11">
        <f t="shared" si="3"/>
        <v>0</v>
      </c>
      <c r="S15" s="14" t="e">
        <f t="shared" si="4"/>
        <v>#DIV/0!</v>
      </c>
      <c r="T15" s="11">
        <f t="shared" si="5"/>
        <v>5.8651026392961877E-5</v>
      </c>
      <c r="U15" s="11">
        <f t="shared" si="6"/>
        <v>2.9325513196480938E-5</v>
      </c>
      <c r="V15" s="8">
        <f t="shared" si="7"/>
        <v>0.5</v>
      </c>
      <c r="W15" s="14"/>
      <c r="AV15" s="9"/>
      <c r="AW15" s="9"/>
      <c r="AX15" s="9"/>
      <c r="AY15" s="9"/>
      <c r="AZ15" s="9"/>
    </row>
    <row r="16" spans="1:52">
      <c r="A16" s="7">
        <v>375</v>
      </c>
      <c r="B16" s="11">
        <v>3</v>
      </c>
      <c r="C16" s="12">
        <v>34</v>
      </c>
      <c r="E16" s="7"/>
      <c r="F16" s="11">
        <f t="shared" si="0"/>
        <v>0</v>
      </c>
      <c r="G16" s="38"/>
      <c r="H16" s="38"/>
      <c r="I16" s="39"/>
      <c r="J16" s="13"/>
      <c r="K16" s="15"/>
      <c r="L16" s="11">
        <f t="shared" si="1"/>
        <v>0</v>
      </c>
      <c r="M16" s="15"/>
      <c r="N16" s="15"/>
      <c r="O16" s="26"/>
      <c r="Q16" s="7">
        <f t="shared" si="2"/>
        <v>0</v>
      </c>
      <c r="R16" s="11">
        <f t="shared" si="3"/>
        <v>0</v>
      </c>
      <c r="S16" s="14" t="e">
        <f t="shared" si="4"/>
        <v>#DIV/0!</v>
      </c>
      <c r="T16" s="11">
        <f t="shared" si="5"/>
        <v>0</v>
      </c>
      <c r="U16" s="11">
        <f t="shared" si="6"/>
        <v>0</v>
      </c>
      <c r="V16" s="8" t="e">
        <f t="shared" si="7"/>
        <v>#DIV/0!</v>
      </c>
      <c r="W16" s="14"/>
      <c r="AV16" s="9"/>
      <c r="AW16" s="9"/>
      <c r="AX16" s="9"/>
      <c r="AY16" s="9"/>
      <c r="AZ16" s="9"/>
    </row>
    <row r="17" spans="1:52">
      <c r="A17" s="7">
        <v>750</v>
      </c>
      <c r="B17" s="11">
        <v>1</v>
      </c>
      <c r="C17" s="12">
        <v>12</v>
      </c>
      <c r="E17" s="7"/>
      <c r="F17" s="11">
        <f t="shared" si="0"/>
        <v>0</v>
      </c>
      <c r="G17" s="38"/>
      <c r="H17" s="38"/>
      <c r="I17" s="39"/>
      <c r="J17" s="13"/>
      <c r="K17" s="15"/>
      <c r="L17" s="11">
        <f t="shared" si="1"/>
        <v>0</v>
      </c>
      <c r="M17" s="15"/>
      <c r="N17" s="15"/>
      <c r="O17" s="26"/>
      <c r="Q17" s="7">
        <f t="shared" si="2"/>
        <v>0</v>
      </c>
      <c r="R17" s="11">
        <f t="shared" si="3"/>
        <v>0</v>
      </c>
      <c r="S17" s="14" t="e">
        <f t="shared" si="4"/>
        <v>#DIV/0!</v>
      </c>
      <c r="T17" s="11">
        <f t="shared" si="5"/>
        <v>0</v>
      </c>
      <c r="U17" s="11">
        <f t="shared" si="6"/>
        <v>0</v>
      </c>
      <c r="V17" s="8" t="e">
        <f t="shared" si="7"/>
        <v>#DIV/0!</v>
      </c>
      <c r="W17" s="14"/>
      <c r="AV17" s="9"/>
      <c r="AW17" s="9"/>
      <c r="AX17" s="9"/>
      <c r="AY17" s="9"/>
      <c r="AZ17" s="9"/>
    </row>
    <row r="18" spans="1:52" ht="15.75" thickBot="1">
      <c r="A18" s="27">
        <v>1500</v>
      </c>
      <c r="B18" s="28">
        <v>0</v>
      </c>
      <c r="C18" s="29">
        <v>2</v>
      </c>
      <c r="E18" s="27"/>
      <c r="F18" s="28">
        <f t="shared" si="0"/>
        <v>0</v>
      </c>
      <c r="G18" s="30"/>
      <c r="H18" s="30"/>
      <c r="I18" s="31"/>
      <c r="J18" s="32"/>
      <c r="K18" s="33"/>
      <c r="L18" s="28">
        <f t="shared" si="1"/>
        <v>0</v>
      </c>
      <c r="M18" s="33"/>
      <c r="N18" s="33"/>
      <c r="O18" s="34"/>
      <c r="Q18" s="27">
        <f t="shared" si="2"/>
        <v>0</v>
      </c>
      <c r="R18" s="28">
        <f t="shared" si="3"/>
        <v>0</v>
      </c>
      <c r="S18" s="35" t="e">
        <f t="shared" si="4"/>
        <v>#DIV/0!</v>
      </c>
      <c r="T18" s="28">
        <f t="shared" si="5"/>
        <v>0</v>
      </c>
      <c r="U18" s="28">
        <f t="shared" si="6"/>
        <v>0</v>
      </c>
      <c r="V18" s="36" t="e">
        <f t="shared" si="7"/>
        <v>#DIV/0!</v>
      </c>
      <c r="W18" s="14"/>
      <c r="AV18" s="9"/>
      <c r="AW18" s="9"/>
      <c r="AX18" s="9"/>
      <c r="AY18" s="9"/>
      <c r="AZ18" s="9"/>
    </row>
    <row r="19" spans="1:52">
      <c r="AV19" s="9"/>
      <c r="AW19" s="9"/>
      <c r="AX19" s="9"/>
      <c r="AY19" s="9"/>
      <c r="AZ19" s="9"/>
    </row>
    <row r="20" spans="1:52" s="15" customFormat="1" ht="14.25"/>
    <row r="21" spans="1:52" s="15" customFormat="1" ht="14.25"/>
    <row r="22" spans="1:52" s="15" customFormat="1" ht="14.25"/>
    <row r="23" spans="1:52" s="15" customFormat="1" ht="14.25"/>
    <row r="24" spans="1:52" s="15" customFormat="1" ht="14.25"/>
    <row r="25" spans="1:52" s="15" customFormat="1" ht="14.25"/>
    <row r="26" spans="1:52" s="15" customFormat="1" ht="14.25"/>
    <row r="27" spans="1:52" s="15" customFormat="1" ht="14.25"/>
    <row r="28" spans="1:52" s="15" customFormat="1" ht="14.25"/>
    <row r="29" spans="1:52" s="15" customFormat="1" ht="14.25"/>
    <row r="30" spans="1:52" s="15" customFormat="1" ht="14.25"/>
    <row r="31" spans="1:52" s="15" customFormat="1" ht="14.25"/>
    <row r="32" spans="1:52" s="15" customFormat="1" ht="14.25"/>
    <row r="33" s="15" customFormat="1" ht="14.25"/>
    <row r="34" s="15" customFormat="1" ht="14.25"/>
    <row r="35" s="15" customFormat="1" ht="14.25"/>
    <row r="36" s="15" customFormat="1" ht="14.25"/>
    <row r="37" s="15" customFormat="1" ht="14.25"/>
    <row r="38" s="15" customFormat="1" ht="14.25"/>
    <row r="39" s="15" customFormat="1" ht="14.25"/>
    <row r="40" s="15" customFormat="1" ht="14.25"/>
    <row r="41" s="15" customFormat="1" ht="14.25"/>
    <row r="42" s="15" customFormat="1" ht="14.25"/>
    <row r="43" s="15" customFormat="1" ht="14.25"/>
    <row r="44" s="15" customFormat="1" ht="14.25"/>
    <row r="45" s="15" customFormat="1" ht="14.25"/>
    <row r="46" s="15" customFormat="1" ht="14.25"/>
    <row r="47" s="15" customFormat="1" ht="14.25"/>
    <row r="48" s="15" customFormat="1" ht="14.25"/>
    <row r="49" s="15" customFormat="1" ht="14.25"/>
    <row r="50" s="15" customFormat="1" ht="14.25"/>
    <row r="51" s="15" customFormat="1" ht="14.25"/>
    <row r="52" s="15" customFormat="1" ht="14.25"/>
    <row r="53" s="15" customFormat="1" ht="14.25"/>
    <row r="54" s="15" customFormat="1" ht="14.25"/>
    <row r="55" s="15" customFormat="1" ht="14.25"/>
    <row r="56" s="15" customFormat="1" ht="14.25"/>
    <row r="57" s="15" customFormat="1" ht="14.25"/>
    <row r="58" s="15" customFormat="1" ht="14.25"/>
    <row r="59" s="15" customFormat="1" ht="14.25"/>
    <row r="60" s="15" customFormat="1" ht="14.25"/>
    <row r="61" s="15" customFormat="1" ht="14.25"/>
    <row r="62" s="15" customFormat="1" ht="14.25"/>
    <row r="63" s="15" customFormat="1" ht="14.25"/>
    <row r="64" s="15" customFormat="1" ht="14.25"/>
    <row r="65" s="15" customFormat="1" ht="14.25"/>
    <row r="66" s="15" customFormat="1" ht="14.25"/>
    <row r="67" s="15" customFormat="1" ht="14.25"/>
    <row r="68" s="15" customFormat="1" ht="14.25"/>
    <row r="69" s="15" customFormat="1" ht="14.25"/>
    <row r="70" s="15" customFormat="1" ht="14.25"/>
    <row r="71" s="15" customFormat="1" ht="14.25"/>
    <row r="72" s="15" customFormat="1" ht="14.25"/>
    <row r="73" s="15" customFormat="1" ht="14.25"/>
    <row r="74" s="15" customFormat="1" ht="14.25"/>
    <row r="75" s="15" customFormat="1" ht="14.25"/>
    <row r="76" s="15" customFormat="1" ht="14.25"/>
    <row r="77" s="15" customFormat="1" ht="14.25"/>
    <row r="78" s="15" customFormat="1" ht="14.25"/>
    <row r="79" s="15" customFormat="1" ht="14.25"/>
    <row r="80" s="15" customFormat="1" ht="14.25"/>
    <row r="81" s="15" customFormat="1" ht="14.25"/>
    <row r="82" s="15" customFormat="1" ht="14.25"/>
    <row r="83" s="15" customFormat="1" ht="14.25"/>
    <row r="84" s="15" customFormat="1" ht="14.25"/>
    <row r="85" s="15" customFormat="1" ht="14.25"/>
    <row r="86" s="15" customFormat="1" ht="14.25"/>
    <row r="87" s="15" customFormat="1" ht="14.25"/>
    <row r="88" s="15" customFormat="1" ht="14.25"/>
    <row r="89" s="15" customFormat="1" ht="14.25"/>
    <row r="90" s="15" customFormat="1" ht="14.25"/>
    <row r="91" s="15" customFormat="1" ht="14.25"/>
    <row r="92" s="15" customFormat="1" ht="14.25"/>
    <row r="93" s="15" customFormat="1" ht="14.25"/>
    <row r="94" s="15" customFormat="1" ht="14.25"/>
    <row r="95" s="15" customFormat="1" ht="14.25"/>
    <row r="96" s="15" customFormat="1" ht="14.25"/>
    <row r="97" s="15" customFormat="1" ht="14.25"/>
    <row r="98" s="15" customFormat="1" ht="14.25"/>
    <row r="99" s="15" customFormat="1" ht="14.25"/>
    <row r="100" s="15" customFormat="1" ht="14.25"/>
    <row r="101" s="15" customFormat="1" ht="14.25"/>
    <row r="102" s="15" customFormat="1" ht="14.25"/>
    <row r="103" s="15" customFormat="1" ht="14.25"/>
    <row r="104" s="15" customFormat="1" ht="14.25"/>
  </sheetData>
  <phoneticPr fontId="2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B3BBE-86D8-482F-BE17-41176198735C}">
  <sheetPr>
    <tabColor theme="9"/>
  </sheetPr>
  <dimension ref="A1:AZ103"/>
  <sheetViews>
    <sheetView zoomScale="115" zoomScaleNormal="115" workbookViewId="0">
      <selection sqref="A1:XFD1"/>
    </sheetView>
  </sheetViews>
  <sheetFormatPr defaultRowHeight="15"/>
  <cols>
    <col min="1" max="1" width="9" style="5"/>
    <col min="2" max="2" width="12.25" style="5" customWidth="1"/>
    <col min="3" max="3" width="13.5" style="5" customWidth="1"/>
    <col min="4" max="4" width="10.625" style="5" customWidth="1"/>
    <col min="5" max="5" width="9.875" style="5" customWidth="1"/>
    <col min="6" max="6" width="9.375" style="5" customWidth="1"/>
    <col min="7" max="7" width="11.125" style="37" customWidth="1"/>
    <col min="8" max="8" width="10" style="37" customWidth="1"/>
    <col min="9" max="9" width="10.5" style="37" customWidth="1"/>
    <col min="10" max="10" width="9" style="5"/>
    <col min="11" max="11" width="12.375" style="5" customWidth="1"/>
    <col min="12" max="12" width="12.5" style="5" customWidth="1"/>
    <col min="13" max="13" width="11.625" style="5" customWidth="1"/>
    <col min="14" max="14" width="10.5" style="5" customWidth="1"/>
    <col min="15" max="15" width="11.25" style="5" customWidth="1"/>
    <col min="16" max="17" width="9" style="5"/>
    <col min="18" max="18" width="10.125" style="5" customWidth="1"/>
    <col min="19" max="19" width="9.25" style="5" bestFit="1" customWidth="1"/>
    <col min="20" max="20" width="10.5" style="5" customWidth="1"/>
    <col min="21" max="21" width="10.875" style="5" customWidth="1"/>
    <col min="22" max="22" width="9.25" style="5" bestFit="1" customWidth="1"/>
    <col min="23" max="23" width="1.375" style="5" customWidth="1"/>
    <col min="24" max="24" width="13" style="5" bestFit="1" customWidth="1"/>
    <col min="25" max="25" width="1.5" style="5" customWidth="1"/>
    <col min="26" max="26" width="12.625" style="15" customWidth="1"/>
    <col min="27" max="27" width="12.75" style="15" bestFit="1" customWidth="1"/>
    <col min="28" max="28" width="13.375" style="15" customWidth="1"/>
    <col min="29" max="29" width="13.75" style="15" customWidth="1"/>
    <col min="30" max="30" width="12.625" style="15" customWidth="1"/>
    <col min="31" max="31" width="13" style="15" customWidth="1"/>
    <col min="32" max="32" width="13.5" style="15" customWidth="1"/>
    <col min="33" max="33" width="15.5" style="15" customWidth="1"/>
    <col min="34" max="34" width="13" style="15" customWidth="1"/>
    <col min="35" max="35" width="14.875" style="15" customWidth="1"/>
    <col min="36" max="36" width="16.125" style="15" customWidth="1"/>
    <col min="37" max="37" width="15.875" style="15" customWidth="1"/>
    <col min="38" max="39" width="15" style="15" customWidth="1"/>
    <col min="40" max="49" width="9" style="15"/>
    <col min="50" max="16384" width="9" style="5"/>
  </cols>
  <sheetData>
    <row r="1" spans="1:52" s="1" customFormat="1" ht="15.75" thickBot="1">
      <c r="A1" s="2" t="s">
        <v>167</v>
      </c>
      <c r="E1" s="2" t="s">
        <v>168</v>
      </c>
      <c r="G1" s="37"/>
      <c r="H1" s="37"/>
      <c r="I1" s="37"/>
      <c r="Q1" s="37" t="s">
        <v>169</v>
      </c>
    </row>
    <row r="2" spans="1:52" s="4" customFormat="1" ht="51" customHeight="1">
      <c r="A2" s="16" t="s">
        <v>0</v>
      </c>
      <c r="B2" s="3" t="s">
        <v>165</v>
      </c>
      <c r="C2" s="6" t="s">
        <v>166</v>
      </c>
      <c r="E2" s="16" t="s">
        <v>43</v>
      </c>
      <c r="F2" s="17" t="s">
        <v>44</v>
      </c>
      <c r="G2" s="18" t="s">
        <v>46</v>
      </c>
      <c r="H2" s="18" t="s">
        <v>45</v>
      </c>
      <c r="I2" s="19" t="s">
        <v>47</v>
      </c>
      <c r="J2" s="20"/>
      <c r="K2" s="17" t="s">
        <v>48</v>
      </c>
      <c r="L2" s="17" t="s">
        <v>49</v>
      </c>
      <c r="M2" s="18" t="s">
        <v>50</v>
      </c>
      <c r="N2" s="18" t="s">
        <v>51</v>
      </c>
      <c r="O2" s="21" t="s">
        <v>52</v>
      </c>
      <c r="Q2" s="16" t="s">
        <v>119</v>
      </c>
      <c r="R2" s="17" t="s">
        <v>120</v>
      </c>
      <c r="S2" s="22" t="s">
        <v>1</v>
      </c>
      <c r="T2" s="17" t="s">
        <v>121</v>
      </c>
      <c r="U2" s="17" t="s">
        <v>122</v>
      </c>
      <c r="V2" s="23" t="s">
        <v>2</v>
      </c>
      <c r="W2" s="24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</row>
    <row r="3" spans="1:52">
      <c r="A3" s="7">
        <v>3</v>
      </c>
      <c r="B3" s="11">
        <v>13</v>
      </c>
      <c r="C3" s="12">
        <v>290</v>
      </c>
      <c r="E3" s="25">
        <v>975</v>
      </c>
      <c r="F3" s="11">
        <f>SUM(G3:I3)</f>
        <v>53</v>
      </c>
      <c r="G3" s="40">
        <v>14</v>
      </c>
      <c r="H3" s="40">
        <v>12</v>
      </c>
      <c r="I3" s="40">
        <v>27</v>
      </c>
      <c r="J3" s="13"/>
      <c r="K3" s="40">
        <v>385</v>
      </c>
      <c r="L3" s="11">
        <f>SUM(M3:O3)</f>
        <v>50</v>
      </c>
      <c r="M3" s="40">
        <v>19</v>
      </c>
      <c r="N3" s="40">
        <v>7</v>
      </c>
      <c r="O3" s="26">
        <v>24</v>
      </c>
      <c r="Q3" s="7">
        <f>E3/68200</f>
        <v>1.4296187683284457E-2</v>
      </c>
      <c r="R3" s="11">
        <f>F3/68200</f>
        <v>7.7712609970674487E-4</v>
      </c>
      <c r="S3" s="14">
        <f>R3/Q3</f>
        <v>5.4358974358974362E-2</v>
      </c>
      <c r="T3" s="11">
        <f>K3/68200</f>
        <v>5.6451612903225803E-3</v>
      </c>
      <c r="U3" s="11">
        <f>L3/68200</f>
        <v>7.3313782991202346E-4</v>
      </c>
      <c r="V3" s="8">
        <f>U3/T3</f>
        <v>0.12987012987012989</v>
      </c>
      <c r="W3" s="14"/>
    </row>
    <row r="4" spans="1:52">
      <c r="A4" s="7">
        <v>6</v>
      </c>
      <c r="B4" s="11">
        <v>52</v>
      </c>
      <c r="C4" s="12">
        <v>970</v>
      </c>
      <c r="E4" s="25">
        <v>1005</v>
      </c>
      <c r="F4" s="11">
        <f t="shared" ref="F4:F18" si="0">SUM(G4:I4)</f>
        <v>39</v>
      </c>
      <c r="G4" s="40">
        <v>6</v>
      </c>
      <c r="H4" s="40">
        <v>10</v>
      </c>
      <c r="I4" s="40">
        <v>23</v>
      </c>
      <c r="J4" s="13"/>
      <c r="K4" s="40">
        <v>406</v>
      </c>
      <c r="L4" s="11">
        <f t="shared" ref="L4:L18" si="1">SUM(M4:O4)</f>
        <v>23</v>
      </c>
      <c r="M4" s="40">
        <v>11</v>
      </c>
      <c r="N4" s="40">
        <v>4</v>
      </c>
      <c r="O4" s="26">
        <v>8</v>
      </c>
      <c r="Q4" s="7">
        <f t="shared" ref="Q4:Q18" si="2">E4/68200</f>
        <v>1.4736070381231672E-2</v>
      </c>
      <c r="R4" s="11">
        <f t="shared" ref="R4:R18" si="3">F4/68200</f>
        <v>5.718475073313783E-4</v>
      </c>
      <c r="S4" s="14">
        <f t="shared" ref="S4:S18" si="4">R4/Q4</f>
        <v>3.880597014925373E-2</v>
      </c>
      <c r="T4" s="11">
        <f t="shared" ref="T4:T18" si="5">K4/68200</f>
        <v>5.9530791788856303E-3</v>
      </c>
      <c r="U4" s="11">
        <f t="shared" ref="U4:U18" si="6">L4/68200</f>
        <v>3.3724340175953079E-4</v>
      </c>
      <c r="V4" s="8">
        <f t="shared" ref="V4:V18" si="7">U4/T4</f>
        <v>5.6650246305418719E-2</v>
      </c>
      <c r="W4" s="14"/>
    </row>
    <row r="5" spans="1:52">
      <c r="A5" s="7">
        <v>12</v>
      </c>
      <c r="B5" s="11">
        <v>78</v>
      </c>
      <c r="C5" s="12">
        <v>1600</v>
      </c>
      <c r="E5" s="25">
        <v>1087</v>
      </c>
      <c r="F5" s="11">
        <f t="shared" si="0"/>
        <v>34</v>
      </c>
      <c r="G5" s="40">
        <v>5</v>
      </c>
      <c r="H5" s="40">
        <v>5</v>
      </c>
      <c r="I5" s="40">
        <v>24</v>
      </c>
      <c r="J5" s="13"/>
      <c r="K5" s="40">
        <v>425</v>
      </c>
      <c r="L5" s="11">
        <f t="shared" si="1"/>
        <v>11</v>
      </c>
      <c r="M5" s="40">
        <v>2</v>
      </c>
      <c r="N5" s="40">
        <v>1</v>
      </c>
      <c r="O5" s="26">
        <v>8</v>
      </c>
      <c r="Q5" s="7">
        <f t="shared" si="2"/>
        <v>1.5938416422287389E-2</v>
      </c>
      <c r="R5" s="11">
        <f t="shared" si="3"/>
        <v>4.9853372434017595E-4</v>
      </c>
      <c r="S5" s="14">
        <f t="shared" si="4"/>
        <v>3.1278748850046001E-2</v>
      </c>
      <c r="T5" s="11">
        <f t="shared" si="5"/>
        <v>6.2316715542521991E-3</v>
      </c>
      <c r="U5" s="11">
        <f t="shared" si="6"/>
        <v>1.6129032258064516E-4</v>
      </c>
      <c r="V5" s="8">
        <f t="shared" si="7"/>
        <v>2.5882352941176471E-2</v>
      </c>
      <c r="W5" s="14"/>
      <c r="AX5" s="9"/>
      <c r="AY5" s="9"/>
      <c r="AZ5" s="9"/>
    </row>
    <row r="6" spans="1:52">
      <c r="A6" s="7">
        <v>20</v>
      </c>
      <c r="B6" s="11">
        <v>40</v>
      </c>
      <c r="C6" s="12">
        <v>870</v>
      </c>
      <c r="E6" s="25">
        <v>1058</v>
      </c>
      <c r="F6" s="11">
        <f t="shared" si="0"/>
        <v>28</v>
      </c>
      <c r="G6" s="40">
        <v>3</v>
      </c>
      <c r="H6" s="40">
        <v>4</v>
      </c>
      <c r="I6" s="40">
        <v>21</v>
      </c>
      <c r="J6" s="13"/>
      <c r="K6" s="40">
        <v>437</v>
      </c>
      <c r="L6" s="11">
        <f t="shared" si="1"/>
        <v>10</v>
      </c>
      <c r="M6" s="40">
        <v>2</v>
      </c>
      <c r="N6" s="40"/>
      <c r="O6" s="26">
        <v>8</v>
      </c>
      <c r="Q6" s="7">
        <f t="shared" si="2"/>
        <v>1.5513196480938416E-2</v>
      </c>
      <c r="R6" s="11">
        <f t="shared" si="3"/>
        <v>4.1055718475073314E-4</v>
      </c>
      <c r="S6" s="14">
        <f t="shared" si="4"/>
        <v>2.6465028355387523E-2</v>
      </c>
      <c r="T6" s="11">
        <f t="shared" si="5"/>
        <v>6.4076246334310851E-3</v>
      </c>
      <c r="U6" s="11">
        <f t="shared" si="6"/>
        <v>1.4662756598240469E-4</v>
      </c>
      <c r="V6" s="8">
        <f t="shared" si="7"/>
        <v>2.2883295194508008E-2</v>
      </c>
      <c r="W6" s="14"/>
      <c r="AX6" s="9"/>
      <c r="AY6" s="9"/>
      <c r="AZ6" s="9"/>
    </row>
    <row r="7" spans="1:52">
      <c r="A7" s="7">
        <v>28</v>
      </c>
      <c r="B7" s="11">
        <v>24</v>
      </c>
      <c r="C7" s="12">
        <v>420</v>
      </c>
      <c r="E7" s="25">
        <v>1078</v>
      </c>
      <c r="F7" s="11">
        <f t="shared" si="0"/>
        <v>32</v>
      </c>
      <c r="G7" s="40">
        <v>2</v>
      </c>
      <c r="H7" s="40">
        <v>6</v>
      </c>
      <c r="I7" s="40">
        <v>24</v>
      </c>
      <c r="J7" s="13"/>
      <c r="K7" s="40">
        <v>383</v>
      </c>
      <c r="L7" s="11">
        <f t="shared" si="1"/>
        <v>24</v>
      </c>
      <c r="M7" s="40">
        <v>6</v>
      </c>
      <c r="N7" s="40">
        <v>1</v>
      </c>
      <c r="O7" s="26">
        <v>17</v>
      </c>
      <c r="Q7" s="7">
        <f t="shared" si="2"/>
        <v>1.5806451612903227E-2</v>
      </c>
      <c r="R7" s="11">
        <f t="shared" si="3"/>
        <v>4.6920821114369501E-4</v>
      </c>
      <c r="S7" s="14">
        <f t="shared" si="4"/>
        <v>2.9684601113172539E-2</v>
      </c>
      <c r="T7" s="11">
        <f t="shared" si="5"/>
        <v>5.6158357771261E-3</v>
      </c>
      <c r="U7" s="11">
        <f t="shared" si="6"/>
        <v>3.5190615835777126E-4</v>
      </c>
      <c r="V7" s="8">
        <f t="shared" si="7"/>
        <v>6.2663185378590072E-2</v>
      </c>
      <c r="W7" s="14"/>
      <c r="AX7" s="9"/>
      <c r="AY7" s="9"/>
      <c r="AZ7" s="9"/>
    </row>
    <row r="8" spans="1:52">
      <c r="A8" s="7">
        <v>36</v>
      </c>
      <c r="B8" s="11">
        <v>12</v>
      </c>
      <c r="C8" s="12">
        <v>240</v>
      </c>
      <c r="E8" s="25">
        <v>1061</v>
      </c>
      <c r="F8" s="11">
        <f t="shared" si="0"/>
        <v>27</v>
      </c>
      <c r="G8" s="40">
        <v>2</v>
      </c>
      <c r="H8" s="40">
        <v>7</v>
      </c>
      <c r="I8" s="40">
        <v>18</v>
      </c>
      <c r="J8" s="13"/>
      <c r="K8" s="40">
        <v>375</v>
      </c>
      <c r="L8" s="11">
        <f t="shared" si="1"/>
        <v>77</v>
      </c>
      <c r="M8" s="40">
        <v>16</v>
      </c>
      <c r="N8" s="40">
        <v>18</v>
      </c>
      <c r="O8" s="26">
        <v>43</v>
      </c>
      <c r="Q8" s="7">
        <f t="shared" si="2"/>
        <v>1.5557184750733137E-2</v>
      </c>
      <c r="R8" s="11">
        <f t="shared" si="3"/>
        <v>3.9589442815249267E-4</v>
      </c>
      <c r="S8" s="14">
        <f t="shared" si="4"/>
        <v>2.5447690857681435E-2</v>
      </c>
      <c r="T8" s="11">
        <f t="shared" si="5"/>
        <v>5.4985337243401763E-3</v>
      </c>
      <c r="U8" s="11">
        <f t="shared" si="6"/>
        <v>1.1290322580645162E-3</v>
      </c>
      <c r="V8" s="8">
        <f t="shared" si="7"/>
        <v>0.20533333333333334</v>
      </c>
      <c r="W8" s="14"/>
      <c r="AX8" s="9"/>
      <c r="AY8" s="9"/>
      <c r="AZ8" s="9"/>
    </row>
    <row r="9" spans="1:52">
      <c r="A9" s="7">
        <v>45</v>
      </c>
      <c r="B9" s="11">
        <v>6</v>
      </c>
      <c r="C9" s="12">
        <v>110</v>
      </c>
      <c r="E9" s="25">
        <v>916</v>
      </c>
      <c r="F9" s="11">
        <f t="shared" si="0"/>
        <v>35</v>
      </c>
      <c r="G9" s="40">
        <v>1</v>
      </c>
      <c r="H9" s="40">
        <v>5</v>
      </c>
      <c r="I9" s="40">
        <v>29</v>
      </c>
      <c r="J9" s="13"/>
      <c r="K9" s="40">
        <v>333</v>
      </c>
      <c r="L9" s="11">
        <f t="shared" si="1"/>
        <v>183</v>
      </c>
      <c r="M9" s="40">
        <v>62</v>
      </c>
      <c r="N9" s="40">
        <v>40</v>
      </c>
      <c r="O9" s="26">
        <v>81</v>
      </c>
      <c r="Q9" s="7">
        <f t="shared" si="2"/>
        <v>1.343108504398827E-2</v>
      </c>
      <c r="R9" s="11">
        <f t="shared" si="3"/>
        <v>5.1319648093841642E-4</v>
      </c>
      <c r="S9" s="14">
        <f t="shared" si="4"/>
        <v>3.8209606986899562E-2</v>
      </c>
      <c r="T9" s="11">
        <f t="shared" si="5"/>
        <v>4.8826979472140764E-3</v>
      </c>
      <c r="U9" s="11">
        <f t="shared" si="6"/>
        <v>2.6832844574780058E-3</v>
      </c>
      <c r="V9" s="8">
        <f t="shared" si="7"/>
        <v>0.54954954954954949</v>
      </c>
      <c r="W9" s="14"/>
      <c r="AX9" s="9"/>
      <c r="AY9" s="9"/>
      <c r="AZ9" s="9"/>
    </row>
    <row r="10" spans="1:52">
      <c r="A10" s="7">
        <v>62.5</v>
      </c>
      <c r="B10" s="11">
        <v>7</v>
      </c>
      <c r="C10" s="12">
        <v>140</v>
      </c>
      <c r="E10" s="25">
        <v>334</v>
      </c>
      <c r="F10" s="11">
        <f t="shared" si="0"/>
        <v>25</v>
      </c>
      <c r="G10" s="40">
        <v>3</v>
      </c>
      <c r="H10" s="40">
        <v>6</v>
      </c>
      <c r="I10" s="40">
        <v>16</v>
      </c>
      <c r="J10" s="13"/>
      <c r="K10" s="40">
        <v>302</v>
      </c>
      <c r="L10" s="11">
        <f t="shared" si="1"/>
        <v>280</v>
      </c>
      <c r="M10" s="40">
        <v>122</v>
      </c>
      <c r="N10" s="40">
        <v>65</v>
      </c>
      <c r="O10" s="26">
        <v>93</v>
      </c>
      <c r="Q10" s="7">
        <f t="shared" si="2"/>
        <v>4.8973607038123165E-3</v>
      </c>
      <c r="R10" s="11">
        <f t="shared" si="3"/>
        <v>3.6656891495601173E-4</v>
      </c>
      <c r="S10" s="14">
        <f t="shared" si="4"/>
        <v>7.4850299401197612E-2</v>
      </c>
      <c r="T10" s="11">
        <f t="shared" si="5"/>
        <v>4.4281524926686215E-3</v>
      </c>
      <c r="U10" s="11">
        <f t="shared" si="6"/>
        <v>4.1055718475073314E-3</v>
      </c>
      <c r="V10" s="8">
        <f t="shared" si="7"/>
        <v>0.92715231788079477</v>
      </c>
      <c r="W10" s="14"/>
      <c r="AX10" s="9"/>
      <c r="AY10" s="9"/>
      <c r="AZ10" s="9"/>
    </row>
    <row r="11" spans="1:52">
      <c r="A11" s="7">
        <v>87.5</v>
      </c>
      <c r="B11" s="11">
        <v>5</v>
      </c>
      <c r="C11" s="12">
        <v>85</v>
      </c>
      <c r="E11" s="25"/>
      <c r="F11" s="11">
        <f t="shared" si="0"/>
        <v>1</v>
      </c>
      <c r="G11" s="40"/>
      <c r="H11" s="40"/>
      <c r="I11" s="40">
        <v>1</v>
      </c>
      <c r="J11" s="13"/>
      <c r="K11" s="40">
        <v>207</v>
      </c>
      <c r="L11" s="11">
        <f t="shared" si="1"/>
        <v>248</v>
      </c>
      <c r="M11" s="40">
        <v>125</v>
      </c>
      <c r="N11" s="40">
        <v>53</v>
      </c>
      <c r="O11" s="26">
        <v>70</v>
      </c>
      <c r="Q11" s="7">
        <f t="shared" si="2"/>
        <v>0</v>
      </c>
      <c r="R11" s="11">
        <f t="shared" si="3"/>
        <v>1.4662756598240469E-5</v>
      </c>
      <c r="S11" s="14" t="e">
        <f t="shared" si="4"/>
        <v>#DIV/0!</v>
      </c>
      <c r="T11" s="11">
        <f t="shared" si="5"/>
        <v>3.035190615835777E-3</v>
      </c>
      <c r="U11" s="11">
        <f t="shared" si="6"/>
        <v>3.6363636363636364E-3</v>
      </c>
      <c r="V11" s="8">
        <f t="shared" si="7"/>
        <v>1.1980676328502415</v>
      </c>
      <c r="W11" s="14"/>
      <c r="AX11" s="9"/>
      <c r="AY11" s="9"/>
      <c r="AZ11" s="9"/>
    </row>
    <row r="12" spans="1:52">
      <c r="A12" s="7">
        <v>112.5</v>
      </c>
      <c r="B12" s="11">
        <v>4</v>
      </c>
      <c r="C12" s="12">
        <v>48</v>
      </c>
      <c r="E12" s="25"/>
      <c r="F12" s="11">
        <f t="shared" si="0"/>
        <v>0</v>
      </c>
      <c r="G12" s="11"/>
      <c r="H12" s="11"/>
      <c r="I12" s="11"/>
      <c r="J12" s="13"/>
      <c r="K12" s="40">
        <v>71</v>
      </c>
      <c r="L12" s="11">
        <f t="shared" si="1"/>
        <v>75</v>
      </c>
      <c r="M12" s="40">
        <v>48</v>
      </c>
      <c r="N12" s="40">
        <v>16</v>
      </c>
      <c r="O12" s="26">
        <v>11</v>
      </c>
      <c r="Q12" s="7">
        <f t="shared" si="2"/>
        <v>0</v>
      </c>
      <c r="R12" s="11">
        <f t="shared" si="3"/>
        <v>0</v>
      </c>
      <c r="S12" s="14" t="e">
        <f t="shared" si="4"/>
        <v>#DIV/0!</v>
      </c>
      <c r="T12" s="11">
        <f t="shared" si="5"/>
        <v>1.0410557184750734E-3</v>
      </c>
      <c r="U12" s="11">
        <f t="shared" si="6"/>
        <v>1.0997067448680353E-3</v>
      </c>
      <c r="V12" s="8">
        <f t="shared" si="7"/>
        <v>1.056338028169014</v>
      </c>
      <c r="W12" s="14"/>
      <c r="AX12" s="9"/>
      <c r="AY12" s="9"/>
      <c r="AZ12" s="9"/>
    </row>
    <row r="13" spans="1:52">
      <c r="A13" s="7">
        <v>137.5</v>
      </c>
      <c r="B13" s="11">
        <v>3</v>
      </c>
      <c r="C13" s="12">
        <v>38</v>
      </c>
      <c r="E13" s="7"/>
      <c r="F13" s="11">
        <f t="shared" si="0"/>
        <v>0</v>
      </c>
      <c r="G13" s="11"/>
      <c r="H13" s="11"/>
      <c r="I13" s="11"/>
      <c r="J13" s="13"/>
      <c r="K13" s="40">
        <v>7</v>
      </c>
      <c r="L13" s="11">
        <f t="shared" si="1"/>
        <v>8</v>
      </c>
      <c r="M13" s="40">
        <v>8</v>
      </c>
      <c r="N13" s="40"/>
      <c r="O13" s="26"/>
      <c r="Q13" s="7">
        <f t="shared" si="2"/>
        <v>0</v>
      </c>
      <c r="R13" s="11">
        <f t="shared" si="3"/>
        <v>0</v>
      </c>
      <c r="S13" s="14" t="e">
        <f t="shared" si="4"/>
        <v>#DIV/0!</v>
      </c>
      <c r="T13" s="11">
        <f t="shared" si="5"/>
        <v>1.0263929618768328E-4</v>
      </c>
      <c r="U13" s="11">
        <f t="shared" si="6"/>
        <v>1.1730205278592375E-4</v>
      </c>
      <c r="V13" s="8">
        <f t="shared" si="7"/>
        <v>1.1428571428571428</v>
      </c>
      <c r="W13" s="14"/>
      <c r="AX13" s="9"/>
      <c r="AY13" s="9"/>
      <c r="AZ13" s="9"/>
    </row>
    <row r="14" spans="1:52">
      <c r="A14" s="7">
        <v>175</v>
      </c>
      <c r="B14" s="11">
        <v>2</v>
      </c>
      <c r="C14" s="12">
        <v>35</v>
      </c>
      <c r="E14" s="7"/>
      <c r="F14" s="11">
        <f t="shared" si="0"/>
        <v>0</v>
      </c>
      <c r="G14" s="11"/>
      <c r="H14" s="11"/>
      <c r="I14" s="11"/>
      <c r="J14" s="13"/>
      <c r="K14" s="40"/>
      <c r="L14" s="11">
        <f t="shared" si="1"/>
        <v>0</v>
      </c>
      <c r="M14" s="40"/>
      <c r="N14" s="40"/>
      <c r="O14" s="26"/>
      <c r="Q14" s="7">
        <f t="shared" si="2"/>
        <v>0</v>
      </c>
      <c r="R14" s="11">
        <f t="shared" si="3"/>
        <v>0</v>
      </c>
      <c r="S14" s="14" t="e">
        <f t="shared" si="4"/>
        <v>#DIV/0!</v>
      </c>
      <c r="T14" s="11">
        <f t="shared" si="5"/>
        <v>0</v>
      </c>
      <c r="U14" s="11">
        <f t="shared" si="6"/>
        <v>0</v>
      </c>
      <c r="V14" s="8" t="e">
        <f t="shared" si="7"/>
        <v>#DIV/0!</v>
      </c>
      <c r="W14" s="14"/>
      <c r="AX14" s="9"/>
      <c r="AY14" s="9"/>
      <c r="AZ14" s="9"/>
    </row>
    <row r="15" spans="1:52">
      <c r="A15" s="7">
        <v>225</v>
      </c>
      <c r="B15" s="11">
        <v>1</v>
      </c>
      <c r="C15" s="12">
        <v>29</v>
      </c>
      <c r="E15" s="7"/>
      <c r="F15" s="11">
        <f t="shared" si="0"/>
        <v>0</v>
      </c>
      <c r="G15" s="11"/>
      <c r="H15" s="11"/>
      <c r="I15" s="11"/>
      <c r="J15" s="13"/>
      <c r="K15" s="40"/>
      <c r="L15" s="11">
        <f t="shared" si="1"/>
        <v>0</v>
      </c>
      <c r="M15" s="40"/>
      <c r="N15" s="40"/>
      <c r="O15" s="26"/>
      <c r="Q15" s="7">
        <f t="shared" si="2"/>
        <v>0</v>
      </c>
      <c r="R15" s="11">
        <f t="shared" si="3"/>
        <v>0</v>
      </c>
      <c r="S15" s="14" t="e">
        <f t="shared" si="4"/>
        <v>#DIV/0!</v>
      </c>
      <c r="T15" s="11">
        <f t="shared" si="5"/>
        <v>0</v>
      </c>
      <c r="U15" s="11">
        <f t="shared" si="6"/>
        <v>0</v>
      </c>
      <c r="V15" s="8" t="e">
        <f t="shared" si="7"/>
        <v>#DIV/0!</v>
      </c>
      <c r="W15" s="14"/>
      <c r="AX15" s="9"/>
      <c r="AY15" s="9"/>
      <c r="AZ15" s="9"/>
    </row>
    <row r="16" spans="1:52">
      <c r="A16" s="7">
        <v>375</v>
      </c>
      <c r="B16" s="11">
        <v>3</v>
      </c>
      <c r="C16" s="12">
        <v>34</v>
      </c>
      <c r="E16" s="7"/>
      <c r="F16" s="11">
        <f t="shared" si="0"/>
        <v>0</v>
      </c>
      <c r="G16" s="38"/>
      <c r="H16" s="38"/>
      <c r="I16" s="39"/>
      <c r="J16" s="13"/>
      <c r="K16" s="40"/>
      <c r="L16" s="11">
        <f t="shared" si="1"/>
        <v>0</v>
      </c>
      <c r="M16" s="40"/>
      <c r="N16" s="40"/>
      <c r="O16" s="26"/>
      <c r="Q16" s="7">
        <f t="shared" si="2"/>
        <v>0</v>
      </c>
      <c r="R16" s="11">
        <f t="shared" si="3"/>
        <v>0</v>
      </c>
      <c r="S16" s="14" t="e">
        <f t="shared" si="4"/>
        <v>#DIV/0!</v>
      </c>
      <c r="T16" s="11">
        <f t="shared" si="5"/>
        <v>0</v>
      </c>
      <c r="U16" s="11">
        <f t="shared" si="6"/>
        <v>0</v>
      </c>
      <c r="V16" s="8" t="e">
        <f t="shared" si="7"/>
        <v>#DIV/0!</v>
      </c>
      <c r="W16" s="14"/>
      <c r="AX16" s="9"/>
      <c r="AY16" s="9"/>
      <c r="AZ16" s="9"/>
    </row>
    <row r="17" spans="1:52">
      <c r="A17" s="7">
        <v>750</v>
      </c>
      <c r="B17" s="11">
        <v>1</v>
      </c>
      <c r="C17" s="12">
        <v>12</v>
      </c>
      <c r="E17" s="7"/>
      <c r="F17" s="11">
        <f t="shared" si="0"/>
        <v>0</v>
      </c>
      <c r="G17" s="38"/>
      <c r="H17" s="38"/>
      <c r="I17" s="39"/>
      <c r="J17" s="13"/>
      <c r="K17" s="40"/>
      <c r="L17" s="11">
        <f t="shared" si="1"/>
        <v>0</v>
      </c>
      <c r="M17" s="40"/>
      <c r="N17" s="40"/>
      <c r="O17" s="26"/>
      <c r="Q17" s="7">
        <f t="shared" si="2"/>
        <v>0</v>
      </c>
      <c r="R17" s="11">
        <f t="shared" si="3"/>
        <v>0</v>
      </c>
      <c r="S17" s="14" t="e">
        <f t="shared" si="4"/>
        <v>#DIV/0!</v>
      </c>
      <c r="T17" s="11">
        <f t="shared" si="5"/>
        <v>0</v>
      </c>
      <c r="U17" s="11">
        <f t="shared" si="6"/>
        <v>0</v>
      </c>
      <c r="V17" s="8" t="e">
        <f t="shared" si="7"/>
        <v>#DIV/0!</v>
      </c>
      <c r="W17" s="14"/>
      <c r="AX17" s="9"/>
      <c r="AY17" s="9"/>
      <c r="AZ17" s="9"/>
    </row>
    <row r="18" spans="1:52" ht="15.75" thickBot="1">
      <c r="A18" s="27">
        <v>1500</v>
      </c>
      <c r="B18" s="28">
        <v>0</v>
      </c>
      <c r="C18" s="29">
        <v>2</v>
      </c>
      <c r="E18" s="27"/>
      <c r="F18" s="28">
        <f t="shared" si="0"/>
        <v>0</v>
      </c>
      <c r="G18" s="30"/>
      <c r="H18" s="30"/>
      <c r="I18" s="31"/>
      <c r="J18" s="32"/>
      <c r="K18" s="33"/>
      <c r="L18" s="28">
        <f t="shared" si="1"/>
        <v>0</v>
      </c>
      <c r="M18" s="33"/>
      <c r="N18" s="33"/>
      <c r="O18" s="34"/>
      <c r="Q18" s="27">
        <f t="shared" si="2"/>
        <v>0</v>
      </c>
      <c r="R18" s="28">
        <f t="shared" si="3"/>
        <v>0</v>
      </c>
      <c r="S18" s="35" t="e">
        <f t="shared" si="4"/>
        <v>#DIV/0!</v>
      </c>
      <c r="T18" s="28">
        <f t="shared" si="5"/>
        <v>0</v>
      </c>
      <c r="U18" s="28">
        <f t="shared" si="6"/>
        <v>0</v>
      </c>
      <c r="V18" s="36" t="e">
        <f t="shared" si="7"/>
        <v>#DIV/0!</v>
      </c>
      <c r="W18" s="14"/>
      <c r="AX18" s="9"/>
      <c r="AY18" s="9"/>
      <c r="AZ18" s="9"/>
    </row>
    <row r="19" spans="1:52">
      <c r="AX19" s="9"/>
      <c r="AY19" s="9"/>
      <c r="AZ19" s="9"/>
    </row>
    <row r="20" spans="1:52" s="15" customFormat="1" ht="14.25"/>
    <row r="21" spans="1:52" s="15" customFormat="1" ht="14.25"/>
    <row r="22" spans="1:52" s="15" customFormat="1" ht="14.25"/>
    <row r="23" spans="1:52" s="15" customFormat="1" ht="14.25"/>
    <row r="24" spans="1:52" s="15" customFormat="1" ht="14.25"/>
    <row r="25" spans="1:52" s="15" customFormat="1" ht="14.25"/>
    <row r="26" spans="1:52" s="15" customFormat="1" ht="14.25"/>
    <row r="27" spans="1:52" s="15" customFormat="1" ht="14.25"/>
    <row r="28" spans="1:52" s="15" customFormat="1" ht="14.25"/>
    <row r="29" spans="1:52" s="15" customFormat="1" ht="14.25"/>
    <row r="30" spans="1:52" s="15" customFormat="1" ht="14.25"/>
    <row r="31" spans="1:52" s="15" customFormat="1" ht="14.25"/>
    <row r="32" spans="1:52" s="15" customFormat="1" ht="14.25"/>
    <row r="33" s="15" customFormat="1" ht="14.25"/>
    <row r="34" s="15" customFormat="1" ht="14.25"/>
    <row r="35" s="15" customFormat="1" ht="14.25"/>
    <row r="36" s="15" customFormat="1" ht="14.25"/>
    <row r="37" s="15" customFormat="1" ht="14.25"/>
    <row r="38" s="15" customFormat="1" ht="14.25"/>
    <row r="39" s="15" customFormat="1" ht="14.25"/>
    <row r="40" s="15" customFormat="1" ht="14.25"/>
    <row r="41" s="15" customFormat="1" ht="14.25"/>
    <row r="42" s="15" customFormat="1" ht="14.25"/>
    <row r="43" s="15" customFormat="1" ht="14.25"/>
    <row r="44" s="15" customFormat="1" ht="14.25"/>
    <row r="45" s="15" customFormat="1" ht="14.25"/>
    <row r="46" s="15" customFormat="1" ht="14.25"/>
    <row r="47" s="15" customFormat="1" ht="14.25"/>
    <row r="48" s="15" customFormat="1" ht="14.25"/>
    <row r="49" s="15" customFormat="1" ht="14.25"/>
    <row r="50" s="15" customFormat="1" ht="14.25"/>
    <row r="51" s="15" customFormat="1" ht="14.25"/>
    <row r="52" s="15" customFormat="1" ht="14.25"/>
    <row r="53" s="15" customFormat="1" ht="14.25"/>
    <row r="54" s="15" customFormat="1" ht="14.25"/>
    <row r="55" s="15" customFormat="1" ht="14.25"/>
    <row r="56" s="15" customFormat="1" ht="14.25"/>
    <row r="57" s="15" customFormat="1" ht="14.25"/>
    <row r="58" s="15" customFormat="1" ht="14.25"/>
    <row r="59" s="15" customFormat="1" ht="14.25"/>
    <row r="60" s="15" customFormat="1" ht="14.25"/>
    <row r="61" s="15" customFormat="1" ht="14.25"/>
    <row r="62" s="15" customFormat="1" ht="14.25"/>
    <row r="63" s="15" customFormat="1" ht="14.25"/>
    <row r="64" s="15" customFormat="1" ht="14.25"/>
    <row r="65" s="15" customFormat="1" ht="14.25"/>
    <row r="66" s="15" customFormat="1" ht="14.25"/>
    <row r="67" s="15" customFormat="1" ht="14.25"/>
    <row r="68" s="15" customFormat="1" ht="14.25"/>
    <row r="69" s="15" customFormat="1" ht="14.25"/>
    <row r="70" s="15" customFormat="1" ht="14.25"/>
    <row r="71" s="15" customFormat="1" ht="14.25"/>
    <row r="72" s="15" customFormat="1" ht="14.25"/>
    <row r="73" s="15" customFormat="1" ht="14.25"/>
    <row r="74" s="15" customFormat="1" ht="14.25"/>
    <row r="75" s="15" customFormat="1" ht="14.25"/>
    <row r="76" s="15" customFormat="1" ht="14.25"/>
    <row r="77" s="15" customFormat="1" ht="14.25"/>
    <row r="78" s="15" customFormat="1" ht="14.25"/>
    <row r="79" s="15" customFormat="1" ht="14.25"/>
    <row r="80" s="15" customFormat="1" ht="14.25"/>
    <row r="81" s="15" customFormat="1" ht="14.25"/>
    <row r="82" s="15" customFormat="1" ht="14.25"/>
    <row r="83" s="15" customFormat="1" ht="14.25"/>
    <row r="84" s="15" customFormat="1" ht="14.25"/>
    <row r="85" s="15" customFormat="1" ht="14.25"/>
    <row r="86" s="15" customFormat="1" ht="14.25"/>
    <row r="87" s="15" customFormat="1" ht="14.25"/>
    <row r="88" s="15" customFormat="1" ht="14.25"/>
    <row r="89" s="15" customFormat="1" ht="14.25"/>
    <row r="90" s="15" customFormat="1" ht="14.25"/>
    <row r="91" s="15" customFormat="1" ht="14.25"/>
    <row r="92" s="15" customFormat="1" ht="14.25"/>
    <row r="93" s="15" customFormat="1" ht="14.25"/>
    <row r="94" s="15" customFormat="1" ht="14.25"/>
    <row r="95" s="15" customFormat="1" ht="14.25"/>
    <row r="96" s="15" customFormat="1" ht="14.25"/>
    <row r="97" s="15" customFormat="1" ht="14.25"/>
    <row r="98" s="15" customFormat="1" ht="14.25"/>
    <row r="99" s="15" customFormat="1" ht="14.25"/>
    <row r="100" s="15" customFormat="1" ht="14.25"/>
    <row r="101" s="15" customFormat="1" ht="14.25"/>
    <row r="102" s="15" customFormat="1" ht="14.25"/>
    <row r="103" s="15" customFormat="1" ht="14.25"/>
  </sheetData>
  <phoneticPr fontId="2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F85E63-CF17-4AD9-854F-E22044C90B69}">
  <sheetPr>
    <tabColor theme="9"/>
  </sheetPr>
  <dimension ref="A1:AZ103"/>
  <sheetViews>
    <sheetView zoomScale="130" zoomScaleNormal="130" workbookViewId="0">
      <selection sqref="A1:XFD1"/>
    </sheetView>
  </sheetViews>
  <sheetFormatPr defaultRowHeight="15"/>
  <cols>
    <col min="1" max="1" width="9" style="5"/>
    <col min="2" max="2" width="12.25" style="5" customWidth="1"/>
    <col min="3" max="3" width="13.5" style="5" customWidth="1"/>
    <col min="4" max="4" width="10.625" style="5" customWidth="1"/>
    <col min="5" max="5" width="9.875" style="5" customWidth="1"/>
    <col min="6" max="6" width="9.375" style="5" customWidth="1"/>
    <col min="7" max="7" width="11.125" style="37" customWidth="1"/>
    <col min="8" max="8" width="10" style="37" customWidth="1"/>
    <col min="9" max="9" width="10.5" style="37" customWidth="1"/>
    <col min="10" max="10" width="9" style="5"/>
    <col min="11" max="11" width="12.375" style="5" customWidth="1"/>
    <col min="12" max="12" width="12.5" style="5" customWidth="1"/>
    <col min="13" max="13" width="11.625" style="5" customWidth="1"/>
    <col min="14" max="14" width="10.5" style="5" customWidth="1"/>
    <col min="15" max="15" width="11.25" style="5" customWidth="1"/>
    <col min="16" max="17" width="9" style="5"/>
    <col min="18" max="18" width="10.125" style="5" customWidth="1"/>
    <col min="19" max="19" width="9.25" style="5" bestFit="1" customWidth="1"/>
    <col min="20" max="20" width="10.5" style="5" customWidth="1"/>
    <col min="21" max="21" width="10.875" style="5" customWidth="1"/>
    <col min="22" max="22" width="9.25" style="5" bestFit="1" customWidth="1"/>
    <col min="23" max="23" width="1.375" style="5" customWidth="1"/>
    <col min="24" max="24" width="13" style="5" bestFit="1" customWidth="1"/>
    <col min="25" max="25" width="1.5" style="5" customWidth="1"/>
    <col min="26" max="26" width="12.625" style="15" customWidth="1"/>
    <col min="27" max="27" width="12.75" style="15" bestFit="1" customWidth="1"/>
    <col min="28" max="28" width="13.375" style="15" customWidth="1"/>
    <col min="29" max="29" width="13.75" style="15" customWidth="1"/>
    <col min="30" max="30" width="12.625" style="15" customWidth="1"/>
    <col min="31" max="31" width="13" style="15" customWidth="1"/>
    <col min="32" max="32" width="13.5" style="15" customWidth="1"/>
    <col min="33" max="33" width="15.5" style="15" customWidth="1"/>
    <col min="34" max="34" width="13" style="15" customWidth="1"/>
    <col min="35" max="35" width="14.875" style="15" customWidth="1"/>
    <col min="36" max="36" width="16.125" style="15" customWidth="1"/>
    <col min="37" max="37" width="15.875" style="15" customWidth="1"/>
    <col min="38" max="39" width="15" style="15" customWidth="1"/>
    <col min="40" max="47" width="9" style="15"/>
    <col min="48" max="16384" width="9" style="5"/>
  </cols>
  <sheetData>
    <row r="1" spans="1:52" s="1" customFormat="1" ht="15.75" thickBot="1">
      <c r="A1" s="2" t="s">
        <v>167</v>
      </c>
      <c r="E1" s="2" t="s">
        <v>168</v>
      </c>
      <c r="G1" s="37"/>
      <c r="H1" s="37"/>
      <c r="I1" s="37"/>
      <c r="Q1" s="37" t="s">
        <v>169</v>
      </c>
    </row>
    <row r="2" spans="1:52" s="4" customFormat="1" ht="51" customHeight="1">
      <c r="A2" s="16" t="s">
        <v>0</v>
      </c>
      <c r="B2" s="3" t="s">
        <v>165</v>
      </c>
      <c r="C2" s="6" t="s">
        <v>166</v>
      </c>
      <c r="E2" s="16" t="s">
        <v>53</v>
      </c>
      <c r="F2" s="17" t="s">
        <v>54</v>
      </c>
      <c r="G2" s="18" t="s">
        <v>55</v>
      </c>
      <c r="H2" s="18" t="s">
        <v>56</v>
      </c>
      <c r="I2" s="19" t="s">
        <v>57</v>
      </c>
      <c r="J2" s="20"/>
      <c r="K2" s="17" t="s">
        <v>58</v>
      </c>
      <c r="L2" s="17" t="s">
        <v>59</v>
      </c>
      <c r="M2" s="18" t="s">
        <v>60</v>
      </c>
      <c r="N2" s="18" t="s">
        <v>61</v>
      </c>
      <c r="O2" s="21" t="s">
        <v>62</v>
      </c>
      <c r="Q2" s="16" t="s">
        <v>123</v>
      </c>
      <c r="R2" s="17" t="s">
        <v>124</v>
      </c>
      <c r="S2" s="22" t="s">
        <v>1</v>
      </c>
      <c r="T2" s="17" t="s">
        <v>125</v>
      </c>
      <c r="U2" s="17" t="s">
        <v>126</v>
      </c>
      <c r="V2" s="23" t="s">
        <v>2</v>
      </c>
      <c r="W2" s="24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</row>
    <row r="3" spans="1:52">
      <c r="A3" s="7">
        <v>3</v>
      </c>
      <c r="B3" s="11">
        <v>13</v>
      </c>
      <c r="C3" s="12">
        <v>290</v>
      </c>
      <c r="E3" s="25">
        <v>756</v>
      </c>
      <c r="F3" s="11">
        <f>SUM(G3:I3)</f>
        <v>26</v>
      </c>
      <c r="G3" s="15">
        <v>4</v>
      </c>
      <c r="H3" s="15">
        <v>10</v>
      </c>
      <c r="I3" s="15">
        <v>12</v>
      </c>
      <c r="J3" s="13"/>
      <c r="K3" s="15">
        <v>293</v>
      </c>
      <c r="L3" s="11">
        <f>SUM(M3:O3)</f>
        <v>57</v>
      </c>
      <c r="M3" s="15">
        <v>6</v>
      </c>
      <c r="N3" s="15">
        <v>7</v>
      </c>
      <c r="O3" s="26">
        <v>44</v>
      </c>
      <c r="Q3" s="7">
        <f>E3/68200</f>
        <v>1.1085043988269795E-2</v>
      </c>
      <c r="R3" s="11">
        <f>F3/68200</f>
        <v>3.812316715542522E-4</v>
      </c>
      <c r="S3" s="14">
        <f>R3/Q3</f>
        <v>3.439153439153439E-2</v>
      </c>
      <c r="T3" s="11">
        <f>K3/68200</f>
        <v>4.2961876832844576E-3</v>
      </c>
      <c r="U3" s="11">
        <f>L3/68200</f>
        <v>8.3577712609970674E-4</v>
      </c>
      <c r="V3" s="8">
        <f>U3/T3</f>
        <v>0.19453924914675769</v>
      </c>
      <c r="W3" s="14"/>
    </row>
    <row r="4" spans="1:52">
      <c r="A4" s="7">
        <v>6</v>
      </c>
      <c r="B4" s="11">
        <v>52</v>
      </c>
      <c r="C4" s="12">
        <v>970</v>
      </c>
      <c r="E4" s="25">
        <v>801</v>
      </c>
      <c r="F4" s="11">
        <f t="shared" ref="F4:F18" si="0">SUM(G4:I4)</f>
        <v>15</v>
      </c>
      <c r="G4" s="15">
        <v>5</v>
      </c>
      <c r="H4" s="15">
        <v>3</v>
      </c>
      <c r="I4" s="15">
        <v>7</v>
      </c>
      <c r="J4" s="13"/>
      <c r="K4" s="15">
        <v>323</v>
      </c>
      <c r="L4" s="11">
        <f t="shared" ref="L4:L18" si="1">SUM(M4:O4)</f>
        <v>52</v>
      </c>
      <c r="M4" s="15">
        <v>6</v>
      </c>
      <c r="N4" s="15">
        <v>1</v>
      </c>
      <c r="O4" s="26">
        <v>45</v>
      </c>
      <c r="Q4" s="7">
        <f t="shared" ref="Q4:Q18" si="2">E4/68200</f>
        <v>1.1744868035190616E-2</v>
      </c>
      <c r="R4" s="11">
        <f t="shared" ref="R4:R18" si="3">F4/68200</f>
        <v>2.1994134897360704E-4</v>
      </c>
      <c r="S4" s="14">
        <f t="shared" ref="S4:S18" si="4">R4/Q4</f>
        <v>1.8726591760299626E-2</v>
      </c>
      <c r="T4" s="11">
        <f t="shared" ref="T4:T18" si="5">K4/68200</f>
        <v>4.7360703812316714E-3</v>
      </c>
      <c r="U4" s="11">
        <f t="shared" ref="U4:U18" si="6">L4/68200</f>
        <v>7.624633431085044E-4</v>
      </c>
      <c r="V4" s="8">
        <f t="shared" ref="V4:V18" si="7">U4/T4</f>
        <v>0.1609907120743034</v>
      </c>
      <c r="W4" s="14"/>
    </row>
    <row r="5" spans="1:52">
      <c r="A5" s="7">
        <v>12</v>
      </c>
      <c r="B5" s="11">
        <v>78</v>
      </c>
      <c r="C5" s="12">
        <v>1600</v>
      </c>
      <c r="E5" s="25">
        <v>868</v>
      </c>
      <c r="F5" s="11">
        <f t="shared" si="0"/>
        <v>17</v>
      </c>
      <c r="G5" s="15">
        <v>2</v>
      </c>
      <c r="H5" s="15">
        <v>6</v>
      </c>
      <c r="I5" s="15">
        <v>9</v>
      </c>
      <c r="J5" s="13"/>
      <c r="K5" s="15">
        <v>352</v>
      </c>
      <c r="L5" s="11">
        <f t="shared" si="1"/>
        <v>56</v>
      </c>
      <c r="M5" s="15">
        <v>1</v>
      </c>
      <c r="N5" s="15"/>
      <c r="O5" s="26">
        <v>55</v>
      </c>
      <c r="Q5" s="7">
        <f t="shared" si="2"/>
        <v>1.2727272727272728E-2</v>
      </c>
      <c r="R5" s="11">
        <f t="shared" si="3"/>
        <v>2.4926686217008798E-4</v>
      </c>
      <c r="S5" s="14">
        <f t="shared" si="4"/>
        <v>1.9585253456221197E-2</v>
      </c>
      <c r="T5" s="11">
        <f t="shared" si="5"/>
        <v>5.1612903225806452E-3</v>
      </c>
      <c r="U5" s="11">
        <f t="shared" si="6"/>
        <v>8.2111436950146627E-4</v>
      </c>
      <c r="V5" s="8">
        <f t="shared" si="7"/>
        <v>0.15909090909090909</v>
      </c>
      <c r="W5" s="14"/>
      <c r="AV5" s="9"/>
      <c r="AW5" s="9"/>
      <c r="AX5" s="9"/>
      <c r="AY5" s="9"/>
      <c r="AZ5" s="9"/>
    </row>
    <row r="6" spans="1:52">
      <c r="A6" s="7">
        <v>20</v>
      </c>
      <c r="B6" s="11">
        <v>40</v>
      </c>
      <c r="C6" s="12">
        <v>870</v>
      </c>
      <c r="E6" s="25">
        <v>828</v>
      </c>
      <c r="F6" s="11">
        <f t="shared" si="0"/>
        <v>8</v>
      </c>
      <c r="G6" s="15">
        <v>1</v>
      </c>
      <c r="H6" s="15"/>
      <c r="I6" s="15">
        <v>7</v>
      </c>
      <c r="J6" s="13"/>
      <c r="K6" s="15">
        <v>290</v>
      </c>
      <c r="L6" s="11">
        <f t="shared" si="1"/>
        <v>45</v>
      </c>
      <c r="M6" s="15"/>
      <c r="N6" s="15"/>
      <c r="O6" s="26">
        <v>45</v>
      </c>
      <c r="Q6" s="7">
        <f t="shared" si="2"/>
        <v>1.2140762463343108E-2</v>
      </c>
      <c r="R6" s="11">
        <f t="shared" si="3"/>
        <v>1.1730205278592375E-4</v>
      </c>
      <c r="S6" s="14">
        <f t="shared" si="4"/>
        <v>9.6618357487922701E-3</v>
      </c>
      <c r="T6" s="11">
        <f t="shared" si="5"/>
        <v>4.2521994134897363E-3</v>
      </c>
      <c r="U6" s="11">
        <f t="shared" si="6"/>
        <v>6.5982404692082111E-4</v>
      </c>
      <c r="V6" s="8">
        <f t="shared" si="7"/>
        <v>0.15517241379310345</v>
      </c>
      <c r="W6" s="14"/>
      <c r="AV6" s="9"/>
      <c r="AW6" s="9"/>
      <c r="AX6" s="9"/>
      <c r="AY6" s="9"/>
      <c r="AZ6" s="9"/>
    </row>
    <row r="7" spans="1:52">
      <c r="A7" s="7">
        <v>28</v>
      </c>
      <c r="B7" s="11">
        <v>24</v>
      </c>
      <c r="C7" s="12">
        <v>420</v>
      </c>
      <c r="E7" s="25">
        <v>863</v>
      </c>
      <c r="F7" s="11">
        <f t="shared" si="0"/>
        <v>19</v>
      </c>
      <c r="G7" s="15">
        <v>4</v>
      </c>
      <c r="H7" s="15">
        <v>3</v>
      </c>
      <c r="I7" s="15">
        <v>12</v>
      </c>
      <c r="J7" s="13"/>
      <c r="K7" s="15">
        <v>357</v>
      </c>
      <c r="L7" s="11">
        <f t="shared" si="1"/>
        <v>71</v>
      </c>
      <c r="M7" s="15">
        <v>1</v>
      </c>
      <c r="N7" s="15">
        <v>1</v>
      </c>
      <c r="O7" s="26">
        <v>69</v>
      </c>
      <c r="Q7" s="7">
        <f t="shared" si="2"/>
        <v>1.2653958944281524E-2</v>
      </c>
      <c r="R7" s="11">
        <f t="shared" si="3"/>
        <v>2.7859237536656891E-4</v>
      </c>
      <c r="S7" s="14">
        <f t="shared" si="4"/>
        <v>2.20162224797219E-2</v>
      </c>
      <c r="T7" s="11">
        <f t="shared" si="5"/>
        <v>5.2346041055718476E-3</v>
      </c>
      <c r="U7" s="11">
        <f t="shared" si="6"/>
        <v>1.0410557184750734E-3</v>
      </c>
      <c r="V7" s="8">
        <f t="shared" si="7"/>
        <v>0.19887955182072831</v>
      </c>
      <c r="W7" s="14"/>
      <c r="AV7" s="9"/>
      <c r="AW7" s="9"/>
      <c r="AX7" s="9"/>
      <c r="AY7" s="9"/>
      <c r="AZ7" s="9"/>
    </row>
    <row r="8" spans="1:52">
      <c r="A8" s="7">
        <v>36</v>
      </c>
      <c r="B8" s="11">
        <v>12</v>
      </c>
      <c r="C8" s="12">
        <v>240</v>
      </c>
      <c r="E8" s="25">
        <v>861</v>
      </c>
      <c r="F8" s="11">
        <f t="shared" si="0"/>
        <v>11</v>
      </c>
      <c r="G8" s="15">
        <v>1</v>
      </c>
      <c r="H8" s="15">
        <v>2</v>
      </c>
      <c r="I8" s="15">
        <v>8</v>
      </c>
      <c r="J8" s="13"/>
      <c r="K8" s="15">
        <v>295</v>
      </c>
      <c r="L8" s="11">
        <f t="shared" si="1"/>
        <v>70</v>
      </c>
      <c r="M8" s="15">
        <v>3</v>
      </c>
      <c r="N8" s="15">
        <v>7</v>
      </c>
      <c r="O8" s="26">
        <v>60</v>
      </c>
      <c r="Q8" s="7">
        <f t="shared" si="2"/>
        <v>1.2624633431085044E-2</v>
      </c>
      <c r="R8" s="11">
        <f t="shared" si="3"/>
        <v>1.6129032258064516E-4</v>
      </c>
      <c r="S8" s="14">
        <f t="shared" si="4"/>
        <v>1.2775842044134726E-2</v>
      </c>
      <c r="T8" s="11">
        <f t="shared" si="5"/>
        <v>4.3255131964809387E-3</v>
      </c>
      <c r="U8" s="11">
        <f t="shared" si="6"/>
        <v>1.0263929618768328E-3</v>
      </c>
      <c r="V8" s="8">
        <f t="shared" si="7"/>
        <v>0.23728813559322032</v>
      </c>
      <c r="W8" s="14"/>
      <c r="AV8" s="9"/>
      <c r="AW8" s="9"/>
      <c r="AX8" s="9"/>
      <c r="AY8" s="9"/>
      <c r="AZ8" s="9"/>
    </row>
    <row r="9" spans="1:52">
      <c r="A9" s="7">
        <v>45</v>
      </c>
      <c r="B9" s="11">
        <v>6</v>
      </c>
      <c r="C9" s="12">
        <v>110</v>
      </c>
      <c r="E9" s="25">
        <v>739</v>
      </c>
      <c r="F9" s="11">
        <f t="shared" si="0"/>
        <v>18</v>
      </c>
      <c r="G9" s="15">
        <v>1</v>
      </c>
      <c r="H9" s="15">
        <v>7</v>
      </c>
      <c r="I9" s="15">
        <v>10</v>
      </c>
      <c r="J9" s="13"/>
      <c r="K9" s="15">
        <v>270</v>
      </c>
      <c r="L9" s="11">
        <f t="shared" si="1"/>
        <v>94</v>
      </c>
      <c r="M9" s="15">
        <v>22</v>
      </c>
      <c r="N9" s="15">
        <v>18</v>
      </c>
      <c r="O9" s="26">
        <v>54</v>
      </c>
      <c r="Q9" s="7">
        <f t="shared" si="2"/>
        <v>1.0835777126099707E-2</v>
      </c>
      <c r="R9" s="11">
        <f t="shared" si="3"/>
        <v>2.6392961876832845E-4</v>
      </c>
      <c r="S9" s="14">
        <f t="shared" si="4"/>
        <v>2.4357239512855209E-2</v>
      </c>
      <c r="T9" s="11">
        <f t="shared" si="5"/>
        <v>3.9589442815249265E-3</v>
      </c>
      <c r="U9" s="11">
        <f t="shared" si="6"/>
        <v>1.3782991202346041E-3</v>
      </c>
      <c r="V9" s="8">
        <f t="shared" si="7"/>
        <v>0.34814814814814815</v>
      </c>
      <c r="W9" s="14"/>
      <c r="AV9" s="9"/>
      <c r="AW9" s="9"/>
      <c r="AX9" s="9"/>
      <c r="AY9" s="9"/>
      <c r="AZ9" s="9"/>
    </row>
    <row r="10" spans="1:52">
      <c r="A10" s="7">
        <v>62.5</v>
      </c>
      <c r="B10" s="11">
        <v>7</v>
      </c>
      <c r="C10" s="12">
        <v>140</v>
      </c>
      <c r="E10" s="25">
        <v>307</v>
      </c>
      <c r="F10" s="11">
        <f t="shared" si="0"/>
        <v>11</v>
      </c>
      <c r="G10" s="15"/>
      <c r="H10" s="15">
        <v>1</v>
      </c>
      <c r="I10" s="15">
        <v>10</v>
      </c>
      <c r="J10" s="13"/>
      <c r="K10" s="15">
        <v>201</v>
      </c>
      <c r="L10" s="11">
        <f t="shared" si="1"/>
        <v>118</v>
      </c>
      <c r="M10" s="15">
        <v>42</v>
      </c>
      <c r="N10" s="15">
        <v>27</v>
      </c>
      <c r="O10" s="26">
        <v>49</v>
      </c>
      <c r="Q10" s="7">
        <f t="shared" si="2"/>
        <v>4.5014662756598239E-3</v>
      </c>
      <c r="R10" s="11">
        <f t="shared" si="3"/>
        <v>1.6129032258064516E-4</v>
      </c>
      <c r="S10" s="14">
        <f t="shared" si="4"/>
        <v>3.5830618892508145E-2</v>
      </c>
      <c r="T10" s="11">
        <f t="shared" si="5"/>
        <v>2.9472140762463344E-3</v>
      </c>
      <c r="U10" s="11">
        <f t="shared" si="6"/>
        <v>1.7302052785923754E-3</v>
      </c>
      <c r="V10" s="8">
        <f t="shared" si="7"/>
        <v>0.58706467661691542</v>
      </c>
      <c r="W10" s="14"/>
      <c r="AV10" s="9"/>
      <c r="AW10" s="9"/>
      <c r="AX10" s="9"/>
      <c r="AY10" s="9"/>
      <c r="AZ10" s="9"/>
    </row>
    <row r="11" spans="1:52">
      <c r="A11" s="7">
        <v>87.5</v>
      </c>
      <c r="B11" s="11">
        <v>5</v>
      </c>
      <c r="C11" s="12">
        <v>85</v>
      </c>
      <c r="E11" s="25"/>
      <c r="F11" s="11">
        <f t="shared" si="0"/>
        <v>0</v>
      </c>
      <c r="G11" s="15"/>
      <c r="H11" s="15"/>
      <c r="I11" s="15"/>
      <c r="J11" s="13"/>
      <c r="K11" s="15">
        <v>98</v>
      </c>
      <c r="L11" s="11">
        <f t="shared" si="1"/>
        <v>87</v>
      </c>
      <c r="M11" s="15">
        <v>40</v>
      </c>
      <c r="N11" s="15">
        <v>19</v>
      </c>
      <c r="O11" s="26">
        <v>28</v>
      </c>
      <c r="Q11" s="7">
        <f t="shared" si="2"/>
        <v>0</v>
      </c>
      <c r="R11" s="11">
        <f t="shared" si="3"/>
        <v>0</v>
      </c>
      <c r="S11" s="14" t="e">
        <f t="shared" si="4"/>
        <v>#DIV/0!</v>
      </c>
      <c r="T11" s="11">
        <f t="shared" si="5"/>
        <v>1.436950146627566E-3</v>
      </c>
      <c r="U11" s="11">
        <f t="shared" si="6"/>
        <v>1.2756598240469209E-3</v>
      </c>
      <c r="V11" s="8">
        <f t="shared" si="7"/>
        <v>0.88775510204081642</v>
      </c>
      <c r="W11" s="14"/>
      <c r="AV11" s="9"/>
      <c r="AW11" s="9"/>
      <c r="AX11" s="9"/>
      <c r="AY11" s="9"/>
      <c r="AZ11" s="9"/>
    </row>
    <row r="12" spans="1:52">
      <c r="A12" s="7">
        <v>112.5</v>
      </c>
      <c r="B12" s="11">
        <v>4</v>
      </c>
      <c r="C12" s="12">
        <v>48</v>
      </c>
      <c r="E12" s="25"/>
      <c r="F12" s="11">
        <f t="shared" si="0"/>
        <v>0</v>
      </c>
      <c r="G12" s="5"/>
      <c r="H12" s="5"/>
      <c r="I12" s="5"/>
      <c r="J12" s="13"/>
      <c r="K12" s="15">
        <v>15</v>
      </c>
      <c r="L12" s="11">
        <f t="shared" si="1"/>
        <v>12</v>
      </c>
      <c r="M12" s="15">
        <v>7</v>
      </c>
      <c r="N12" s="15">
        <v>2</v>
      </c>
      <c r="O12" s="26">
        <v>3</v>
      </c>
      <c r="Q12" s="7">
        <f t="shared" si="2"/>
        <v>0</v>
      </c>
      <c r="R12" s="11">
        <f t="shared" si="3"/>
        <v>0</v>
      </c>
      <c r="S12" s="14" t="e">
        <f t="shared" si="4"/>
        <v>#DIV/0!</v>
      </c>
      <c r="T12" s="11">
        <f t="shared" si="5"/>
        <v>2.1994134897360704E-4</v>
      </c>
      <c r="U12" s="11">
        <f t="shared" si="6"/>
        <v>1.7595307917888563E-4</v>
      </c>
      <c r="V12" s="8">
        <f t="shared" si="7"/>
        <v>0.8</v>
      </c>
      <c r="W12" s="14"/>
      <c r="AV12" s="9"/>
      <c r="AW12" s="9"/>
      <c r="AX12" s="9"/>
      <c r="AY12" s="9"/>
      <c r="AZ12" s="9"/>
    </row>
    <row r="13" spans="1:52">
      <c r="A13" s="7">
        <v>137.5</v>
      </c>
      <c r="B13" s="11">
        <v>3</v>
      </c>
      <c r="C13" s="12">
        <v>38</v>
      </c>
      <c r="E13" s="7"/>
      <c r="F13" s="11">
        <f t="shared" si="0"/>
        <v>0</v>
      </c>
      <c r="G13" s="5"/>
      <c r="H13" s="5"/>
      <c r="I13" s="5"/>
      <c r="J13" s="13"/>
      <c r="K13" s="15"/>
      <c r="L13" s="11">
        <f t="shared" si="1"/>
        <v>0</v>
      </c>
      <c r="M13" s="15"/>
      <c r="N13" s="15"/>
      <c r="O13" s="26"/>
      <c r="Q13" s="7">
        <f t="shared" si="2"/>
        <v>0</v>
      </c>
      <c r="R13" s="11">
        <f t="shared" si="3"/>
        <v>0</v>
      </c>
      <c r="S13" s="14" t="e">
        <f t="shared" si="4"/>
        <v>#DIV/0!</v>
      </c>
      <c r="T13" s="11">
        <f t="shared" si="5"/>
        <v>0</v>
      </c>
      <c r="U13" s="11">
        <f t="shared" si="6"/>
        <v>0</v>
      </c>
      <c r="V13" s="8" t="e">
        <f t="shared" si="7"/>
        <v>#DIV/0!</v>
      </c>
      <c r="W13" s="14"/>
      <c r="AV13" s="9"/>
      <c r="AW13" s="9"/>
      <c r="AX13" s="9"/>
      <c r="AY13" s="9"/>
      <c r="AZ13" s="9"/>
    </row>
    <row r="14" spans="1:52">
      <c r="A14" s="7">
        <v>175</v>
      </c>
      <c r="B14" s="11">
        <v>2</v>
      </c>
      <c r="C14" s="12">
        <v>35</v>
      </c>
      <c r="E14" s="7"/>
      <c r="F14" s="11">
        <f t="shared" si="0"/>
        <v>0</v>
      </c>
      <c r="G14" s="5"/>
      <c r="H14" s="5"/>
      <c r="I14" s="5"/>
      <c r="J14" s="13"/>
      <c r="K14" s="15"/>
      <c r="L14" s="11">
        <f t="shared" si="1"/>
        <v>0</v>
      </c>
      <c r="M14" s="15"/>
      <c r="N14" s="15"/>
      <c r="O14" s="26"/>
      <c r="Q14" s="7">
        <f t="shared" si="2"/>
        <v>0</v>
      </c>
      <c r="R14" s="11">
        <f t="shared" si="3"/>
        <v>0</v>
      </c>
      <c r="S14" s="14" t="e">
        <f t="shared" si="4"/>
        <v>#DIV/0!</v>
      </c>
      <c r="T14" s="11">
        <f t="shared" si="5"/>
        <v>0</v>
      </c>
      <c r="U14" s="11">
        <f t="shared" si="6"/>
        <v>0</v>
      </c>
      <c r="V14" s="8" t="e">
        <f t="shared" si="7"/>
        <v>#DIV/0!</v>
      </c>
      <c r="W14" s="14"/>
      <c r="AV14" s="9"/>
      <c r="AW14" s="9"/>
      <c r="AX14" s="9"/>
      <c r="AY14" s="9"/>
      <c r="AZ14" s="9"/>
    </row>
    <row r="15" spans="1:52">
      <c r="A15" s="7">
        <v>225</v>
      </c>
      <c r="B15" s="11">
        <v>1</v>
      </c>
      <c r="C15" s="12">
        <v>29</v>
      </c>
      <c r="E15" s="7"/>
      <c r="F15" s="11">
        <f t="shared" si="0"/>
        <v>0</v>
      </c>
      <c r="G15" s="5"/>
      <c r="H15" s="5"/>
      <c r="I15" s="5"/>
      <c r="J15" s="13"/>
      <c r="K15" s="15"/>
      <c r="L15" s="11">
        <f t="shared" si="1"/>
        <v>0</v>
      </c>
      <c r="M15" s="15"/>
      <c r="N15" s="15"/>
      <c r="O15" s="26"/>
      <c r="Q15" s="7">
        <f t="shared" si="2"/>
        <v>0</v>
      </c>
      <c r="R15" s="11">
        <f t="shared" si="3"/>
        <v>0</v>
      </c>
      <c r="S15" s="14" t="e">
        <f t="shared" si="4"/>
        <v>#DIV/0!</v>
      </c>
      <c r="T15" s="11">
        <f t="shared" si="5"/>
        <v>0</v>
      </c>
      <c r="U15" s="11">
        <f t="shared" si="6"/>
        <v>0</v>
      </c>
      <c r="V15" s="8" t="e">
        <f t="shared" si="7"/>
        <v>#DIV/0!</v>
      </c>
      <c r="W15" s="14"/>
      <c r="AV15" s="9"/>
      <c r="AW15" s="9"/>
      <c r="AX15" s="9"/>
      <c r="AY15" s="9"/>
      <c r="AZ15" s="9"/>
    </row>
    <row r="16" spans="1:52">
      <c r="A16" s="7">
        <v>375</v>
      </c>
      <c r="B16" s="11">
        <v>3</v>
      </c>
      <c r="C16" s="12">
        <v>34</v>
      </c>
      <c r="E16" s="7"/>
      <c r="F16" s="11">
        <f t="shared" si="0"/>
        <v>0</v>
      </c>
      <c r="G16" s="38"/>
      <c r="H16" s="38"/>
      <c r="I16" s="39"/>
      <c r="J16" s="13"/>
      <c r="K16" s="15"/>
      <c r="L16" s="11">
        <f t="shared" si="1"/>
        <v>0</v>
      </c>
      <c r="M16" s="15"/>
      <c r="N16" s="15"/>
      <c r="O16" s="26"/>
      <c r="Q16" s="7">
        <f t="shared" si="2"/>
        <v>0</v>
      </c>
      <c r="R16" s="11">
        <f t="shared" si="3"/>
        <v>0</v>
      </c>
      <c r="S16" s="14" t="e">
        <f t="shared" si="4"/>
        <v>#DIV/0!</v>
      </c>
      <c r="T16" s="11">
        <f t="shared" si="5"/>
        <v>0</v>
      </c>
      <c r="U16" s="11">
        <f t="shared" si="6"/>
        <v>0</v>
      </c>
      <c r="V16" s="8" t="e">
        <f t="shared" si="7"/>
        <v>#DIV/0!</v>
      </c>
      <c r="W16" s="14"/>
      <c r="AV16" s="9"/>
      <c r="AW16" s="9"/>
      <c r="AX16" s="9"/>
      <c r="AY16" s="9"/>
      <c r="AZ16" s="9"/>
    </row>
    <row r="17" spans="1:52">
      <c r="A17" s="7">
        <v>750</v>
      </c>
      <c r="B17" s="11">
        <v>1</v>
      </c>
      <c r="C17" s="12">
        <v>12</v>
      </c>
      <c r="E17" s="7"/>
      <c r="F17" s="11">
        <f t="shared" si="0"/>
        <v>0</v>
      </c>
      <c r="G17" s="38"/>
      <c r="H17" s="38"/>
      <c r="I17" s="39"/>
      <c r="J17" s="13"/>
      <c r="K17" s="15"/>
      <c r="L17" s="11">
        <f t="shared" si="1"/>
        <v>0</v>
      </c>
      <c r="M17" s="15"/>
      <c r="N17" s="15"/>
      <c r="O17" s="26"/>
      <c r="Q17" s="7">
        <f t="shared" si="2"/>
        <v>0</v>
      </c>
      <c r="R17" s="11">
        <f t="shared" si="3"/>
        <v>0</v>
      </c>
      <c r="S17" s="14" t="e">
        <f t="shared" si="4"/>
        <v>#DIV/0!</v>
      </c>
      <c r="T17" s="11">
        <f t="shared" si="5"/>
        <v>0</v>
      </c>
      <c r="U17" s="11">
        <f t="shared" si="6"/>
        <v>0</v>
      </c>
      <c r="V17" s="8" t="e">
        <f t="shared" si="7"/>
        <v>#DIV/0!</v>
      </c>
      <c r="W17" s="14"/>
      <c r="AV17" s="9"/>
      <c r="AW17" s="9"/>
      <c r="AX17" s="9"/>
      <c r="AY17" s="9"/>
      <c r="AZ17" s="9"/>
    </row>
    <row r="18" spans="1:52" ht="15.75" thickBot="1">
      <c r="A18" s="27">
        <v>1500</v>
      </c>
      <c r="B18" s="28">
        <v>0</v>
      </c>
      <c r="C18" s="29">
        <v>2</v>
      </c>
      <c r="E18" s="27"/>
      <c r="F18" s="28">
        <f t="shared" si="0"/>
        <v>0</v>
      </c>
      <c r="G18" s="30"/>
      <c r="H18" s="30"/>
      <c r="I18" s="31"/>
      <c r="J18" s="32"/>
      <c r="K18" s="33"/>
      <c r="L18" s="28">
        <f t="shared" si="1"/>
        <v>0</v>
      </c>
      <c r="M18" s="33"/>
      <c r="N18" s="33"/>
      <c r="O18" s="34"/>
      <c r="Q18" s="27">
        <f t="shared" si="2"/>
        <v>0</v>
      </c>
      <c r="R18" s="28">
        <f t="shared" si="3"/>
        <v>0</v>
      </c>
      <c r="S18" s="35" t="e">
        <f t="shared" si="4"/>
        <v>#DIV/0!</v>
      </c>
      <c r="T18" s="28">
        <f t="shared" si="5"/>
        <v>0</v>
      </c>
      <c r="U18" s="28">
        <f t="shared" si="6"/>
        <v>0</v>
      </c>
      <c r="V18" s="36" t="e">
        <f t="shared" si="7"/>
        <v>#DIV/0!</v>
      </c>
      <c r="W18" s="14"/>
      <c r="AV18" s="9"/>
      <c r="AW18" s="9"/>
      <c r="AX18" s="9"/>
      <c r="AY18" s="9"/>
      <c r="AZ18" s="9"/>
    </row>
    <row r="19" spans="1:52">
      <c r="AV19" s="9"/>
      <c r="AW19" s="9"/>
      <c r="AX19" s="9"/>
      <c r="AY19" s="9"/>
      <c r="AZ19" s="9"/>
    </row>
    <row r="20" spans="1:52" s="15" customFormat="1" ht="14.25"/>
    <row r="21" spans="1:52" s="15" customFormat="1" ht="14.25"/>
    <row r="22" spans="1:52" s="15" customFormat="1" ht="14.25"/>
    <row r="23" spans="1:52" s="15" customFormat="1" ht="14.25"/>
    <row r="24" spans="1:52" s="15" customFormat="1" ht="14.25"/>
    <row r="25" spans="1:52" s="15" customFormat="1" ht="14.25"/>
    <row r="26" spans="1:52" s="15" customFormat="1" ht="14.25"/>
    <row r="27" spans="1:52" s="15" customFormat="1" ht="14.25"/>
    <row r="28" spans="1:52" s="15" customFormat="1" ht="14.25"/>
    <row r="29" spans="1:52" s="15" customFormat="1" ht="14.25"/>
    <row r="30" spans="1:52" s="15" customFormat="1" ht="14.25"/>
    <row r="31" spans="1:52" s="15" customFormat="1" ht="14.25"/>
    <row r="32" spans="1:52" s="15" customFormat="1" ht="14.25"/>
    <row r="33" s="15" customFormat="1" ht="14.25"/>
    <row r="34" s="15" customFormat="1" ht="14.25"/>
    <row r="35" s="15" customFormat="1" ht="14.25"/>
    <row r="36" s="15" customFormat="1" ht="14.25"/>
    <row r="37" s="15" customFormat="1" ht="14.25"/>
    <row r="38" s="15" customFormat="1" ht="14.25"/>
    <row r="39" s="15" customFormat="1" ht="14.25"/>
    <row r="40" s="15" customFormat="1" ht="14.25"/>
    <row r="41" s="15" customFormat="1" ht="14.25"/>
    <row r="42" s="15" customFormat="1" ht="14.25"/>
    <row r="43" s="15" customFormat="1" ht="14.25"/>
    <row r="44" s="15" customFormat="1" ht="14.25"/>
    <row r="45" s="15" customFormat="1" ht="14.25"/>
    <row r="46" s="15" customFormat="1" ht="14.25"/>
    <row r="47" s="15" customFormat="1" ht="14.25"/>
    <row r="48" s="15" customFormat="1" ht="14.25"/>
    <row r="49" s="15" customFormat="1" ht="14.25"/>
    <row r="50" s="15" customFormat="1" ht="14.25"/>
    <row r="51" s="15" customFormat="1" ht="14.25"/>
    <row r="52" s="15" customFormat="1" ht="14.25"/>
    <row r="53" s="15" customFormat="1" ht="14.25"/>
    <row r="54" s="15" customFormat="1" ht="14.25"/>
    <row r="55" s="15" customFormat="1" ht="14.25"/>
    <row r="56" s="15" customFormat="1" ht="14.25"/>
    <row r="57" s="15" customFormat="1" ht="14.25"/>
    <row r="58" s="15" customFormat="1" ht="14.25"/>
    <row r="59" s="15" customFormat="1" ht="14.25"/>
    <row r="60" s="15" customFormat="1" ht="14.25"/>
    <row r="61" s="15" customFormat="1" ht="14.25"/>
    <row r="62" s="15" customFormat="1" ht="14.25"/>
    <row r="63" s="15" customFormat="1" ht="14.25"/>
    <row r="64" s="15" customFormat="1" ht="14.25"/>
    <row r="65" s="15" customFormat="1" ht="14.25"/>
    <row r="66" s="15" customFormat="1" ht="14.25"/>
    <row r="67" s="15" customFormat="1" ht="14.25"/>
    <row r="68" s="15" customFormat="1" ht="14.25"/>
    <row r="69" s="15" customFormat="1" ht="14.25"/>
    <row r="70" s="15" customFormat="1" ht="14.25"/>
    <row r="71" s="15" customFormat="1" ht="14.25"/>
    <row r="72" s="15" customFormat="1" ht="14.25"/>
    <row r="73" s="15" customFormat="1" ht="14.25"/>
    <row r="74" s="15" customFormat="1" ht="14.25"/>
    <row r="75" s="15" customFormat="1" ht="14.25"/>
    <row r="76" s="15" customFormat="1" ht="14.25"/>
    <row r="77" s="15" customFormat="1" ht="14.25"/>
    <row r="78" s="15" customFormat="1" ht="14.25"/>
    <row r="79" s="15" customFormat="1" ht="14.25"/>
    <row r="80" s="15" customFormat="1" ht="14.25"/>
    <row r="81" s="15" customFormat="1" ht="14.25"/>
    <row r="82" s="15" customFormat="1" ht="14.25"/>
    <row r="83" s="15" customFormat="1" ht="14.25"/>
    <row r="84" s="15" customFormat="1" ht="14.25"/>
    <row r="85" s="15" customFormat="1" ht="14.25"/>
    <row r="86" s="15" customFormat="1" ht="14.25"/>
    <row r="87" s="15" customFormat="1" ht="14.25"/>
    <row r="88" s="15" customFormat="1" ht="14.25"/>
    <row r="89" s="15" customFormat="1" ht="14.25"/>
    <row r="90" s="15" customFormat="1" ht="14.25"/>
    <row r="91" s="15" customFormat="1" ht="14.25"/>
    <row r="92" s="15" customFormat="1" ht="14.25"/>
    <row r="93" s="15" customFormat="1" ht="14.25"/>
    <row r="94" s="15" customFormat="1" ht="14.25"/>
    <row r="95" s="15" customFormat="1" ht="14.25"/>
    <row r="96" s="15" customFormat="1" ht="14.25"/>
    <row r="97" spans="7:9" s="15" customFormat="1" ht="14.25"/>
    <row r="98" spans="7:9" s="15" customFormat="1" ht="14.25"/>
    <row r="99" spans="7:9" s="15" customFormat="1" ht="14.25"/>
    <row r="100" spans="7:9" s="15" customFormat="1" ht="14.25"/>
    <row r="101" spans="7:9" s="15" customFormat="1" ht="14.25"/>
    <row r="102" spans="7:9" s="15" customFormat="1" ht="14.25"/>
    <row r="103" spans="7:9">
      <c r="G103" s="5"/>
      <c r="H103" s="5"/>
      <c r="I103" s="5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BF261-ACDD-408B-8156-D36B4F635CA4}">
  <sheetPr>
    <tabColor theme="9"/>
  </sheetPr>
  <dimension ref="A1:AZ103"/>
  <sheetViews>
    <sheetView zoomScale="115" zoomScaleNormal="115" workbookViewId="0">
      <selection sqref="A1:XFD1"/>
    </sheetView>
  </sheetViews>
  <sheetFormatPr defaultRowHeight="15"/>
  <cols>
    <col min="1" max="1" width="9" style="5"/>
    <col min="2" max="2" width="12.25" style="5" customWidth="1"/>
    <col min="3" max="3" width="13.5" style="5" customWidth="1"/>
    <col min="4" max="4" width="10.625" style="5" customWidth="1"/>
    <col min="5" max="5" width="9.875" style="5" customWidth="1"/>
    <col min="6" max="6" width="9.375" style="5" customWidth="1"/>
    <col min="7" max="7" width="11.125" style="37" customWidth="1"/>
    <col min="8" max="8" width="10" style="37" customWidth="1"/>
    <col min="9" max="9" width="10.5" style="37" customWidth="1"/>
    <col min="10" max="10" width="9" style="5"/>
    <col min="11" max="11" width="12.375" style="5" customWidth="1"/>
    <col min="12" max="12" width="12.5" style="5" customWidth="1"/>
    <col min="13" max="13" width="11.625" style="5" customWidth="1"/>
    <col min="14" max="14" width="10.5" style="5" customWidth="1"/>
    <col min="15" max="15" width="11.25" style="5" customWidth="1"/>
    <col min="16" max="17" width="9" style="5"/>
    <col min="18" max="18" width="10.125" style="5" customWidth="1"/>
    <col min="19" max="19" width="9.25" style="5" bestFit="1" customWidth="1"/>
    <col min="20" max="20" width="10.5" style="5" customWidth="1"/>
    <col min="21" max="21" width="10.875" style="5" customWidth="1"/>
    <col min="22" max="22" width="9.25" style="5" bestFit="1" customWidth="1"/>
    <col min="23" max="23" width="1.375" style="5" customWidth="1"/>
    <col min="24" max="24" width="13" style="5" bestFit="1" customWidth="1"/>
    <col min="25" max="25" width="1.5" style="5" customWidth="1"/>
    <col min="26" max="26" width="12.625" style="15" customWidth="1"/>
    <col min="27" max="27" width="12.75" style="15" bestFit="1" customWidth="1"/>
    <col min="28" max="28" width="13.375" style="15" customWidth="1"/>
    <col min="29" max="29" width="13.75" style="15" customWidth="1"/>
    <col min="30" max="30" width="12.625" style="15" customWidth="1"/>
    <col min="31" max="31" width="13" style="15" customWidth="1"/>
    <col min="32" max="32" width="13.5" style="15" customWidth="1"/>
    <col min="33" max="33" width="15.5" style="15" customWidth="1"/>
    <col min="34" max="34" width="13" style="15" customWidth="1"/>
    <col min="35" max="35" width="14.875" style="15" customWidth="1"/>
    <col min="36" max="36" width="16.125" style="15" customWidth="1"/>
    <col min="37" max="37" width="15.875" style="15" customWidth="1"/>
    <col min="38" max="39" width="15" style="15" customWidth="1"/>
    <col min="40" max="47" width="9" style="15"/>
    <col min="48" max="16384" width="9" style="5"/>
  </cols>
  <sheetData>
    <row r="1" spans="1:52" s="1" customFormat="1" ht="15.75" thickBot="1">
      <c r="A1" s="2" t="s">
        <v>167</v>
      </c>
      <c r="E1" s="2" t="s">
        <v>168</v>
      </c>
      <c r="G1" s="37"/>
      <c r="H1" s="37"/>
      <c r="I1" s="37"/>
      <c r="Q1" s="37" t="s">
        <v>169</v>
      </c>
    </row>
    <row r="2" spans="1:52" s="4" customFormat="1" ht="51" customHeight="1">
      <c r="A2" s="16" t="s">
        <v>0</v>
      </c>
      <c r="B2" s="3" t="s">
        <v>165</v>
      </c>
      <c r="C2" s="6" t="s">
        <v>166</v>
      </c>
      <c r="E2" s="16" t="s">
        <v>63</v>
      </c>
      <c r="F2" s="17" t="s">
        <v>64</v>
      </c>
      <c r="G2" s="18" t="s">
        <v>65</v>
      </c>
      <c r="H2" s="18" t="s">
        <v>66</v>
      </c>
      <c r="I2" s="19" t="s">
        <v>67</v>
      </c>
      <c r="J2" s="20"/>
      <c r="K2" s="17" t="s">
        <v>68</v>
      </c>
      <c r="L2" s="17" t="s">
        <v>69</v>
      </c>
      <c r="M2" s="18" t="s">
        <v>70</v>
      </c>
      <c r="N2" s="18" t="s">
        <v>71</v>
      </c>
      <c r="O2" s="21" t="s">
        <v>72</v>
      </c>
      <c r="Q2" s="16" t="s">
        <v>127</v>
      </c>
      <c r="R2" s="17" t="s">
        <v>128</v>
      </c>
      <c r="S2" s="22" t="s">
        <v>1</v>
      </c>
      <c r="T2" s="17" t="s">
        <v>129</v>
      </c>
      <c r="U2" s="17" t="s">
        <v>130</v>
      </c>
      <c r="V2" s="23" t="s">
        <v>2</v>
      </c>
      <c r="W2" s="24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</row>
    <row r="3" spans="1:52">
      <c r="A3" s="7">
        <v>3</v>
      </c>
      <c r="B3" s="11">
        <v>13</v>
      </c>
      <c r="C3" s="12">
        <v>290</v>
      </c>
      <c r="E3" s="25">
        <v>609</v>
      </c>
      <c r="F3" s="11">
        <f>SUM(G3:I3)</f>
        <v>6</v>
      </c>
      <c r="G3" s="40">
        <v>2</v>
      </c>
      <c r="H3" s="40">
        <v>3</v>
      </c>
      <c r="I3" s="40">
        <v>1</v>
      </c>
      <c r="J3" s="13"/>
      <c r="K3" s="40">
        <v>245</v>
      </c>
      <c r="L3" s="11">
        <f>SUM(M3:O3)</f>
        <v>50</v>
      </c>
      <c r="M3" s="40">
        <v>9</v>
      </c>
      <c r="N3" s="40">
        <v>6</v>
      </c>
      <c r="O3" s="26">
        <v>35</v>
      </c>
      <c r="Q3" s="7">
        <f>E3/68200</f>
        <v>8.9296187683284463E-3</v>
      </c>
      <c r="R3" s="11">
        <f>F3/68200</f>
        <v>8.7976539589442815E-5</v>
      </c>
      <c r="S3" s="14">
        <f>R3/Q3</f>
        <v>9.852216748768473E-3</v>
      </c>
      <c r="T3" s="11">
        <f>K3/68200</f>
        <v>3.5923753665689151E-3</v>
      </c>
      <c r="U3" s="11">
        <f>L3/68200</f>
        <v>7.3313782991202346E-4</v>
      </c>
      <c r="V3" s="8">
        <f>U3/T3</f>
        <v>0.20408163265306123</v>
      </c>
      <c r="W3" s="14"/>
    </row>
    <row r="4" spans="1:52">
      <c r="A4" s="7">
        <v>6</v>
      </c>
      <c r="B4" s="11">
        <v>52</v>
      </c>
      <c r="C4" s="12">
        <v>970</v>
      </c>
      <c r="E4" s="25">
        <v>673</v>
      </c>
      <c r="F4" s="11">
        <f t="shared" ref="F4:F18" si="0">SUM(G4:I4)</f>
        <v>7</v>
      </c>
      <c r="G4" s="40">
        <v>3</v>
      </c>
      <c r="H4" s="40">
        <v>2</v>
      </c>
      <c r="I4" s="40">
        <v>2</v>
      </c>
      <c r="J4" s="13"/>
      <c r="K4" s="40">
        <v>276</v>
      </c>
      <c r="L4" s="11">
        <f t="shared" ref="L4:L18" si="1">SUM(M4:O4)</f>
        <v>59</v>
      </c>
      <c r="M4" s="40">
        <v>12</v>
      </c>
      <c r="N4" s="40">
        <v>3</v>
      </c>
      <c r="O4" s="26">
        <v>44</v>
      </c>
      <c r="Q4" s="7">
        <f t="shared" ref="Q4:Q18" si="2">E4/68200</f>
        <v>9.8680351906158363E-3</v>
      </c>
      <c r="R4" s="11">
        <f t="shared" ref="R4:R18" si="3">F4/68200</f>
        <v>1.0263929618768328E-4</v>
      </c>
      <c r="S4" s="14">
        <f t="shared" ref="S4:S18" si="4">R4/Q4</f>
        <v>1.0401188707280832E-2</v>
      </c>
      <c r="T4" s="11">
        <f t="shared" ref="T4:T18" si="5">K4/68200</f>
        <v>4.0469208211143699E-3</v>
      </c>
      <c r="U4" s="11">
        <f t="shared" ref="U4:U18" si="6">L4/68200</f>
        <v>8.6510263929618768E-4</v>
      </c>
      <c r="V4" s="8">
        <f t="shared" ref="V4:V18" si="7">U4/T4</f>
        <v>0.21376811594202896</v>
      </c>
      <c r="W4" s="14"/>
    </row>
    <row r="5" spans="1:52">
      <c r="A5" s="7">
        <v>12</v>
      </c>
      <c r="B5" s="11">
        <v>78</v>
      </c>
      <c r="C5" s="12">
        <v>1600</v>
      </c>
      <c r="E5" s="25">
        <v>681</v>
      </c>
      <c r="F5" s="11">
        <f t="shared" si="0"/>
        <v>8</v>
      </c>
      <c r="G5" s="40">
        <v>3</v>
      </c>
      <c r="H5" s="40">
        <v>4</v>
      </c>
      <c r="I5" s="40">
        <v>1</v>
      </c>
      <c r="J5" s="13"/>
      <c r="K5" s="40">
        <v>276</v>
      </c>
      <c r="L5" s="11">
        <f t="shared" si="1"/>
        <v>57</v>
      </c>
      <c r="M5" s="40"/>
      <c r="N5" s="40">
        <v>1</v>
      </c>
      <c r="O5" s="26">
        <v>56</v>
      </c>
      <c r="Q5" s="7">
        <f t="shared" si="2"/>
        <v>9.9853372434017592E-3</v>
      </c>
      <c r="R5" s="11">
        <f t="shared" si="3"/>
        <v>1.1730205278592375E-4</v>
      </c>
      <c r="S5" s="14">
        <f t="shared" si="4"/>
        <v>1.1747430249632894E-2</v>
      </c>
      <c r="T5" s="11">
        <f t="shared" si="5"/>
        <v>4.0469208211143699E-3</v>
      </c>
      <c r="U5" s="11">
        <f t="shared" si="6"/>
        <v>8.3577712609970674E-4</v>
      </c>
      <c r="V5" s="8">
        <f t="shared" si="7"/>
        <v>0.20652173913043476</v>
      </c>
      <c r="W5" s="14"/>
      <c r="AV5" s="9"/>
      <c r="AW5" s="9"/>
      <c r="AX5" s="9"/>
      <c r="AY5" s="9"/>
      <c r="AZ5" s="9"/>
    </row>
    <row r="6" spans="1:52">
      <c r="A6" s="7">
        <v>20</v>
      </c>
      <c r="B6" s="11">
        <v>40</v>
      </c>
      <c r="C6" s="12">
        <v>870</v>
      </c>
      <c r="E6" s="25">
        <v>725</v>
      </c>
      <c r="F6" s="11">
        <f t="shared" si="0"/>
        <v>1</v>
      </c>
      <c r="G6" s="40"/>
      <c r="H6" s="40">
        <v>1</v>
      </c>
      <c r="I6" s="40"/>
      <c r="J6" s="13"/>
      <c r="K6" s="40">
        <v>274</v>
      </c>
      <c r="L6" s="11">
        <f t="shared" si="1"/>
        <v>58</v>
      </c>
      <c r="M6" s="40">
        <v>1</v>
      </c>
      <c r="N6" s="40">
        <v>3</v>
      </c>
      <c r="O6" s="26">
        <v>54</v>
      </c>
      <c r="Q6" s="7">
        <f t="shared" si="2"/>
        <v>1.0630498533724339E-2</v>
      </c>
      <c r="R6" s="11">
        <f t="shared" si="3"/>
        <v>1.4662756598240469E-5</v>
      </c>
      <c r="S6" s="14">
        <f t="shared" si="4"/>
        <v>1.3793103448275863E-3</v>
      </c>
      <c r="T6" s="11">
        <f t="shared" si="5"/>
        <v>4.0175953079178888E-3</v>
      </c>
      <c r="U6" s="11">
        <f t="shared" si="6"/>
        <v>8.5043988269794721E-4</v>
      </c>
      <c r="V6" s="8">
        <f t="shared" si="7"/>
        <v>0.21167883211678831</v>
      </c>
      <c r="W6" s="14"/>
      <c r="AV6" s="9"/>
      <c r="AW6" s="9"/>
      <c r="AX6" s="9"/>
      <c r="AY6" s="9"/>
      <c r="AZ6" s="9"/>
    </row>
    <row r="7" spans="1:52">
      <c r="A7" s="7">
        <v>28</v>
      </c>
      <c r="B7" s="11">
        <v>24</v>
      </c>
      <c r="C7" s="12">
        <v>420</v>
      </c>
      <c r="E7" s="25">
        <v>687</v>
      </c>
      <c r="F7" s="11">
        <f t="shared" si="0"/>
        <v>7</v>
      </c>
      <c r="G7" s="40">
        <v>1</v>
      </c>
      <c r="H7" s="40">
        <v>1</v>
      </c>
      <c r="I7" s="40">
        <v>5</v>
      </c>
      <c r="J7" s="13"/>
      <c r="K7" s="40">
        <v>273</v>
      </c>
      <c r="L7" s="11">
        <f t="shared" si="1"/>
        <v>42</v>
      </c>
      <c r="M7" s="40"/>
      <c r="N7" s="40"/>
      <c r="O7" s="26">
        <v>42</v>
      </c>
      <c r="Q7" s="7">
        <f t="shared" si="2"/>
        <v>1.0073313782991202E-2</v>
      </c>
      <c r="R7" s="11">
        <f t="shared" si="3"/>
        <v>1.0263929618768328E-4</v>
      </c>
      <c r="S7" s="14">
        <f t="shared" si="4"/>
        <v>1.0189228529839884E-2</v>
      </c>
      <c r="T7" s="11">
        <f t="shared" si="5"/>
        <v>4.0029325513196478E-3</v>
      </c>
      <c r="U7" s="11">
        <f t="shared" si="6"/>
        <v>6.1583577712609971E-4</v>
      </c>
      <c r="V7" s="8">
        <f t="shared" si="7"/>
        <v>0.15384615384615385</v>
      </c>
      <c r="W7" s="14"/>
      <c r="AV7" s="9"/>
      <c r="AW7" s="9"/>
      <c r="AX7" s="9"/>
      <c r="AY7" s="9"/>
      <c r="AZ7" s="9"/>
    </row>
    <row r="8" spans="1:52">
      <c r="A8" s="7">
        <v>36</v>
      </c>
      <c r="B8" s="11">
        <v>12</v>
      </c>
      <c r="C8" s="12">
        <v>240</v>
      </c>
      <c r="E8" s="25">
        <v>715</v>
      </c>
      <c r="F8" s="11">
        <f t="shared" si="0"/>
        <v>9</v>
      </c>
      <c r="G8" s="40"/>
      <c r="H8" s="40">
        <v>2</v>
      </c>
      <c r="I8" s="40">
        <v>7</v>
      </c>
      <c r="J8" s="13"/>
      <c r="K8" s="40">
        <v>268</v>
      </c>
      <c r="L8" s="11">
        <f t="shared" si="1"/>
        <v>43</v>
      </c>
      <c r="M8" s="40">
        <v>3</v>
      </c>
      <c r="N8" s="40">
        <v>6</v>
      </c>
      <c r="O8" s="26">
        <v>34</v>
      </c>
      <c r="Q8" s="7">
        <f t="shared" si="2"/>
        <v>1.0483870967741936E-2</v>
      </c>
      <c r="R8" s="11">
        <f t="shared" si="3"/>
        <v>1.3196480938416422E-4</v>
      </c>
      <c r="S8" s="14">
        <f t="shared" si="4"/>
        <v>1.2587412587412587E-2</v>
      </c>
      <c r="T8" s="11">
        <f t="shared" si="5"/>
        <v>3.9296187683284462E-3</v>
      </c>
      <c r="U8" s="11">
        <f t="shared" si="6"/>
        <v>6.3049853372434018E-4</v>
      </c>
      <c r="V8" s="8">
        <f t="shared" si="7"/>
        <v>0.16044776119402984</v>
      </c>
      <c r="W8" s="14"/>
      <c r="AV8" s="9"/>
      <c r="AW8" s="9"/>
      <c r="AX8" s="9"/>
      <c r="AY8" s="9"/>
      <c r="AZ8" s="9"/>
    </row>
    <row r="9" spans="1:52">
      <c r="A9" s="7">
        <v>45</v>
      </c>
      <c r="B9" s="11">
        <v>6</v>
      </c>
      <c r="C9" s="12">
        <v>110</v>
      </c>
      <c r="E9" s="25">
        <v>629</v>
      </c>
      <c r="F9" s="11">
        <f t="shared" si="0"/>
        <v>10</v>
      </c>
      <c r="G9" s="40"/>
      <c r="H9" s="40">
        <v>1</v>
      </c>
      <c r="I9" s="40">
        <v>9</v>
      </c>
      <c r="J9" s="13"/>
      <c r="K9" s="40">
        <v>248</v>
      </c>
      <c r="L9" s="11">
        <f t="shared" si="1"/>
        <v>60</v>
      </c>
      <c r="M9" s="40">
        <v>4</v>
      </c>
      <c r="N9" s="40">
        <v>15</v>
      </c>
      <c r="O9" s="26">
        <v>41</v>
      </c>
      <c r="Q9" s="7">
        <f t="shared" si="2"/>
        <v>9.2228739002932544E-3</v>
      </c>
      <c r="R9" s="11">
        <f t="shared" si="3"/>
        <v>1.4662756598240469E-4</v>
      </c>
      <c r="S9" s="14">
        <f t="shared" si="4"/>
        <v>1.5898251192368842E-2</v>
      </c>
      <c r="T9" s="11">
        <f t="shared" si="5"/>
        <v>3.6363636363636364E-3</v>
      </c>
      <c r="U9" s="11">
        <f t="shared" si="6"/>
        <v>8.7976539589442815E-4</v>
      </c>
      <c r="V9" s="8">
        <f t="shared" si="7"/>
        <v>0.24193548387096775</v>
      </c>
      <c r="W9" s="14"/>
      <c r="AV9" s="9"/>
      <c r="AW9" s="9"/>
      <c r="AX9" s="9"/>
      <c r="AY9" s="9"/>
      <c r="AZ9" s="9"/>
    </row>
    <row r="10" spans="1:52">
      <c r="A10" s="7">
        <v>62.5</v>
      </c>
      <c r="B10" s="11">
        <v>7</v>
      </c>
      <c r="C10" s="12">
        <v>140</v>
      </c>
      <c r="E10" s="25">
        <v>314</v>
      </c>
      <c r="F10" s="11">
        <f t="shared" si="0"/>
        <v>7</v>
      </c>
      <c r="G10" s="40"/>
      <c r="H10" s="40">
        <v>1</v>
      </c>
      <c r="I10" s="40">
        <v>6</v>
      </c>
      <c r="J10" s="13"/>
      <c r="K10" s="40">
        <v>152</v>
      </c>
      <c r="L10" s="11">
        <f t="shared" si="1"/>
        <v>89</v>
      </c>
      <c r="M10" s="40">
        <v>27</v>
      </c>
      <c r="N10" s="40">
        <v>20</v>
      </c>
      <c r="O10" s="26">
        <v>42</v>
      </c>
      <c r="Q10" s="7">
        <f t="shared" si="2"/>
        <v>4.6041055718475075E-3</v>
      </c>
      <c r="R10" s="11">
        <f t="shared" si="3"/>
        <v>1.0263929618768328E-4</v>
      </c>
      <c r="S10" s="14">
        <f t="shared" si="4"/>
        <v>2.2292993630573247E-2</v>
      </c>
      <c r="T10" s="11">
        <f t="shared" si="5"/>
        <v>2.2287390029325513E-3</v>
      </c>
      <c r="U10" s="11">
        <f t="shared" si="6"/>
        <v>1.3049853372434019E-3</v>
      </c>
      <c r="V10" s="8">
        <f t="shared" si="7"/>
        <v>0.58552631578947378</v>
      </c>
      <c r="W10" s="14"/>
      <c r="AV10" s="9"/>
      <c r="AW10" s="9"/>
      <c r="AX10" s="9"/>
      <c r="AY10" s="9"/>
      <c r="AZ10" s="9"/>
    </row>
    <row r="11" spans="1:52">
      <c r="A11" s="7">
        <v>87.5</v>
      </c>
      <c r="B11" s="11">
        <v>5</v>
      </c>
      <c r="C11" s="12">
        <v>85</v>
      </c>
      <c r="E11" s="25"/>
      <c r="F11" s="11">
        <f t="shared" si="0"/>
        <v>0</v>
      </c>
      <c r="G11" s="40"/>
      <c r="H11" s="40"/>
      <c r="I11" s="40"/>
      <c r="J11" s="13"/>
      <c r="K11" s="40">
        <v>54</v>
      </c>
      <c r="L11" s="11">
        <f t="shared" si="1"/>
        <v>45</v>
      </c>
      <c r="M11" s="40">
        <v>23</v>
      </c>
      <c r="N11" s="40">
        <v>8</v>
      </c>
      <c r="O11" s="26">
        <v>14</v>
      </c>
      <c r="Q11" s="7">
        <f t="shared" si="2"/>
        <v>0</v>
      </c>
      <c r="R11" s="11">
        <f t="shared" si="3"/>
        <v>0</v>
      </c>
      <c r="S11" s="14" t="e">
        <f t="shared" si="4"/>
        <v>#DIV/0!</v>
      </c>
      <c r="T11" s="11">
        <f t="shared" si="5"/>
        <v>7.9178885630498534E-4</v>
      </c>
      <c r="U11" s="11">
        <f t="shared" si="6"/>
        <v>6.5982404692082111E-4</v>
      </c>
      <c r="V11" s="8">
        <f t="shared" si="7"/>
        <v>0.83333333333333337</v>
      </c>
      <c r="W11" s="14"/>
      <c r="AV11" s="9"/>
      <c r="AW11" s="9"/>
      <c r="AX11" s="9"/>
      <c r="AY11" s="9"/>
      <c r="AZ11" s="9"/>
    </row>
    <row r="12" spans="1:52">
      <c r="A12" s="7">
        <v>112.5</v>
      </c>
      <c r="B12" s="11">
        <v>4</v>
      </c>
      <c r="C12" s="12">
        <v>48</v>
      </c>
      <c r="E12" s="25"/>
      <c r="F12" s="11">
        <f t="shared" si="0"/>
        <v>0</v>
      </c>
      <c r="G12" s="11"/>
      <c r="H12" s="11"/>
      <c r="I12" s="11"/>
      <c r="J12" s="13"/>
      <c r="K12" s="40">
        <v>5</v>
      </c>
      <c r="L12" s="11">
        <f t="shared" si="1"/>
        <v>8</v>
      </c>
      <c r="M12" s="40">
        <v>5</v>
      </c>
      <c r="N12" s="40">
        <v>1</v>
      </c>
      <c r="O12" s="26">
        <v>2</v>
      </c>
      <c r="Q12" s="7">
        <f t="shared" si="2"/>
        <v>0</v>
      </c>
      <c r="R12" s="11">
        <f t="shared" si="3"/>
        <v>0</v>
      </c>
      <c r="S12" s="14" t="e">
        <f t="shared" si="4"/>
        <v>#DIV/0!</v>
      </c>
      <c r="T12" s="11">
        <f t="shared" si="5"/>
        <v>7.3313782991202346E-5</v>
      </c>
      <c r="U12" s="11">
        <f t="shared" si="6"/>
        <v>1.1730205278592375E-4</v>
      </c>
      <c r="V12" s="8">
        <f t="shared" si="7"/>
        <v>1.6</v>
      </c>
      <c r="W12" s="14"/>
      <c r="AV12" s="9"/>
      <c r="AW12" s="9"/>
      <c r="AX12" s="9"/>
      <c r="AY12" s="9"/>
      <c r="AZ12" s="9"/>
    </row>
    <row r="13" spans="1:52">
      <c r="A13" s="7">
        <v>137.5</v>
      </c>
      <c r="B13" s="11">
        <v>3</v>
      </c>
      <c r="C13" s="12">
        <v>38</v>
      </c>
      <c r="E13" s="7"/>
      <c r="F13" s="11">
        <f t="shared" si="0"/>
        <v>0</v>
      </c>
      <c r="G13" s="11"/>
      <c r="H13" s="11"/>
      <c r="I13" s="11"/>
      <c r="J13" s="13"/>
      <c r="K13" s="40"/>
      <c r="L13" s="11">
        <f t="shared" si="1"/>
        <v>0</v>
      </c>
      <c r="M13" s="40"/>
      <c r="N13" s="40"/>
      <c r="O13" s="26"/>
      <c r="Q13" s="7">
        <f t="shared" si="2"/>
        <v>0</v>
      </c>
      <c r="R13" s="11">
        <f t="shared" si="3"/>
        <v>0</v>
      </c>
      <c r="S13" s="14" t="e">
        <f t="shared" si="4"/>
        <v>#DIV/0!</v>
      </c>
      <c r="T13" s="11">
        <f t="shared" si="5"/>
        <v>0</v>
      </c>
      <c r="U13" s="11">
        <f t="shared" si="6"/>
        <v>0</v>
      </c>
      <c r="V13" s="8" t="e">
        <f t="shared" si="7"/>
        <v>#DIV/0!</v>
      </c>
      <c r="W13" s="14"/>
      <c r="AV13" s="9"/>
      <c r="AW13" s="9"/>
      <c r="AX13" s="9"/>
      <c r="AY13" s="9"/>
      <c r="AZ13" s="9"/>
    </row>
    <row r="14" spans="1:52">
      <c r="A14" s="7">
        <v>175</v>
      </c>
      <c r="B14" s="11">
        <v>2</v>
      </c>
      <c r="C14" s="12">
        <v>35</v>
      </c>
      <c r="E14" s="7"/>
      <c r="F14" s="11">
        <f t="shared" si="0"/>
        <v>0</v>
      </c>
      <c r="G14" s="11"/>
      <c r="H14" s="11"/>
      <c r="I14" s="11"/>
      <c r="J14" s="13"/>
      <c r="K14" s="40"/>
      <c r="L14" s="11">
        <f t="shared" si="1"/>
        <v>0</v>
      </c>
      <c r="M14" s="40"/>
      <c r="N14" s="40"/>
      <c r="O14" s="26"/>
      <c r="Q14" s="7">
        <f t="shared" si="2"/>
        <v>0</v>
      </c>
      <c r="R14" s="11">
        <f t="shared" si="3"/>
        <v>0</v>
      </c>
      <c r="S14" s="14" t="e">
        <f t="shared" si="4"/>
        <v>#DIV/0!</v>
      </c>
      <c r="T14" s="11">
        <f t="shared" si="5"/>
        <v>0</v>
      </c>
      <c r="U14" s="11">
        <f t="shared" si="6"/>
        <v>0</v>
      </c>
      <c r="V14" s="8" t="e">
        <f t="shared" si="7"/>
        <v>#DIV/0!</v>
      </c>
      <c r="W14" s="14"/>
      <c r="AV14" s="9"/>
      <c r="AW14" s="9"/>
      <c r="AX14" s="9"/>
      <c r="AY14" s="9"/>
      <c r="AZ14" s="9"/>
    </row>
    <row r="15" spans="1:52">
      <c r="A15" s="7">
        <v>225</v>
      </c>
      <c r="B15" s="11">
        <v>1</v>
      </c>
      <c r="C15" s="12">
        <v>29</v>
      </c>
      <c r="E15" s="7"/>
      <c r="F15" s="11">
        <f t="shared" si="0"/>
        <v>0</v>
      </c>
      <c r="G15" s="11"/>
      <c r="H15" s="11"/>
      <c r="I15" s="11"/>
      <c r="J15" s="13"/>
      <c r="K15" s="40"/>
      <c r="L15" s="11">
        <f t="shared" si="1"/>
        <v>0</v>
      </c>
      <c r="M15" s="40"/>
      <c r="N15" s="40"/>
      <c r="O15" s="26"/>
      <c r="Q15" s="7">
        <f t="shared" si="2"/>
        <v>0</v>
      </c>
      <c r="R15" s="11">
        <f t="shared" si="3"/>
        <v>0</v>
      </c>
      <c r="S15" s="14" t="e">
        <f t="shared" si="4"/>
        <v>#DIV/0!</v>
      </c>
      <c r="T15" s="11">
        <f t="shared" si="5"/>
        <v>0</v>
      </c>
      <c r="U15" s="11">
        <f t="shared" si="6"/>
        <v>0</v>
      </c>
      <c r="V15" s="8" t="e">
        <f t="shared" si="7"/>
        <v>#DIV/0!</v>
      </c>
      <c r="W15" s="14"/>
      <c r="AV15" s="9"/>
      <c r="AW15" s="9"/>
      <c r="AX15" s="9"/>
      <c r="AY15" s="9"/>
      <c r="AZ15" s="9"/>
    </row>
    <row r="16" spans="1:52">
      <c r="A16" s="7">
        <v>375</v>
      </c>
      <c r="B16" s="11">
        <v>3</v>
      </c>
      <c r="C16" s="12">
        <v>34</v>
      </c>
      <c r="E16" s="7"/>
      <c r="F16" s="11">
        <f t="shared" si="0"/>
        <v>0</v>
      </c>
      <c r="G16" s="38"/>
      <c r="H16" s="38"/>
      <c r="I16" s="39"/>
      <c r="J16" s="13"/>
      <c r="K16" s="40"/>
      <c r="L16" s="11">
        <f t="shared" si="1"/>
        <v>0</v>
      </c>
      <c r="M16" s="40"/>
      <c r="N16" s="40"/>
      <c r="O16" s="26"/>
      <c r="Q16" s="7">
        <f t="shared" si="2"/>
        <v>0</v>
      </c>
      <c r="R16" s="11">
        <f t="shared" si="3"/>
        <v>0</v>
      </c>
      <c r="S16" s="14" t="e">
        <f t="shared" si="4"/>
        <v>#DIV/0!</v>
      </c>
      <c r="T16" s="11">
        <f t="shared" si="5"/>
        <v>0</v>
      </c>
      <c r="U16" s="11">
        <f t="shared" si="6"/>
        <v>0</v>
      </c>
      <c r="V16" s="8" t="e">
        <f t="shared" si="7"/>
        <v>#DIV/0!</v>
      </c>
      <c r="W16" s="14"/>
      <c r="AV16" s="9"/>
      <c r="AW16" s="9"/>
      <c r="AX16" s="9"/>
      <c r="AY16" s="9"/>
      <c r="AZ16" s="9"/>
    </row>
    <row r="17" spans="1:52">
      <c r="A17" s="7">
        <v>750</v>
      </c>
      <c r="B17" s="11">
        <v>1</v>
      </c>
      <c r="C17" s="12">
        <v>12</v>
      </c>
      <c r="E17" s="7"/>
      <c r="F17" s="11">
        <f t="shared" si="0"/>
        <v>0</v>
      </c>
      <c r="G17" s="38"/>
      <c r="H17" s="38"/>
      <c r="I17" s="39"/>
      <c r="J17" s="13"/>
      <c r="K17" s="40"/>
      <c r="L17" s="11">
        <f t="shared" si="1"/>
        <v>0</v>
      </c>
      <c r="M17" s="40"/>
      <c r="N17" s="40"/>
      <c r="O17" s="26"/>
      <c r="Q17" s="7">
        <f t="shared" si="2"/>
        <v>0</v>
      </c>
      <c r="R17" s="11">
        <f t="shared" si="3"/>
        <v>0</v>
      </c>
      <c r="S17" s="14" t="e">
        <f t="shared" si="4"/>
        <v>#DIV/0!</v>
      </c>
      <c r="T17" s="11">
        <f t="shared" si="5"/>
        <v>0</v>
      </c>
      <c r="U17" s="11">
        <f t="shared" si="6"/>
        <v>0</v>
      </c>
      <c r="V17" s="8" t="e">
        <f t="shared" si="7"/>
        <v>#DIV/0!</v>
      </c>
      <c r="W17" s="14"/>
      <c r="AV17" s="9"/>
      <c r="AW17" s="9"/>
      <c r="AX17" s="9"/>
      <c r="AY17" s="9"/>
      <c r="AZ17" s="9"/>
    </row>
    <row r="18" spans="1:52" ht="15.75" thickBot="1">
      <c r="A18" s="27">
        <v>1500</v>
      </c>
      <c r="B18" s="28">
        <v>0</v>
      </c>
      <c r="C18" s="29">
        <v>2</v>
      </c>
      <c r="E18" s="27"/>
      <c r="F18" s="28">
        <f t="shared" si="0"/>
        <v>0</v>
      </c>
      <c r="G18" s="30"/>
      <c r="H18" s="30"/>
      <c r="I18" s="31"/>
      <c r="J18" s="32"/>
      <c r="K18" s="33"/>
      <c r="L18" s="28">
        <f t="shared" si="1"/>
        <v>0</v>
      </c>
      <c r="M18" s="33"/>
      <c r="N18" s="33"/>
      <c r="O18" s="34"/>
      <c r="Q18" s="27">
        <f t="shared" si="2"/>
        <v>0</v>
      </c>
      <c r="R18" s="28">
        <f t="shared" si="3"/>
        <v>0</v>
      </c>
      <c r="S18" s="35" t="e">
        <f t="shared" si="4"/>
        <v>#DIV/0!</v>
      </c>
      <c r="T18" s="28">
        <f t="shared" si="5"/>
        <v>0</v>
      </c>
      <c r="U18" s="28">
        <f t="shared" si="6"/>
        <v>0</v>
      </c>
      <c r="V18" s="36" t="e">
        <f t="shared" si="7"/>
        <v>#DIV/0!</v>
      </c>
      <c r="W18" s="14"/>
      <c r="AV18" s="9"/>
      <c r="AW18" s="9"/>
      <c r="AX18" s="9"/>
      <c r="AY18" s="9"/>
      <c r="AZ18" s="9"/>
    </row>
    <row r="19" spans="1:52">
      <c r="AV19" s="9"/>
      <c r="AW19" s="9"/>
      <c r="AX19" s="9"/>
      <c r="AY19" s="9"/>
      <c r="AZ19" s="9"/>
    </row>
    <row r="20" spans="1:52" s="15" customFormat="1" ht="14.25"/>
    <row r="21" spans="1:52" s="15" customFormat="1" ht="14.25"/>
    <row r="22" spans="1:52" s="15" customFormat="1" ht="14.25"/>
    <row r="23" spans="1:52" s="15" customFormat="1" ht="14.25"/>
    <row r="24" spans="1:52" s="15" customFormat="1" ht="14.25"/>
    <row r="25" spans="1:52" s="15" customFormat="1" ht="14.25"/>
    <row r="26" spans="1:52" s="15" customFormat="1" ht="14.25"/>
    <row r="27" spans="1:52" s="15" customFormat="1" ht="14.25"/>
    <row r="28" spans="1:52" s="15" customFormat="1" ht="14.25"/>
    <row r="29" spans="1:52" s="15" customFormat="1" ht="14.25"/>
    <row r="30" spans="1:52" s="15" customFormat="1" ht="14.25"/>
    <row r="31" spans="1:52" s="15" customFormat="1" ht="14.25"/>
    <row r="32" spans="1:52" s="15" customFormat="1" ht="14.25"/>
    <row r="33" s="15" customFormat="1" ht="14.25"/>
    <row r="34" s="15" customFormat="1" ht="14.25"/>
    <row r="35" s="15" customFormat="1" ht="14.25"/>
    <row r="36" s="15" customFormat="1" ht="14.25"/>
    <row r="37" s="15" customFormat="1" ht="14.25"/>
    <row r="38" s="15" customFormat="1" ht="14.25"/>
    <row r="39" s="15" customFormat="1" ht="14.25"/>
    <row r="40" s="15" customFormat="1" ht="14.25"/>
    <row r="41" s="15" customFormat="1" ht="14.25"/>
    <row r="42" s="15" customFormat="1" ht="14.25"/>
    <row r="43" s="15" customFormat="1" ht="14.25"/>
    <row r="44" s="15" customFormat="1" ht="14.25"/>
    <row r="45" s="15" customFormat="1" ht="14.25"/>
    <row r="46" s="15" customFormat="1" ht="14.25"/>
    <row r="47" s="15" customFormat="1" ht="14.25"/>
    <row r="48" s="15" customFormat="1" ht="14.25"/>
    <row r="49" s="15" customFormat="1" ht="14.25"/>
    <row r="50" s="15" customFormat="1" ht="14.25"/>
    <row r="51" s="15" customFormat="1" ht="14.25"/>
    <row r="52" s="15" customFormat="1" ht="14.25"/>
    <row r="53" s="15" customFormat="1" ht="14.25"/>
    <row r="54" s="15" customFormat="1" ht="14.25"/>
    <row r="55" s="15" customFormat="1" ht="14.25"/>
    <row r="56" s="15" customFormat="1" ht="14.25"/>
    <row r="57" s="15" customFormat="1" ht="14.25"/>
    <row r="58" s="15" customFormat="1" ht="14.25"/>
    <row r="59" s="15" customFormat="1" ht="14.25"/>
    <row r="60" s="15" customFormat="1" ht="14.25"/>
    <row r="61" s="15" customFormat="1" ht="14.25"/>
    <row r="62" s="15" customFormat="1" ht="14.25"/>
    <row r="63" s="15" customFormat="1" ht="14.25"/>
    <row r="64" s="15" customFormat="1" ht="14.25"/>
    <row r="65" s="15" customFormat="1" ht="14.25"/>
    <row r="66" s="15" customFormat="1" ht="14.25"/>
    <row r="67" s="15" customFormat="1" ht="14.25"/>
    <row r="68" s="15" customFormat="1" ht="14.25"/>
    <row r="69" s="15" customFormat="1" ht="14.25"/>
    <row r="70" s="15" customFormat="1" ht="14.25"/>
    <row r="71" s="15" customFormat="1" ht="14.25"/>
    <row r="72" s="15" customFormat="1" ht="14.25"/>
    <row r="73" s="15" customFormat="1" ht="14.25"/>
    <row r="74" s="15" customFormat="1" ht="14.25"/>
    <row r="75" s="15" customFormat="1" ht="14.25"/>
    <row r="76" s="15" customFormat="1" ht="14.25"/>
    <row r="77" s="15" customFormat="1" ht="14.25"/>
    <row r="78" s="15" customFormat="1" ht="14.25"/>
    <row r="79" s="15" customFormat="1" ht="14.25"/>
    <row r="80" s="15" customFormat="1" ht="14.25"/>
    <row r="81" s="15" customFormat="1" ht="14.25"/>
    <row r="82" s="15" customFormat="1" ht="14.25"/>
    <row r="83" s="15" customFormat="1" ht="14.25"/>
    <row r="84" s="15" customFormat="1" ht="14.25"/>
    <row r="85" s="15" customFormat="1" ht="14.25"/>
    <row r="86" s="15" customFormat="1" ht="14.25"/>
    <row r="87" s="15" customFormat="1" ht="14.25"/>
    <row r="88" s="15" customFormat="1" ht="14.25"/>
    <row r="89" s="15" customFormat="1" ht="14.25"/>
    <row r="90" s="15" customFormat="1" ht="14.25"/>
    <row r="91" s="15" customFormat="1" ht="14.25"/>
    <row r="92" s="15" customFormat="1" ht="14.25"/>
    <row r="93" s="15" customFormat="1" ht="14.25"/>
    <row r="94" s="15" customFormat="1" ht="14.25"/>
    <row r="95" s="15" customFormat="1" ht="14.25"/>
    <row r="96" s="15" customFormat="1" ht="14.25"/>
    <row r="97" spans="7:9" s="15" customFormat="1" ht="14.25"/>
    <row r="98" spans="7:9" s="15" customFormat="1" ht="14.25"/>
    <row r="99" spans="7:9" s="15" customFormat="1" ht="14.25"/>
    <row r="100" spans="7:9" s="15" customFormat="1" ht="14.25"/>
    <row r="101" spans="7:9" s="15" customFormat="1" ht="14.25"/>
    <row r="102" spans="7:9" s="15" customFormat="1" ht="14.25"/>
    <row r="103" spans="7:9">
      <c r="G103" s="5"/>
      <c r="H103" s="5"/>
      <c r="I103" s="5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7BF04-A353-46A6-B131-BFCB3A602DA2}">
  <sheetPr>
    <tabColor theme="9"/>
  </sheetPr>
  <dimension ref="A1:AZ103"/>
  <sheetViews>
    <sheetView zoomScaleNormal="100" workbookViewId="0">
      <selection sqref="A1:XFD1"/>
    </sheetView>
  </sheetViews>
  <sheetFormatPr defaultRowHeight="15"/>
  <cols>
    <col min="1" max="1" width="9" style="5"/>
    <col min="2" max="2" width="12.25" style="5" customWidth="1"/>
    <col min="3" max="3" width="13.5" style="5" customWidth="1"/>
    <col min="4" max="4" width="10.625" style="5" customWidth="1"/>
    <col min="5" max="5" width="9.875" style="5" customWidth="1"/>
    <col min="6" max="6" width="9.375" style="5" customWidth="1"/>
    <col min="7" max="7" width="11.125" style="37" customWidth="1"/>
    <col min="8" max="8" width="10" style="37" customWidth="1"/>
    <col min="9" max="9" width="10.5" style="37" customWidth="1"/>
    <col min="10" max="10" width="9" style="5"/>
    <col min="11" max="11" width="12.375" style="5" customWidth="1"/>
    <col min="12" max="12" width="12.5" style="5" customWidth="1"/>
    <col min="13" max="13" width="11.625" style="5" customWidth="1"/>
    <col min="14" max="14" width="10.5" style="5" customWidth="1"/>
    <col min="15" max="15" width="11.25" style="5" customWidth="1"/>
    <col min="16" max="17" width="9" style="5"/>
    <col min="18" max="18" width="10.125" style="5" customWidth="1"/>
    <col min="19" max="19" width="9.25" style="5" bestFit="1" customWidth="1"/>
    <col min="20" max="20" width="10.5" style="5" customWidth="1"/>
    <col min="21" max="21" width="10.875" style="5" customWidth="1"/>
    <col min="22" max="22" width="9.25" style="5" bestFit="1" customWidth="1"/>
    <col min="23" max="23" width="1.375" style="5" customWidth="1"/>
    <col min="24" max="24" width="13" style="5" bestFit="1" customWidth="1"/>
    <col min="25" max="25" width="1.5" style="5" customWidth="1"/>
    <col min="26" max="26" width="12.625" style="15" customWidth="1"/>
    <col min="27" max="27" width="12.75" style="15" bestFit="1" customWidth="1"/>
    <col min="28" max="28" width="13.375" style="15" customWidth="1"/>
    <col min="29" max="29" width="13.75" style="15" customWidth="1"/>
    <col min="30" max="30" width="12.625" style="15" customWidth="1"/>
    <col min="31" max="31" width="13" style="15" customWidth="1"/>
    <col min="32" max="32" width="13.5" style="15" customWidth="1"/>
    <col min="33" max="33" width="15.5" style="15" customWidth="1"/>
    <col min="34" max="34" width="13" style="15" customWidth="1"/>
    <col min="35" max="35" width="14.875" style="15" customWidth="1"/>
    <col min="36" max="36" width="16.125" style="15" customWidth="1"/>
    <col min="37" max="37" width="15.875" style="15" customWidth="1"/>
    <col min="38" max="39" width="15" style="15" customWidth="1"/>
    <col min="40" max="48" width="9" style="15"/>
    <col min="49" max="16384" width="9" style="5"/>
  </cols>
  <sheetData>
    <row r="1" spans="1:52" s="1" customFormat="1" ht="15.75" thickBot="1">
      <c r="A1" s="2" t="s">
        <v>167</v>
      </c>
      <c r="E1" s="2" t="s">
        <v>168</v>
      </c>
      <c r="G1" s="37"/>
      <c r="H1" s="37"/>
      <c r="I1" s="37"/>
      <c r="Q1" s="37" t="s">
        <v>169</v>
      </c>
    </row>
    <row r="2" spans="1:52" s="4" customFormat="1" ht="51" customHeight="1">
      <c r="A2" s="16" t="s">
        <v>0</v>
      </c>
      <c r="B2" s="3" t="s">
        <v>165</v>
      </c>
      <c r="C2" s="6" t="s">
        <v>166</v>
      </c>
      <c r="E2" s="16" t="s">
        <v>73</v>
      </c>
      <c r="F2" s="17" t="s">
        <v>74</v>
      </c>
      <c r="G2" s="18" t="s">
        <v>75</v>
      </c>
      <c r="H2" s="18" t="s">
        <v>76</v>
      </c>
      <c r="I2" s="19" t="s">
        <v>77</v>
      </c>
      <c r="J2" s="20"/>
      <c r="K2" s="17" t="s">
        <v>78</v>
      </c>
      <c r="L2" s="17" t="s">
        <v>79</v>
      </c>
      <c r="M2" s="18" t="s">
        <v>80</v>
      </c>
      <c r="N2" s="18" t="s">
        <v>81</v>
      </c>
      <c r="O2" s="21" t="s">
        <v>82</v>
      </c>
      <c r="Q2" s="16" t="s">
        <v>131</v>
      </c>
      <c r="R2" s="17" t="s">
        <v>132</v>
      </c>
      <c r="S2" s="22" t="s">
        <v>1</v>
      </c>
      <c r="T2" s="17" t="s">
        <v>133</v>
      </c>
      <c r="U2" s="17" t="s">
        <v>134</v>
      </c>
      <c r="V2" s="23" t="s">
        <v>2</v>
      </c>
      <c r="W2" s="24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</row>
    <row r="3" spans="1:52">
      <c r="A3" s="7">
        <v>3</v>
      </c>
      <c r="B3" s="11">
        <v>13</v>
      </c>
      <c r="C3" s="12">
        <v>290</v>
      </c>
      <c r="E3" s="25">
        <v>536</v>
      </c>
      <c r="F3" s="11">
        <f>SUM(G3:I3)</f>
        <v>12</v>
      </c>
      <c r="G3" s="40">
        <v>2</v>
      </c>
      <c r="H3" s="40">
        <v>8</v>
      </c>
      <c r="I3" s="40">
        <v>2</v>
      </c>
      <c r="J3" s="13"/>
      <c r="K3" s="40">
        <v>217</v>
      </c>
      <c r="L3" s="11">
        <f>SUM(M3:O3)</f>
        <v>32</v>
      </c>
      <c r="M3" s="40">
        <v>9</v>
      </c>
      <c r="N3" s="40">
        <v>2</v>
      </c>
      <c r="O3" s="26">
        <v>21</v>
      </c>
      <c r="Q3" s="7">
        <f>E3/68200</f>
        <v>7.8592375366568924E-3</v>
      </c>
      <c r="R3" s="11">
        <f>F3/68200</f>
        <v>1.7595307917888563E-4</v>
      </c>
      <c r="S3" s="14">
        <f>R3/Q3</f>
        <v>2.2388059701492536E-2</v>
      </c>
      <c r="T3" s="11">
        <f>K3/68200</f>
        <v>3.1818181818181819E-3</v>
      </c>
      <c r="U3" s="11">
        <f>L3/68200</f>
        <v>4.6920821114369501E-4</v>
      </c>
      <c r="V3" s="8">
        <f>U3/T3</f>
        <v>0.14746543778801843</v>
      </c>
      <c r="W3" s="14"/>
    </row>
    <row r="4" spans="1:52">
      <c r="A4" s="7">
        <v>6</v>
      </c>
      <c r="B4" s="11">
        <v>52</v>
      </c>
      <c r="C4" s="12">
        <v>970</v>
      </c>
      <c r="E4" s="25">
        <v>588</v>
      </c>
      <c r="F4" s="11">
        <f t="shared" ref="F4:F18" si="0">SUM(G4:I4)</f>
        <v>4</v>
      </c>
      <c r="G4" s="40">
        <v>1</v>
      </c>
      <c r="H4" s="40"/>
      <c r="I4" s="40">
        <v>3</v>
      </c>
      <c r="J4" s="13"/>
      <c r="K4" s="40">
        <v>224</v>
      </c>
      <c r="L4" s="11">
        <f t="shared" ref="L4:L18" si="1">SUM(M4:O4)</f>
        <v>27</v>
      </c>
      <c r="M4" s="40">
        <v>8</v>
      </c>
      <c r="N4" s="40">
        <v>3</v>
      </c>
      <c r="O4" s="26">
        <v>16</v>
      </c>
      <c r="Q4" s="7">
        <f t="shared" ref="Q4:Q18" si="2">E4/68200</f>
        <v>8.6217008797653955E-3</v>
      </c>
      <c r="R4" s="11">
        <f t="shared" ref="R4:R18" si="3">F4/68200</f>
        <v>5.8651026392961877E-5</v>
      </c>
      <c r="S4" s="14">
        <f t="shared" ref="S4:S18" si="4">R4/Q4</f>
        <v>6.8027210884353748E-3</v>
      </c>
      <c r="T4" s="11">
        <f t="shared" ref="T4:T18" si="5">K4/68200</f>
        <v>3.2844574780058651E-3</v>
      </c>
      <c r="U4" s="11">
        <f t="shared" ref="U4:U18" si="6">L4/68200</f>
        <v>3.9589442815249267E-4</v>
      </c>
      <c r="V4" s="8">
        <f t="shared" ref="V4:V18" si="7">U4/T4</f>
        <v>0.12053571428571429</v>
      </c>
      <c r="W4" s="14"/>
    </row>
    <row r="5" spans="1:52">
      <c r="A5" s="7">
        <v>12</v>
      </c>
      <c r="B5" s="11">
        <v>78</v>
      </c>
      <c r="C5" s="12">
        <v>1600</v>
      </c>
      <c r="E5" s="25">
        <v>651</v>
      </c>
      <c r="F5" s="11">
        <f t="shared" si="0"/>
        <v>4</v>
      </c>
      <c r="G5" s="40">
        <v>4</v>
      </c>
      <c r="H5" s="40"/>
      <c r="I5" s="40"/>
      <c r="J5" s="13"/>
      <c r="K5" s="40">
        <v>238</v>
      </c>
      <c r="L5" s="11">
        <f t="shared" si="1"/>
        <v>18</v>
      </c>
      <c r="M5" s="40">
        <v>2</v>
      </c>
      <c r="N5" s="40">
        <v>3</v>
      </c>
      <c r="O5" s="26">
        <v>13</v>
      </c>
      <c r="Q5" s="7">
        <f t="shared" si="2"/>
        <v>9.5454545454545462E-3</v>
      </c>
      <c r="R5" s="11">
        <f t="shared" si="3"/>
        <v>5.8651026392961877E-5</v>
      </c>
      <c r="S5" s="14">
        <f t="shared" si="4"/>
        <v>6.1443932411674338E-3</v>
      </c>
      <c r="T5" s="11">
        <f t="shared" si="5"/>
        <v>3.4897360703812319E-3</v>
      </c>
      <c r="U5" s="11">
        <f t="shared" si="6"/>
        <v>2.6392961876832845E-4</v>
      </c>
      <c r="V5" s="8">
        <f t="shared" si="7"/>
        <v>7.5630252100840331E-2</v>
      </c>
      <c r="W5" s="14"/>
      <c r="AW5" s="9"/>
      <c r="AX5" s="9"/>
      <c r="AY5" s="9"/>
      <c r="AZ5" s="9"/>
    </row>
    <row r="6" spans="1:52">
      <c r="A6" s="7">
        <v>20</v>
      </c>
      <c r="B6" s="11">
        <v>40</v>
      </c>
      <c r="C6" s="12">
        <v>870</v>
      </c>
      <c r="E6" s="25">
        <v>678</v>
      </c>
      <c r="F6" s="11">
        <f t="shared" si="0"/>
        <v>0</v>
      </c>
      <c r="G6" s="40"/>
      <c r="H6" s="40"/>
      <c r="I6" s="40"/>
      <c r="J6" s="13"/>
      <c r="K6" s="40">
        <v>187</v>
      </c>
      <c r="L6" s="11">
        <f t="shared" si="1"/>
        <v>22</v>
      </c>
      <c r="M6" s="40">
        <v>2</v>
      </c>
      <c r="N6" s="40">
        <v>2</v>
      </c>
      <c r="O6" s="26">
        <v>18</v>
      </c>
      <c r="Q6" s="7">
        <f t="shared" si="2"/>
        <v>9.9413489736070379E-3</v>
      </c>
      <c r="R6" s="11">
        <f t="shared" si="3"/>
        <v>0</v>
      </c>
      <c r="S6" s="14">
        <f t="shared" si="4"/>
        <v>0</v>
      </c>
      <c r="T6" s="11">
        <f t="shared" si="5"/>
        <v>2.7419354838709676E-3</v>
      </c>
      <c r="U6" s="11">
        <f t="shared" si="6"/>
        <v>3.2258064516129032E-4</v>
      </c>
      <c r="V6" s="8">
        <f t="shared" si="7"/>
        <v>0.11764705882352941</v>
      </c>
      <c r="W6" s="14"/>
      <c r="AW6" s="9"/>
      <c r="AX6" s="9"/>
      <c r="AY6" s="9"/>
      <c r="AZ6" s="9"/>
    </row>
    <row r="7" spans="1:52">
      <c r="A7" s="7">
        <v>28</v>
      </c>
      <c r="B7" s="11">
        <v>24</v>
      </c>
      <c r="C7" s="12">
        <v>420</v>
      </c>
      <c r="E7" s="25">
        <v>663</v>
      </c>
      <c r="F7" s="11">
        <f t="shared" si="0"/>
        <v>1</v>
      </c>
      <c r="G7" s="40">
        <v>1</v>
      </c>
      <c r="H7" s="40"/>
      <c r="I7" s="40"/>
      <c r="J7" s="13"/>
      <c r="K7" s="40">
        <v>233</v>
      </c>
      <c r="L7" s="11">
        <f t="shared" si="1"/>
        <v>24</v>
      </c>
      <c r="M7" s="40">
        <v>2</v>
      </c>
      <c r="N7" s="40">
        <v>2</v>
      </c>
      <c r="O7" s="26">
        <v>20</v>
      </c>
      <c r="Q7" s="7">
        <f t="shared" si="2"/>
        <v>9.7214076246334314E-3</v>
      </c>
      <c r="R7" s="11">
        <f t="shared" si="3"/>
        <v>1.4662756598240469E-5</v>
      </c>
      <c r="S7" s="14">
        <f t="shared" si="4"/>
        <v>1.5082956259426846E-3</v>
      </c>
      <c r="T7" s="11">
        <f t="shared" si="5"/>
        <v>3.4164222873900294E-3</v>
      </c>
      <c r="U7" s="11">
        <f t="shared" si="6"/>
        <v>3.5190615835777126E-4</v>
      </c>
      <c r="V7" s="8">
        <f t="shared" si="7"/>
        <v>0.10300429184549356</v>
      </c>
      <c r="W7" s="14"/>
      <c r="AW7" s="9"/>
      <c r="AX7" s="9"/>
      <c r="AY7" s="9"/>
      <c r="AZ7" s="9"/>
    </row>
    <row r="8" spans="1:52">
      <c r="A8" s="7">
        <v>36</v>
      </c>
      <c r="B8" s="11">
        <v>12</v>
      </c>
      <c r="C8" s="12">
        <v>240</v>
      </c>
      <c r="E8" s="25">
        <v>582</v>
      </c>
      <c r="F8" s="11">
        <f t="shared" si="0"/>
        <v>9</v>
      </c>
      <c r="G8" s="40">
        <v>2</v>
      </c>
      <c r="H8" s="40">
        <v>1</v>
      </c>
      <c r="I8" s="40">
        <v>6</v>
      </c>
      <c r="J8" s="13"/>
      <c r="K8" s="40">
        <v>222</v>
      </c>
      <c r="L8" s="11">
        <f t="shared" si="1"/>
        <v>22</v>
      </c>
      <c r="M8" s="40"/>
      <c r="N8" s="40">
        <v>3</v>
      </c>
      <c r="O8" s="26">
        <v>19</v>
      </c>
      <c r="Q8" s="7">
        <f t="shared" si="2"/>
        <v>8.5337243401759529E-3</v>
      </c>
      <c r="R8" s="11">
        <f t="shared" si="3"/>
        <v>1.3196480938416422E-4</v>
      </c>
      <c r="S8" s="14">
        <f t="shared" si="4"/>
        <v>1.5463917525773196E-2</v>
      </c>
      <c r="T8" s="11">
        <f t="shared" si="5"/>
        <v>3.2551319648093844E-3</v>
      </c>
      <c r="U8" s="11">
        <f t="shared" si="6"/>
        <v>3.2258064516129032E-4</v>
      </c>
      <c r="V8" s="8">
        <f t="shared" si="7"/>
        <v>9.9099099099099086E-2</v>
      </c>
      <c r="W8" s="14"/>
      <c r="AW8" s="9"/>
      <c r="AX8" s="9"/>
      <c r="AY8" s="9"/>
      <c r="AZ8" s="9"/>
    </row>
    <row r="9" spans="1:52">
      <c r="A9" s="7">
        <v>45</v>
      </c>
      <c r="B9" s="11">
        <v>6</v>
      </c>
      <c r="C9" s="12">
        <v>110</v>
      </c>
      <c r="E9" s="25">
        <v>586</v>
      </c>
      <c r="F9" s="11">
        <f t="shared" si="0"/>
        <v>11</v>
      </c>
      <c r="G9" s="40">
        <v>2</v>
      </c>
      <c r="H9" s="40">
        <v>2</v>
      </c>
      <c r="I9" s="40">
        <v>7</v>
      </c>
      <c r="J9" s="13"/>
      <c r="K9" s="40">
        <v>204</v>
      </c>
      <c r="L9" s="11">
        <f t="shared" si="1"/>
        <v>32</v>
      </c>
      <c r="M9" s="40">
        <v>2</v>
      </c>
      <c r="N9" s="40">
        <v>8</v>
      </c>
      <c r="O9" s="26">
        <v>22</v>
      </c>
      <c r="Q9" s="7">
        <f t="shared" si="2"/>
        <v>8.5923753665689152E-3</v>
      </c>
      <c r="R9" s="11">
        <f t="shared" si="3"/>
        <v>1.6129032258064516E-4</v>
      </c>
      <c r="S9" s="14">
        <f t="shared" si="4"/>
        <v>1.8771331058020476E-2</v>
      </c>
      <c r="T9" s="11">
        <f t="shared" si="5"/>
        <v>2.9912023460410557E-3</v>
      </c>
      <c r="U9" s="11">
        <f t="shared" si="6"/>
        <v>4.6920821114369501E-4</v>
      </c>
      <c r="V9" s="8">
        <f t="shared" si="7"/>
        <v>0.15686274509803921</v>
      </c>
      <c r="W9" s="14"/>
      <c r="AW9" s="9"/>
      <c r="AX9" s="9"/>
      <c r="AY9" s="9"/>
      <c r="AZ9" s="9"/>
    </row>
    <row r="10" spans="1:52">
      <c r="A10" s="7">
        <v>62.5</v>
      </c>
      <c r="B10" s="11">
        <v>7</v>
      </c>
      <c r="C10" s="12">
        <v>140</v>
      </c>
      <c r="E10" s="25">
        <v>312</v>
      </c>
      <c r="F10" s="11">
        <f t="shared" si="0"/>
        <v>7</v>
      </c>
      <c r="G10" s="40"/>
      <c r="H10" s="40"/>
      <c r="I10" s="40">
        <v>7</v>
      </c>
      <c r="J10" s="13"/>
      <c r="K10" s="40">
        <v>150</v>
      </c>
      <c r="L10" s="11">
        <f t="shared" si="1"/>
        <v>47</v>
      </c>
      <c r="M10" s="40">
        <v>13</v>
      </c>
      <c r="N10" s="40">
        <v>5</v>
      </c>
      <c r="O10" s="26">
        <v>29</v>
      </c>
      <c r="Q10" s="7">
        <f t="shared" si="2"/>
        <v>4.5747800586510264E-3</v>
      </c>
      <c r="R10" s="11">
        <f t="shared" si="3"/>
        <v>1.0263929618768328E-4</v>
      </c>
      <c r="S10" s="14">
        <f t="shared" si="4"/>
        <v>2.2435897435897436E-2</v>
      </c>
      <c r="T10" s="11">
        <f t="shared" si="5"/>
        <v>2.1994134897360706E-3</v>
      </c>
      <c r="U10" s="11">
        <f t="shared" si="6"/>
        <v>6.8914956011730205E-4</v>
      </c>
      <c r="V10" s="8">
        <f t="shared" si="7"/>
        <v>0.3133333333333333</v>
      </c>
      <c r="W10" s="14"/>
      <c r="AW10" s="9"/>
      <c r="AX10" s="9"/>
      <c r="AY10" s="9"/>
      <c r="AZ10" s="9"/>
    </row>
    <row r="11" spans="1:52">
      <c r="A11" s="7">
        <v>87.5</v>
      </c>
      <c r="B11" s="11">
        <v>5</v>
      </c>
      <c r="C11" s="12">
        <v>85</v>
      </c>
      <c r="E11" s="25"/>
      <c r="F11" s="11">
        <f t="shared" si="0"/>
        <v>0</v>
      </c>
      <c r="G11" s="40"/>
      <c r="H11" s="40"/>
      <c r="I11" s="40"/>
      <c r="J11" s="13"/>
      <c r="K11" s="40">
        <v>33</v>
      </c>
      <c r="L11" s="11">
        <f t="shared" si="1"/>
        <v>19</v>
      </c>
      <c r="M11" s="40">
        <v>9</v>
      </c>
      <c r="N11" s="40">
        <v>5</v>
      </c>
      <c r="O11" s="26">
        <v>5</v>
      </c>
      <c r="Q11" s="7">
        <f t="shared" si="2"/>
        <v>0</v>
      </c>
      <c r="R11" s="11">
        <f t="shared" si="3"/>
        <v>0</v>
      </c>
      <c r="S11" s="14" t="e">
        <f t="shared" si="4"/>
        <v>#DIV/0!</v>
      </c>
      <c r="T11" s="11">
        <f t="shared" si="5"/>
        <v>4.8387096774193548E-4</v>
      </c>
      <c r="U11" s="11">
        <f t="shared" si="6"/>
        <v>2.7859237536656891E-4</v>
      </c>
      <c r="V11" s="8">
        <f t="shared" si="7"/>
        <v>0.5757575757575758</v>
      </c>
      <c r="W11" s="14"/>
      <c r="AW11" s="9"/>
      <c r="AX11" s="9"/>
      <c r="AY11" s="9"/>
      <c r="AZ11" s="9"/>
    </row>
    <row r="12" spans="1:52">
      <c r="A12" s="7">
        <v>112.5</v>
      </c>
      <c r="B12" s="11">
        <v>4</v>
      </c>
      <c r="C12" s="12">
        <v>48</v>
      </c>
      <c r="E12" s="25"/>
      <c r="F12" s="11">
        <f t="shared" si="0"/>
        <v>0</v>
      </c>
      <c r="G12" s="11"/>
      <c r="H12" s="11"/>
      <c r="I12" s="11"/>
      <c r="J12" s="13"/>
      <c r="K12" s="40"/>
      <c r="L12" s="11">
        <f t="shared" si="1"/>
        <v>3</v>
      </c>
      <c r="M12" s="40">
        <v>1</v>
      </c>
      <c r="N12" s="40">
        <v>1</v>
      </c>
      <c r="O12" s="26">
        <v>1</v>
      </c>
      <c r="Q12" s="7">
        <f t="shared" si="2"/>
        <v>0</v>
      </c>
      <c r="R12" s="11">
        <f t="shared" si="3"/>
        <v>0</v>
      </c>
      <c r="S12" s="14" t="e">
        <f t="shared" si="4"/>
        <v>#DIV/0!</v>
      </c>
      <c r="T12" s="11">
        <f t="shared" si="5"/>
        <v>0</v>
      </c>
      <c r="U12" s="11">
        <f t="shared" si="6"/>
        <v>4.3988269794721408E-5</v>
      </c>
      <c r="V12" s="8" t="e">
        <f t="shared" si="7"/>
        <v>#DIV/0!</v>
      </c>
      <c r="W12" s="14"/>
      <c r="AW12" s="9"/>
      <c r="AX12" s="9"/>
      <c r="AY12" s="9"/>
      <c r="AZ12" s="9"/>
    </row>
    <row r="13" spans="1:52">
      <c r="A13" s="7">
        <v>137.5</v>
      </c>
      <c r="B13" s="11">
        <v>3</v>
      </c>
      <c r="C13" s="12">
        <v>38</v>
      </c>
      <c r="E13" s="7"/>
      <c r="F13" s="11">
        <f t="shared" si="0"/>
        <v>0</v>
      </c>
      <c r="G13" s="11"/>
      <c r="H13" s="11"/>
      <c r="I13" s="11"/>
      <c r="J13" s="13"/>
      <c r="K13" s="40"/>
      <c r="L13" s="11">
        <f t="shared" si="1"/>
        <v>0</v>
      </c>
      <c r="M13" s="40"/>
      <c r="N13" s="40"/>
      <c r="O13" s="26"/>
      <c r="Q13" s="7">
        <f t="shared" si="2"/>
        <v>0</v>
      </c>
      <c r="R13" s="11">
        <f t="shared" si="3"/>
        <v>0</v>
      </c>
      <c r="S13" s="14" t="e">
        <f t="shared" si="4"/>
        <v>#DIV/0!</v>
      </c>
      <c r="T13" s="11">
        <f t="shared" si="5"/>
        <v>0</v>
      </c>
      <c r="U13" s="11">
        <f t="shared" si="6"/>
        <v>0</v>
      </c>
      <c r="V13" s="8" t="e">
        <f t="shared" si="7"/>
        <v>#DIV/0!</v>
      </c>
      <c r="W13" s="14"/>
      <c r="AW13" s="9"/>
      <c r="AX13" s="9"/>
      <c r="AY13" s="9"/>
      <c r="AZ13" s="9"/>
    </row>
    <row r="14" spans="1:52">
      <c r="A14" s="7">
        <v>175</v>
      </c>
      <c r="B14" s="11">
        <v>2</v>
      </c>
      <c r="C14" s="12">
        <v>35</v>
      </c>
      <c r="E14" s="7"/>
      <c r="F14" s="11">
        <f t="shared" si="0"/>
        <v>0</v>
      </c>
      <c r="G14" s="11"/>
      <c r="H14" s="11"/>
      <c r="I14" s="11"/>
      <c r="J14" s="13"/>
      <c r="K14" s="40"/>
      <c r="L14" s="11">
        <f t="shared" si="1"/>
        <v>0</v>
      </c>
      <c r="M14" s="40"/>
      <c r="N14" s="40"/>
      <c r="O14" s="26"/>
      <c r="Q14" s="7">
        <f t="shared" si="2"/>
        <v>0</v>
      </c>
      <c r="R14" s="11">
        <f t="shared" si="3"/>
        <v>0</v>
      </c>
      <c r="S14" s="14" t="e">
        <f t="shared" si="4"/>
        <v>#DIV/0!</v>
      </c>
      <c r="T14" s="11">
        <f t="shared" si="5"/>
        <v>0</v>
      </c>
      <c r="U14" s="11">
        <f t="shared" si="6"/>
        <v>0</v>
      </c>
      <c r="V14" s="8" t="e">
        <f t="shared" si="7"/>
        <v>#DIV/0!</v>
      </c>
      <c r="W14" s="14"/>
      <c r="AW14" s="9"/>
      <c r="AX14" s="9"/>
      <c r="AY14" s="9"/>
      <c r="AZ14" s="9"/>
    </row>
    <row r="15" spans="1:52">
      <c r="A15" s="7">
        <v>225</v>
      </c>
      <c r="B15" s="11">
        <v>1</v>
      </c>
      <c r="C15" s="12">
        <v>29</v>
      </c>
      <c r="E15" s="7"/>
      <c r="F15" s="11">
        <f t="shared" si="0"/>
        <v>0</v>
      </c>
      <c r="G15" s="11"/>
      <c r="H15" s="11"/>
      <c r="I15" s="11"/>
      <c r="J15" s="13"/>
      <c r="K15" s="40"/>
      <c r="L15" s="11">
        <f t="shared" si="1"/>
        <v>0</v>
      </c>
      <c r="M15" s="40"/>
      <c r="N15" s="40"/>
      <c r="O15" s="26"/>
      <c r="Q15" s="7">
        <f t="shared" si="2"/>
        <v>0</v>
      </c>
      <c r="R15" s="11">
        <f t="shared" si="3"/>
        <v>0</v>
      </c>
      <c r="S15" s="14" t="e">
        <f t="shared" si="4"/>
        <v>#DIV/0!</v>
      </c>
      <c r="T15" s="11">
        <f t="shared" si="5"/>
        <v>0</v>
      </c>
      <c r="U15" s="11">
        <f t="shared" si="6"/>
        <v>0</v>
      </c>
      <c r="V15" s="8" t="e">
        <f t="shared" si="7"/>
        <v>#DIV/0!</v>
      </c>
      <c r="W15" s="14"/>
      <c r="AW15" s="9"/>
      <c r="AX15" s="9"/>
      <c r="AY15" s="9"/>
      <c r="AZ15" s="9"/>
    </row>
    <row r="16" spans="1:52">
      <c r="A16" s="7">
        <v>375</v>
      </c>
      <c r="B16" s="11">
        <v>3</v>
      </c>
      <c r="C16" s="12">
        <v>34</v>
      </c>
      <c r="E16" s="7"/>
      <c r="F16" s="11">
        <f t="shared" si="0"/>
        <v>0</v>
      </c>
      <c r="G16" s="38"/>
      <c r="H16" s="38"/>
      <c r="I16" s="39"/>
      <c r="J16" s="13"/>
      <c r="K16" s="40"/>
      <c r="L16" s="11">
        <f t="shared" si="1"/>
        <v>0</v>
      </c>
      <c r="M16" s="40"/>
      <c r="N16" s="40"/>
      <c r="O16" s="26"/>
      <c r="Q16" s="7">
        <f t="shared" si="2"/>
        <v>0</v>
      </c>
      <c r="R16" s="11">
        <f t="shared" si="3"/>
        <v>0</v>
      </c>
      <c r="S16" s="14" t="e">
        <f t="shared" si="4"/>
        <v>#DIV/0!</v>
      </c>
      <c r="T16" s="11">
        <f t="shared" si="5"/>
        <v>0</v>
      </c>
      <c r="U16" s="11">
        <f t="shared" si="6"/>
        <v>0</v>
      </c>
      <c r="V16" s="8" t="e">
        <f t="shared" si="7"/>
        <v>#DIV/0!</v>
      </c>
      <c r="W16" s="14"/>
      <c r="AW16" s="9"/>
      <c r="AX16" s="9"/>
      <c r="AY16" s="9"/>
      <c r="AZ16" s="9"/>
    </row>
    <row r="17" spans="1:52">
      <c r="A17" s="7">
        <v>750</v>
      </c>
      <c r="B17" s="11">
        <v>1</v>
      </c>
      <c r="C17" s="12">
        <v>12</v>
      </c>
      <c r="E17" s="7"/>
      <c r="F17" s="11">
        <f t="shared" si="0"/>
        <v>0</v>
      </c>
      <c r="G17" s="38"/>
      <c r="H17" s="38"/>
      <c r="I17" s="39"/>
      <c r="J17" s="13"/>
      <c r="K17" s="40"/>
      <c r="L17" s="11">
        <f t="shared" si="1"/>
        <v>0</v>
      </c>
      <c r="M17" s="40"/>
      <c r="N17" s="40"/>
      <c r="O17" s="26"/>
      <c r="Q17" s="7">
        <f t="shared" si="2"/>
        <v>0</v>
      </c>
      <c r="R17" s="11">
        <f t="shared" si="3"/>
        <v>0</v>
      </c>
      <c r="S17" s="14" t="e">
        <f t="shared" si="4"/>
        <v>#DIV/0!</v>
      </c>
      <c r="T17" s="11">
        <f t="shared" si="5"/>
        <v>0</v>
      </c>
      <c r="U17" s="11">
        <f t="shared" si="6"/>
        <v>0</v>
      </c>
      <c r="V17" s="8" t="e">
        <f t="shared" si="7"/>
        <v>#DIV/0!</v>
      </c>
      <c r="W17" s="14"/>
      <c r="AW17" s="9"/>
      <c r="AX17" s="9"/>
      <c r="AY17" s="9"/>
      <c r="AZ17" s="9"/>
    </row>
    <row r="18" spans="1:52" ht="15.75" thickBot="1">
      <c r="A18" s="27">
        <v>1500</v>
      </c>
      <c r="B18" s="28">
        <v>0</v>
      </c>
      <c r="C18" s="29">
        <v>2</v>
      </c>
      <c r="E18" s="27"/>
      <c r="F18" s="28">
        <f t="shared" si="0"/>
        <v>0</v>
      </c>
      <c r="G18" s="30"/>
      <c r="H18" s="30"/>
      <c r="I18" s="31"/>
      <c r="J18" s="32"/>
      <c r="K18" s="33"/>
      <c r="L18" s="28">
        <f t="shared" si="1"/>
        <v>0</v>
      </c>
      <c r="M18" s="33"/>
      <c r="N18" s="33"/>
      <c r="O18" s="34"/>
      <c r="Q18" s="27">
        <f t="shared" si="2"/>
        <v>0</v>
      </c>
      <c r="R18" s="28">
        <f t="shared" si="3"/>
        <v>0</v>
      </c>
      <c r="S18" s="35" t="e">
        <f t="shared" si="4"/>
        <v>#DIV/0!</v>
      </c>
      <c r="T18" s="28">
        <f t="shared" si="5"/>
        <v>0</v>
      </c>
      <c r="U18" s="28">
        <f t="shared" si="6"/>
        <v>0</v>
      </c>
      <c r="V18" s="36" t="e">
        <f t="shared" si="7"/>
        <v>#DIV/0!</v>
      </c>
      <c r="W18" s="14"/>
      <c r="AW18" s="9"/>
      <c r="AX18" s="9"/>
      <c r="AY18" s="9"/>
      <c r="AZ18" s="9"/>
    </row>
    <row r="19" spans="1:52">
      <c r="AW19" s="9"/>
      <c r="AX19" s="9"/>
      <c r="AY19" s="9"/>
      <c r="AZ19" s="9"/>
    </row>
    <row r="20" spans="1:52" s="15" customFormat="1" ht="14.25"/>
    <row r="21" spans="1:52" s="15" customFormat="1" ht="14.25"/>
    <row r="22" spans="1:52" s="15" customFormat="1" ht="14.25"/>
    <row r="23" spans="1:52" s="15" customFormat="1" ht="14.25"/>
    <row r="24" spans="1:52" s="15" customFormat="1" ht="14.25"/>
    <row r="25" spans="1:52" s="15" customFormat="1" ht="14.25"/>
    <row r="26" spans="1:52" s="15" customFormat="1" ht="14.25"/>
    <row r="27" spans="1:52" s="15" customFormat="1" ht="14.25"/>
    <row r="28" spans="1:52" s="15" customFormat="1" ht="14.25"/>
    <row r="29" spans="1:52" s="15" customFormat="1" ht="14.25"/>
    <row r="30" spans="1:52" s="15" customFormat="1" ht="14.25"/>
    <row r="31" spans="1:52" s="15" customFormat="1" ht="14.25"/>
    <row r="32" spans="1:52" s="15" customFormat="1" ht="14.25"/>
    <row r="33" s="15" customFormat="1" ht="14.25"/>
    <row r="34" s="15" customFormat="1" ht="14.25"/>
    <row r="35" s="15" customFormat="1" ht="14.25"/>
    <row r="36" s="15" customFormat="1" ht="14.25"/>
    <row r="37" s="15" customFormat="1" ht="14.25"/>
    <row r="38" s="15" customFormat="1" ht="14.25"/>
    <row r="39" s="15" customFormat="1" ht="14.25"/>
    <row r="40" s="15" customFormat="1" ht="14.25"/>
    <row r="41" s="15" customFormat="1" ht="14.25"/>
    <row r="42" s="15" customFormat="1" ht="14.25"/>
    <row r="43" s="15" customFormat="1" ht="14.25"/>
    <row r="44" s="15" customFormat="1" ht="14.25"/>
    <row r="45" s="15" customFormat="1" ht="14.25"/>
    <row r="46" s="15" customFormat="1" ht="14.25"/>
    <row r="47" s="15" customFormat="1" ht="14.25"/>
    <row r="48" s="15" customFormat="1" ht="14.25"/>
    <row r="49" s="15" customFormat="1" ht="14.25"/>
    <row r="50" s="15" customFormat="1" ht="14.25"/>
    <row r="51" s="15" customFormat="1" ht="14.25"/>
    <row r="52" s="15" customFormat="1" ht="14.25"/>
    <row r="53" s="15" customFormat="1" ht="14.25"/>
    <row r="54" s="15" customFormat="1" ht="14.25"/>
    <row r="55" s="15" customFormat="1" ht="14.25"/>
    <row r="56" s="15" customFormat="1" ht="14.25"/>
    <row r="57" s="15" customFormat="1" ht="14.25"/>
    <row r="58" s="15" customFormat="1" ht="14.25"/>
    <row r="59" s="15" customFormat="1" ht="14.25"/>
    <row r="60" s="15" customFormat="1" ht="14.25"/>
    <row r="61" s="15" customFormat="1" ht="14.25"/>
    <row r="62" s="15" customFormat="1" ht="14.25"/>
    <row r="63" s="15" customFormat="1" ht="14.25"/>
    <row r="64" s="15" customFormat="1" ht="14.25"/>
    <row r="65" s="15" customFormat="1" ht="14.25"/>
    <row r="66" s="15" customFormat="1" ht="14.25"/>
    <row r="67" s="15" customFormat="1" ht="14.25"/>
    <row r="68" s="15" customFormat="1" ht="14.25"/>
    <row r="69" s="15" customFormat="1" ht="14.25"/>
    <row r="70" s="15" customFormat="1" ht="14.25"/>
    <row r="71" s="15" customFormat="1" ht="14.25"/>
    <row r="72" s="15" customFormat="1" ht="14.25"/>
    <row r="73" s="15" customFormat="1" ht="14.25"/>
    <row r="74" s="15" customFormat="1" ht="14.25"/>
    <row r="75" s="15" customFormat="1" ht="14.25"/>
    <row r="76" s="15" customFormat="1" ht="14.25"/>
    <row r="77" s="15" customFormat="1" ht="14.25"/>
    <row r="78" s="15" customFormat="1" ht="14.25"/>
    <row r="79" s="15" customFormat="1" ht="14.25"/>
    <row r="80" s="15" customFormat="1" ht="14.25"/>
    <row r="81" s="15" customFormat="1" ht="14.25"/>
    <row r="82" s="15" customFormat="1" ht="14.25"/>
    <row r="83" s="15" customFormat="1" ht="14.25"/>
    <row r="84" s="15" customFormat="1" ht="14.25"/>
    <row r="85" s="15" customFormat="1" ht="14.25"/>
    <row r="86" s="15" customFormat="1" ht="14.25"/>
    <row r="87" s="15" customFormat="1" ht="14.25"/>
    <row r="88" s="15" customFormat="1" ht="14.25"/>
    <row r="89" s="15" customFormat="1" ht="14.25"/>
    <row r="90" s="15" customFormat="1" ht="14.25"/>
    <row r="91" s="15" customFormat="1" ht="14.25"/>
    <row r="92" s="15" customFormat="1" ht="14.25"/>
    <row r="93" s="15" customFormat="1" ht="14.25"/>
    <row r="94" s="15" customFormat="1" ht="14.25"/>
    <row r="95" s="15" customFormat="1" ht="14.25"/>
    <row r="96" s="15" customFormat="1" ht="14.25"/>
    <row r="97" spans="7:9" s="15" customFormat="1" ht="14.25"/>
    <row r="98" spans="7:9" s="15" customFormat="1" ht="14.25"/>
    <row r="99" spans="7:9" s="15" customFormat="1" ht="14.25"/>
    <row r="100" spans="7:9" s="15" customFormat="1" ht="14.25"/>
    <row r="101" spans="7:9" s="15" customFormat="1" ht="14.25"/>
    <row r="102" spans="7:9" s="15" customFormat="1" ht="14.25"/>
    <row r="103" spans="7:9">
      <c r="G103" s="5"/>
      <c r="H103" s="5"/>
      <c r="I103" s="5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35BB3-BB9B-4215-B72A-576E987B46A9}">
  <sheetPr>
    <tabColor theme="9"/>
  </sheetPr>
  <dimension ref="A1:AZ103"/>
  <sheetViews>
    <sheetView zoomScale="85" zoomScaleNormal="85" workbookViewId="0">
      <selection sqref="A1:XFD1"/>
    </sheetView>
  </sheetViews>
  <sheetFormatPr defaultRowHeight="15"/>
  <cols>
    <col min="1" max="1" width="9" style="5"/>
    <col min="2" max="2" width="12.25" style="5" customWidth="1"/>
    <col min="3" max="3" width="13.5" style="5" customWidth="1"/>
    <col min="4" max="4" width="10.625" style="5" customWidth="1"/>
    <col min="5" max="5" width="9.875" style="5" customWidth="1"/>
    <col min="6" max="6" width="9.375" style="5" customWidth="1"/>
    <col min="7" max="7" width="11.125" style="37" customWidth="1"/>
    <col min="8" max="8" width="10" style="37" customWidth="1"/>
    <col min="9" max="9" width="10.5" style="37" customWidth="1"/>
    <col min="10" max="10" width="9" style="5"/>
    <col min="11" max="11" width="12.375" style="5" customWidth="1"/>
    <col min="12" max="12" width="12.5" style="5" customWidth="1"/>
    <col min="13" max="13" width="11.625" style="5" customWidth="1"/>
    <col min="14" max="14" width="10.5" style="5" customWidth="1"/>
    <col min="15" max="15" width="11.25" style="5" customWidth="1"/>
    <col min="16" max="17" width="9" style="5"/>
    <col min="18" max="18" width="10.125" style="5" customWidth="1"/>
    <col min="19" max="19" width="9.25" style="5" bestFit="1" customWidth="1"/>
    <col min="20" max="20" width="10.5" style="5" customWidth="1"/>
    <col min="21" max="21" width="10.875" style="5" customWidth="1"/>
    <col min="22" max="22" width="9.25" style="5" bestFit="1" customWidth="1"/>
    <col min="23" max="23" width="1.375" style="5" customWidth="1"/>
    <col min="24" max="24" width="13" style="5" bestFit="1" customWidth="1"/>
    <col min="25" max="25" width="1.5" style="5" customWidth="1"/>
    <col min="26" max="26" width="12.625" style="15" customWidth="1"/>
    <col min="27" max="27" width="12.75" style="15" bestFit="1" customWidth="1"/>
    <col min="28" max="28" width="13.375" style="15" customWidth="1"/>
    <col min="29" max="29" width="13.75" style="15" customWidth="1"/>
    <col min="30" max="30" width="12.625" style="15" customWidth="1"/>
    <col min="31" max="31" width="13" style="15" customWidth="1"/>
    <col min="32" max="32" width="13.5" style="15" customWidth="1"/>
    <col min="33" max="33" width="15.5" style="15" customWidth="1"/>
    <col min="34" max="34" width="13" style="15" customWidth="1"/>
    <col min="35" max="35" width="14.875" style="15" customWidth="1"/>
    <col min="36" max="36" width="16.125" style="15" customWidth="1"/>
    <col min="37" max="37" width="15.875" style="15" customWidth="1"/>
    <col min="38" max="39" width="15" style="15" customWidth="1"/>
    <col min="40" max="47" width="9" style="15"/>
    <col min="48" max="16384" width="9" style="5"/>
  </cols>
  <sheetData>
    <row r="1" spans="1:52" s="1" customFormat="1" ht="15.75" thickBot="1">
      <c r="A1" s="2" t="s">
        <v>167</v>
      </c>
      <c r="E1" s="2" t="s">
        <v>168</v>
      </c>
      <c r="G1" s="37"/>
      <c r="H1" s="37"/>
      <c r="I1" s="37"/>
      <c r="Q1" s="37" t="s">
        <v>169</v>
      </c>
    </row>
    <row r="2" spans="1:52" s="4" customFormat="1" ht="51" customHeight="1">
      <c r="A2" s="16" t="s">
        <v>0</v>
      </c>
      <c r="B2" s="3" t="s">
        <v>165</v>
      </c>
      <c r="C2" s="6" t="s">
        <v>166</v>
      </c>
      <c r="E2" s="16" t="s">
        <v>83</v>
      </c>
      <c r="F2" s="17" t="s">
        <v>84</v>
      </c>
      <c r="G2" s="18" t="s">
        <v>85</v>
      </c>
      <c r="H2" s="18" t="s">
        <v>86</v>
      </c>
      <c r="I2" s="19" t="s">
        <v>87</v>
      </c>
      <c r="J2" s="20"/>
      <c r="K2" s="17" t="s">
        <v>88</v>
      </c>
      <c r="L2" s="17" t="s">
        <v>89</v>
      </c>
      <c r="M2" s="18" t="s">
        <v>90</v>
      </c>
      <c r="N2" s="18" t="s">
        <v>91</v>
      </c>
      <c r="O2" s="21" t="s">
        <v>92</v>
      </c>
      <c r="Q2" s="16" t="s">
        <v>135</v>
      </c>
      <c r="R2" s="17" t="s">
        <v>136</v>
      </c>
      <c r="S2" s="22" t="s">
        <v>1</v>
      </c>
      <c r="T2" s="17" t="s">
        <v>137</v>
      </c>
      <c r="U2" s="17" t="s">
        <v>138</v>
      </c>
      <c r="V2" s="23" t="s">
        <v>2</v>
      </c>
      <c r="W2" s="24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</row>
    <row r="3" spans="1:52">
      <c r="A3" s="7">
        <v>3</v>
      </c>
      <c r="B3" s="11">
        <v>13</v>
      </c>
      <c r="C3" s="12">
        <v>290</v>
      </c>
      <c r="E3" s="25">
        <v>523</v>
      </c>
      <c r="F3" s="11">
        <f>SUM(G3:I3)</f>
        <v>5</v>
      </c>
      <c r="G3" s="40">
        <v>4</v>
      </c>
      <c r="H3" s="40"/>
      <c r="I3" s="40">
        <v>1</v>
      </c>
      <c r="J3" s="13"/>
      <c r="K3" s="40">
        <v>172</v>
      </c>
      <c r="L3" s="11">
        <f>SUM(M3:O3)</f>
        <v>22</v>
      </c>
      <c r="M3" s="40">
        <v>5</v>
      </c>
      <c r="N3" s="40">
        <v>2</v>
      </c>
      <c r="O3" s="26">
        <v>15</v>
      </c>
      <c r="Q3" s="7">
        <f>E3/68200</f>
        <v>7.6686217008797653E-3</v>
      </c>
      <c r="R3" s="11">
        <f>F3/68200</f>
        <v>7.3313782991202346E-5</v>
      </c>
      <c r="S3" s="14">
        <f>R3/Q3</f>
        <v>9.5602294455066923E-3</v>
      </c>
      <c r="T3" s="11">
        <f>K3/68200</f>
        <v>2.5219941348973607E-3</v>
      </c>
      <c r="U3" s="11">
        <f>L3/68200</f>
        <v>3.2258064516129032E-4</v>
      </c>
      <c r="V3" s="8">
        <f>U3/T3</f>
        <v>0.12790697674418605</v>
      </c>
      <c r="W3" s="14"/>
    </row>
    <row r="4" spans="1:52">
      <c r="A4" s="7">
        <v>6</v>
      </c>
      <c r="B4" s="11">
        <v>52</v>
      </c>
      <c r="C4" s="12">
        <v>970</v>
      </c>
      <c r="E4" s="25">
        <v>482</v>
      </c>
      <c r="F4" s="11">
        <f t="shared" ref="F4:F18" si="0">SUM(G4:I4)</f>
        <v>4</v>
      </c>
      <c r="G4" s="40">
        <v>2</v>
      </c>
      <c r="H4" s="40">
        <v>2</v>
      </c>
      <c r="I4" s="40"/>
      <c r="J4" s="13"/>
      <c r="K4" s="40">
        <v>192</v>
      </c>
      <c r="L4" s="11">
        <f t="shared" ref="L4:L18" si="1">SUM(M4:O4)</f>
        <v>16</v>
      </c>
      <c r="M4" s="40">
        <v>3</v>
      </c>
      <c r="N4" s="40">
        <v>4</v>
      </c>
      <c r="O4" s="26">
        <v>9</v>
      </c>
      <c r="Q4" s="7">
        <f t="shared" ref="Q4:Q18" si="2">E4/68200</f>
        <v>7.0674486803519064E-3</v>
      </c>
      <c r="R4" s="11">
        <f t="shared" ref="R4:R18" si="3">F4/68200</f>
        <v>5.8651026392961877E-5</v>
      </c>
      <c r="S4" s="14">
        <f t="shared" ref="S4:S18" si="4">R4/Q4</f>
        <v>8.2987551867219917E-3</v>
      </c>
      <c r="T4" s="11">
        <f t="shared" ref="T4:T18" si="5">K4/68200</f>
        <v>2.8152492668621701E-3</v>
      </c>
      <c r="U4" s="11">
        <f t="shared" ref="U4:U18" si="6">L4/68200</f>
        <v>2.3460410557184751E-4</v>
      </c>
      <c r="V4" s="8">
        <f t="shared" ref="V4:V18" si="7">U4/T4</f>
        <v>8.3333333333333329E-2</v>
      </c>
      <c r="W4" s="14"/>
    </row>
    <row r="5" spans="1:52">
      <c r="A5" s="7">
        <v>12</v>
      </c>
      <c r="B5" s="11">
        <v>78</v>
      </c>
      <c r="C5" s="12">
        <v>1600</v>
      </c>
      <c r="E5" s="25">
        <v>559</v>
      </c>
      <c r="F5" s="11">
        <f t="shared" si="0"/>
        <v>9</v>
      </c>
      <c r="G5" s="40">
        <v>4</v>
      </c>
      <c r="H5" s="40">
        <v>4</v>
      </c>
      <c r="I5" s="40">
        <v>1</v>
      </c>
      <c r="J5" s="13"/>
      <c r="K5" s="40">
        <v>183</v>
      </c>
      <c r="L5" s="11">
        <f t="shared" si="1"/>
        <v>15</v>
      </c>
      <c r="M5" s="40">
        <v>2</v>
      </c>
      <c r="N5" s="40">
        <v>1</v>
      </c>
      <c r="O5" s="26">
        <v>12</v>
      </c>
      <c r="Q5" s="7">
        <f t="shared" si="2"/>
        <v>8.1964809384164217E-3</v>
      </c>
      <c r="R5" s="11">
        <f t="shared" si="3"/>
        <v>1.3196480938416422E-4</v>
      </c>
      <c r="S5" s="14">
        <f t="shared" si="4"/>
        <v>1.6100178890876567E-2</v>
      </c>
      <c r="T5" s="11">
        <f t="shared" si="5"/>
        <v>2.6832844574780058E-3</v>
      </c>
      <c r="U5" s="11">
        <f t="shared" si="6"/>
        <v>2.1994134897360704E-4</v>
      </c>
      <c r="V5" s="8">
        <f t="shared" si="7"/>
        <v>8.1967213114754106E-2</v>
      </c>
      <c r="W5" s="14"/>
      <c r="AV5" s="9"/>
      <c r="AW5" s="9"/>
      <c r="AX5" s="9"/>
      <c r="AY5" s="9"/>
      <c r="AZ5" s="9"/>
    </row>
    <row r="6" spans="1:52">
      <c r="A6" s="7">
        <v>20</v>
      </c>
      <c r="B6" s="11">
        <v>40</v>
      </c>
      <c r="C6" s="12">
        <v>870</v>
      </c>
      <c r="E6" s="25">
        <v>540</v>
      </c>
      <c r="F6" s="11">
        <f t="shared" si="0"/>
        <v>0</v>
      </c>
      <c r="G6" s="40"/>
      <c r="H6" s="40"/>
      <c r="I6" s="40"/>
      <c r="J6" s="13"/>
      <c r="K6" s="40">
        <v>209</v>
      </c>
      <c r="L6" s="11">
        <f t="shared" si="1"/>
        <v>14</v>
      </c>
      <c r="M6" s="40"/>
      <c r="N6" s="40">
        <v>1</v>
      </c>
      <c r="O6" s="26">
        <v>13</v>
      </c>
      <c r="Q6" s="7">
        <f t="shared" si="2"/>
        <v>7.9178885630498529E-3</v>
      </c>
      <c r="R6" s="11">
        <f t="shared" si="3"/>
        <v>0</v>
      </c>
      <c r="S6" s="14">
        <f t="shared" si="4"/>
        <v>0</v>
      </c>
      <c r="T6" s="11">
        <f t="shared" si="5"/>
        <v>3.0645161290322582E-3</v>
      </c>
      <c r="U6" s="11">
        <f t="shared" si="6"/>
        <v>2.0527859237536657E-4</v>
      </c>
      <c r="V6" s="8">
        <f t="shared" si="7"/>
        <v>6.6985645933014357E-2</v>
      </c>
      <c r="W6" s="14"/>
      <c r="AV6" s="9"/>
      <c r="AW6" s="9"/>
      <c r="AX6" s="9"/>
      <c r="AY6" s="9"/>
      <c r="AZ6" s="9"/>
    </row>
    <row r="7" spans="1:52">
      <c r="A7" s="7">
        <v>28</v>
      </c>
      <c r="B7" s="11">
        <v>24</v>
      </c>
      <c r="C7" s="12">
        <v>420</v>
      </c>
      <c r="E7" s="25">
        <v>544</v>
      </c>
      <c r="F7" s="11">
        <f t="shared" si="0"/>
        <v>2</v>
      </c>
      <c r="G7" s="40"/>
      <c r="H7" s="40"/>
      <c r="I7" s="40">
        <v>2</v>
      </c>
      <c r="J7" s="13"/>
      <c r="K7" s="40">
        <v>207</v>
      </c>
      <c r="L7" s="11">
        <f t="shared" si="1"/>
        <v>16</v>
      </c>
      <c r="M7" s="40"/>
      <c r="N7" s="40">
        <v>2</v>
      </c>
      <c r="O7" s="26">
        <v>14</v>
      </c>
      <c r="Q7" s="7">
        <f t="shared" si="2"/>
        <v>7.9765395894428152E-3</v>
      </c>
      <c r="R7" s="11">
        <f t="shared" si="3"/>
        <v>2.9325513196480938E-5</v>
      </c>
      <c r="S7" s="14">
        <f t="shared" si="4"/>
        <v>3.6764705882352941E-3</v>
      </c>
      <c r="T7" s="11">
        <f t="shared" si="5"/>
        <v>3.035190615835777E-3</v>
      </c>
      <c r="U7" s="11">
        <f t="shared" si="6"/>
        <v>2.3460410557184751E-4</v>
      </c>
      <c r="V7" s="8">
        <f t="shared" si="7"/>
        <v>7.7294685990338161E-2</v>
      </c>
      <c r="W7" s="14"/>
      <c r="AV7" s="9"/>
      <c r="AW7" s="9"/>
      <c r="AX7" s="9"/>
      <c r="AY7" s="9"/>
      <c r="AZ7" s="9"/>
    </row>
    <row r="8" spans="1:52">
      <c r="A8" s="7">
        <v>36</v>
      </c>
      <c r="B8" s="11">
        <v>12</v>
      </c>
      <c r="C8" s="12">
        <v>240</v>
      </c>
      <c r="E8" s="25">
        <v>535</v>
      </c>
      <c r="F8" s="11">
        <f t="shared" si="0"/>
        <v>3</v>
      </c>
      <c r="G8" s="40"/>
      <c r="H8" s="40">
        <v>1</v>
      </c>
      <c r="I8" s="40">
        <v>2</v>
      </c>
      <c r="J8" s="13"/>
      <c r="K8" s="40">
        <v>206</v>
      </c>
      <c r="L8" s="11">
        <f t="shared" si="1"/>
        <v>15</v>
      </c>
      <c r="M8" s="40">
        <v>1</v>
      </c>
      <c r="N8" s="40">
        <v>5</v>
      </c>
      <c r="O8" s="26">
        <v>9</v>
      </c>
      <c r="Q8" s="7">
        <f t="shared" si="2"/>
        <v>7.8445747800586513E-3</v>
      </c>
      <c r="R8" s="11">
        <f t="shared" si="3"/>
        <v>4.3988269794721408E-5</v>
      </c>
      <c r="S8" s="14">
        <f t="shared" si="4"/>
        <v>5.6074766355140183E-3</v>
      </c>
      <c r="T8" s="11">
        <f t="shared" si="5"/>
        <v>3.0205278592375369E-3</v>
      </c>
      <c r="U8" s="11">
        <f t="shared" si="6"/>
        <v>2.1994134897360704E-4</v>
      </c>
      <c r="V8" s="8">
        <f t="shared" si="7"/>
        <v>7.281553398058252E-2</v>
      </c>
      <c r="W8" s="14"/>
      <c r="AV8" s="9"/>
      <c r="AW8" s="9"/>
      <c r="AX8" s="9"/>
      <c r="AY8" s="9"/>
      <c r="AZ8" s="9"/>
    </row>
    <row r="9" spans="1:52">
      <c r="A9" s="7">
        <v>45</v>
      </c>
      <c r="B9" s="11">
        <v>6</v>
      </c>
      <c r="C9" s="12">
        <v>110</v>
      </c>
      <c r="E9" s="25">
        <v>511</v>
      </c>
      <c r="F9" s="11">
        <f t="shared" si="0"/>
        <v>5</v>
      </c>
      <c r="G9" s="40"/>
      <c r="H9" s="40">
        <v>2</v>
      </c>
      <c r="I9" s="40">
        <v>3</v>
      </c>
      <c r="J9" s="13"/>
      <c r="K9" s="40">
        <v>184</v>
      </c>
      <c r="L9" s="11">
        <f t="shared" si="1"/>
        <v>14</v>
      </c>
      <c r="M9" s="40">
        <v>3</v>
      </c>
      <c r="N9" s="40">
        <v>1</v>
      </c>
      <c r="O9" s="26">
        <v>10</v>
      </c>
      <c r="Q9" s="7">
        <f t="shared" si="2"/>
        <v>7.4926686217008801E-3</v>
      </c>
      <c r="R9" s="11">
        <f t="shared" si="3"/>
        <v>7.3313782991202346E-5</v>
      </c>
      <c r="S9" s="14">
        <f t="shared" si="4"/>
        <v>9.7847358121330719E-3</v>
      </c>
      <c r="T9" s="11">
        <f t="shared" si="5"/>
        <v>2.6979472140762463E-3</v>
      </c>
      <c r="U9" s="11">
        <f t="shared" si="6"/>
        <v>2.0527859237536657E-4</v>
      </c>
      <c r="V9" s="8">
        <f t="shared" si="7"/>
        <v>7.6086956521739135E-2</v>
      </c>
      <c r="W9" s="14"/>
      <c r="AV9" s="9"/>
      <c r="AW9" s="9"/>
      <c r="AX9" s="9"/>
      <c r="AY9" s="9"/>
      <c r="AZ9" s="9"/>
    </row>
    <row r="10" spans="1:52">
      <c r="A10" s="7">
        <v>62.5</v>
      </c>
      <c r="B10" s="11">
        <v>7</v>
      </c>
      <c r="C10" s="12">
        <v>140</v>
      </c>
      <c r="E10" s="25">
        <v>286</v>
      </c>
      <c r="F10" s="11">
        <f t="shared" si="0"/>
        <v>5</v>
      </c>
      <c r="G10" s="40"/>
      <c r="H10" s="40"/>
      <c r="I10" s="40">
        <v>5</v>
      </c>
      <c r="J10" s="13"/>
      <c r="K10" s="40">
        <v>121</v>
      </c>
      <c r="L10" s="11">
        <f t="shared" si="1"/>
        <v>21</v>
      </c>
      <c r="M10" s="40">
        <v>4</v>
      </c>
      <c r="N10" s="40">
        <v>2</v>
      </c>
      <c r="O10" s="26">
        <v>15</v>
      </c>
      <c r="Q10" s="7">
        <f t="shared" si="2"/>
        <v>4.193548387096774E-3</v>
      </c>
      <c r="R10" s="11">
        <f t="shared" si="3"/>
        <v>7.3313782991202346E-5</v>
      </c>
      <c r="S10" s="14">
        <f t="shared" si="4"/>
        <v>1.7482517482517484E-2</v>
      </c>
      <c r="T10" s="11">
        <f t="shared" si="5"/>
        <v>1.7741935483870969E-3</v>
      </c>
      <c r="U10" s="11">
        <f t="shared" si="6"/>
        <v>3.0791788856304985E-4</v>
      </c>
      <c r="V10" s="8">
        <f t="shared" si="7"/>
        <v>0.17355371900826444</v>
      </c>
      <c r="W10" s="14"/>
      <c r="AV10" s="9"/>
      <c r="AW10" s="9"/>
      <c r="AX10" s="9"/>
      <c r="AY10" s="9"/>
      <c r="AZ10" s="9"/>
    </row>
    <row r="11" spans="1:52">
      <c r="A11" s="7">
        <v>87.5</v>
      </c>
      <c r="B11" s="11">
        <v>5</v>
      </c>
      <c r="C11" s="12">
        <v>85</v>
      </c>
      <c r="E11" s="25"/>
      <c r="F11" s="11">
        <f t="shared" si="0"/>
        <v>0</v>
      </c>
      <c r="G11" s="40"/>
      <c r="H11" s="40"/>
      <c r="I11" s="40"/>
      <c r="J11" s="13"/>
      <c r="K11" s="40">
        <v>14</v>
      </c>
      <c r="L11" s="11">
        <f t="shared" si="1"/>
        <v>7</v>
      </c>
      <c r="M11" s="40">
        <v>1</v>
      </c>
      <c r="N11" s="40"/>
      <c r="O11" s="26">
        <v>6</v>
      </c>
      <c r="Q11" s="7">
        <f t="shared" si="2"/>
        <v>0</v>
      </c>
      <c r="R11" s="11">
        <f t="shared" si="3"/>
        <v>0</v>
      </c>
      <c r="S11" s="14" t="e">
        <f t="shared" si="4"/>
        <v>#DIV/0!</v>
      </c>
      <c r="T11" s="11">
        <f t="shared" si="5"/>
        <v>2.0527859237536657E-4</v>
      </c>
      <c r="U11" s="11">
        <f t="shared" si="6"/>
        <v>1.0263929618768328E-4</v>
      </c>
      <c r="V11" s="8">
        <f t="shared" si="7"/>
        <v>0.5</v>
      </c>
      <c r="W11" s="14"/>
      <c r="AV11" s="9"/>
      <c r="AW11" s="9"/>
      <c r="AX11" s="9"/>
      <c r="AY11" s="9"/>
      <c r="AZ11" s="9"/>
    </row>
    <row r="12" spans="1:52">
      <c r="A12" s="7">
        <v>112.5</v>
      </c>
      <c r="B12" s="11">
        <v>4</v>
      </c>
      <c r="C12" s="12">
        <v>48</v>
      </c>
      <c r="E12" s="25"/>
      <c r="F12" s="11">
        <f t="shared" si="0"/>
        <v>0</v>
      </c>
      <c r="G12" s="11"/>
      <c r="H12" s="11"/>
      <c r="I12" s="11"/>
      <c r="J12" s="13"/>
      <c r="K12" s="40"/>
      <c r="L12" s="11">
        <f t="shared" si="1"/>
        <v>1</v>
      </c>
      <c r="M12" s="40"/>
      <c r="N12" s="40">
        <v>1</v>
      </c>
      <c r="O12" s="26"/>
      <c r="Q12" s="7">
        <f t="shared" si="2"/>
        <v>0</v>
      </c>
      <c r="R12" s="11">
        <f t="shared" si="3"/>
        <v>0</v>
      </c>
      <c r="S12" s="14" t="e">
        <f t="shared" si="4"/>
        <v>#DIV/0!</v>
      </c>
      <c r="T12" s="11">
        <f t="shared" si="5"/>
        <v>0</v>
      </c>
      <c r="U12" s="11">
        <f t="shared" si="6"/>
        <v>1.4662756598240469E-5</v>
      </c>
      <c r="V12" s="8" t="e">
        <f t="shared" si="7"/>
        <v>#DIV/0!</v>
      </c>
      <c r="W12" s="14"/>
      <c r="AV12" s="9"/>
      <c r="AW12" s="9"/>
      <c r="AX12" s="9"/>
      <c r="AY12" s="9"/>
      <c r="AZ12" s="9"/>
    </row>
    <row r="13" spans="1:52">
      <c r="A13" s="7">
        <v>137.5</v>
      </c>
      <c r="B13" s="11">
        <v>3</v>
      </c>
      <c r="C13" s="12">
        <v>38</v>
      </c>
      <c r="E13" s="7"/>
      <c r="F13" s="11">
        <f t="shared" si="0"/>
        <v>0</v>
      </c>
      <c r="G13" s="11"/>
      <c r="H13" s="11"/>
      <c r="I13" s="11"/>
      <c r="J13" s="13"/>
      <c r="K13" s="40"/>
      <c r="L13" s="11">
        <f t="shared" si="1"/>
        <v>0</v>
      </c>
      <c r="M13" s="40"/>
      <c r="N13" s="40"/>
      <c r="O13" s="26"/>
      <c r="Q13" s="7">
        <f t="shared" si="2"/>
        <v>0</v>
      </c>
      <c r="R13" s="11">
        <f t="shared" si="3"/>
        <v>0</v>
      </c>
      <c r="S13" s="14" t="e">
        <f t="shared" si="4"/>
        <v>#DIV/0!</v>
      </c>
      <c r="T13" s="11">
        <f t="shared" si="5"/>
        <v>0</v>
      </c>
      <c r="U13" s="11">
        <f t="shared" si="6"/>
        <v>0</v>
      </c>
      <c r="V13" s="8" t="e">
        <f t="shared" si="7"/>
        <v>#DIV/0!</v>
      </c>
      <c r="W13" s="14"/>
      <c r="AV13" s="9"/>
      <c r="AW13" s="9"/>
      <c r="AX13" s="9"/>
      <c r="AY13" s="9"/>
      <c r="AZ13" s="9"/>
    </row>
    <row r="14" spans="1:52">
      <c r="A14" s="7">
        <v>175</v>
      </c>
      <c r="B14" s="11">
        <v>2</v>
      </c>
      <c r="C14" s="12">
        <v>35</v>
      </c>
      <c r="E14" s="7"/>
      <c r="F14" s="11">
        <f t="shared" si="0"/>
        <v>0</v>
      </c>
      <c r="G14" s="11"/>
      <c r="H14" s="11"/>
      <c r="I14" s="11"/>
      <c r="J14" s="13"/>
      <c r="K14" s="40"/>
      <c r="L14" s="11">
        <f t="shared" si="1"/>
        <v>0</v>
      </c>
      <c r="M14" s="40"/>
      <c r="N14" s="40"/>
      <c r="O14" s="26"/>
      <c r="Q14" s="7">
        <f t="shared" si="2"/>
        <v>0</v>
      </c>
      <c r="R14" s="11">
        <f t="shared" si="3"/>
        <v>0</v>
      </c>
      <c r="S14" s="14" t="e">
        <f t="shared" si="4"/>
        <v>#DIV/0!</v>
      </c>
      <c r="T14" s="11">
        <f t="shared" si="5"/>
        <v>0</v>
      </c>
      <c r="U14" s="11">
        <f t="shared" si="6"/>
        <v>0</v>
      </c>
      <c r="V14" s="8" t="e">
        <f t="shared" si="7"/>
        <v>#DIV/0!</v>
      </c>
      <c r="W14" s="14"/>
      <c r="AV14" s="9"/>
      <c r="AW14" s="9"/>
      <c r="AX14" s="9"/>
      <c r="AY14" s="9"/>
      <c r="AZ14" s="9"/>
    </row>
    <row r="15" spans="1:52">
      <c r="A15" s="7">
        <v>225</v>
      </c>
      <c r="B15" s="11">
        <v>1</v>
      </c>
      <c r="C15" s="12">
        <v>29</v>
      </c>
      <c r="E15" s="7"/>
      <c r="F15" s="11">
        <f t="shared" si="0"/>
        <v>0</v>
      </c>
      <c r="G15" s="11"/>
      <c r="H15" s="11"/>
      <c r="I15" s="11"/>
      <c r="J15" s="13"/>
      <c r="K15" s="40"/>
      <c r="L15" s="11">
        <f t="shared" si="1"/>
        <v>0</v>
      </c>
      <c r="M15" s="40"/>
      <c r="N15" s="40"/>
      <c r="O15" s="26"/>
      <c r="Q15" s="7">
        <f t="shared" si="2"/>
        <v>0</v>
      </c>
      <c r="R15" s="11">
        <f t="shared" si="3"/>
        <v>0</v>
      </c>
      <c r="S15" s="14" t="e">
        <f t="shared" si="4"/>
        <v>#DIV/0!</v>
      </c>
      <c r="T15" s="11">
        <f t="shared" si="5"/>
        <v>0</v>
      </c>
      <c r="U15" s="11">
        <f t="shared" si="6"/>
        <v>0</v>
      </c>
      <c r="V15" s="8" t="e">
        <f t="shared" si="7"/>
        <v>#DIV/0!</v>
      </c>
      <c r="W15" s="14"/>
      <c r="AV15" s="9"/>
      <c r="AW15" s="9"/>
      <c r="AX15" s="9"/>
      <c r="AY15" s="9"/>
      <c r="AZ15" s="9"/>
    </row>
    <row r="16" spans="1:52">
      <c r="A16" s="7">
        <v>375</v>
      </c>
      <c r="B16" s="11">
        <v>3</v>
      </c>
      <c r="C16" s="12">
        <v>34</v>
      </c>
      <c r="E16" s="7"/>
      <c r="F16" s="11">
        <f t="shared" si="0"/>
        <v>0</v>
      </c>
      <c r="G16" s="38"/>
      <c r="H16" s="38"/>
      <c r="I16" s="39"/>
      <c r="J16" s="13"/>
      <c r="K16" s="40"/>
      <c r="L16" s="11">
        <f t="shared" si="1"/>
        <v>0</v>
      </c>
      <c r="M16" s="40"/>
      <c r="N16" s="40"/>
      <c r="O16" s="26"/>
      <c r="Q16" s="7">
        <f t="shared" si="2"/>
        <v>0</v>
      </c>
      <c r="R16" s="11">
        <f t="shared" si="3"/>
        <v>0</v>
      </c>
      <c r="S16" s="14" t="e">
        <f t="shared" si="4"/>
        <v>#DIV/0!</v>
      </c>
      <c r="T16" s="11">
        <f t="shared" si="5"/>
        <v>0</v>
      </c>
      <c r="U16" s="11">
        <f t="shared" si="6"/>
        <v>0</v>
      </c>
      <c r="V16" s="8" t="e">
        <f t="shared" si="7"/>
        <v>#DIV/0!</v>
      </c>
      <c r="W16" s="14"/>
      <c r="AV16" s="9"/>
      <c r="AW16" s="9"/>
      <c r="AX16" s="9"/>
      <c r="AY16" s="9"/>
      <c r="AZ16" s="9"/>
    </row>
    <row r="17" spans="1:52">
      <c r="A17" s="7">
        <v>750</v>
      </c>
      <c r="B17" s="11">
        <v>1</v>
      </c>
      <c r="C17" s="12">
        <v>12</v>
      </c>
      <c r="E17" s="7"/>
      <c r="F17" s="11">
        <f t="shared" si="0"/>
        <v>0</v>
      </c>
      <c r="G17" s="38"/>
      <c r="H17" s="38"/>
      <c r="I17" s="39"/>
      <c r="J17" s="13"/>
      <c r="K17" s="40"/>
      <c r="L17" s="11">
        <f t="shared" si="1"/>
        <v>0</v>
      </c>
      <c r="M17" s="40"/>
      <c r="N17" s="40"/>
      <c r="O17" s="26"/>
      <c r="Q17" s="7">
        <f t="shared" si="2"/>
        <v>0</v>
      </c>
      <c r="R17" s="11">
        <f t="shared" si="3"/>
        <v>0</v>
      </c>
      <c r="S17" s="14" t="e">
        <f t="shared" si="4"/>
        <v>#DIV/0!</v>
      </c>
      <c r="T17" s="11">
        <f t="shared" si="5"/>
        <v>0</v>
      </c>
      <c r="U17" s="11">
        <f t="shared" si="6"/>
        <v>0</v>
      </c>
      <c r="V17" s="8" t="e">
        <f t="shared" si="7"/>
        <v>#DIV/0!</v>
      </c>
      <c r="W17" s="14"/>
      <c r="AV17" s="9"/>
      <c r="AW17" s="9"/>
      <c r="AX17" s="9"/>
      <c r="AY17" s="9"/>
      <c r="AZ17" s="9"/>
    </row>
    <row r="18" spans="1:52" ht="15.75" thickBot="1">
      <c r="A18" s="27">
        <v>1500</v>
      </c>
      <c r="B18" s="28">
        <v>0</v>
      </c>
      <c r="C18" s="29">
        <v>2</v>
      </c>
      <c r="E18" s="27"/>
      <c r="F18" s="28">
        <f t="shared" si="0"/>
        <v>0</v>
      </c>
      <c r="G18" s="30"/>
      <c r="H18" s="30"/>
      <c r="I18" s="31"/>
      <c r="J18" s="32"/>
      <c r="K18" s="33"/>
      <c r="L18" s="28">
        <f t="shared" si="1"/>
        <v>0</v>
      </c>
      <c r="M18" s="33"/>
      <c r="N18" s="33"/>
      <c r="O18" s="34"/>
      <c r="Q18" s="27">
        <f t="shared" si="2"/>
        <v>0</v>
      </c>
      <c r="R18" s="28">
        <f t="shared" si="3"/>
        <v>0</v>
      </c>
      <c r="S18" s="35" t="e">
        <f t="shared" si="4"/>
        <v>#DIV/0!</v>
      </c>
      <c r="T18" s="28">
        <f t="shared" si="5"/>
        <v>0</v>
      </c>
      <c r="U18" s="28">
        <f t="shared" si="6"/>
        <v>0</v>
      </c>
      <c r="V18" s="36" t="e">
        <f t="shared" si="7"/>
        <v>#DIV/0!</v>
      </c>
      <c r="W18" s="14"/>
      <c r="AV18" s="9"/>
      <c r="AW18" s="9"/>
      <c r="AX18" s="9"/>
      <c r="AY18" s="9"/>
      <c r="AZ18" s="9"/>
    </row>
    <row r="19" spans="1:52">
      <c r="AV19" s="9"/>
      <c r="AW19" s="9"/>
      <c r="AX19" s="9"/>
      <c r="AY19" s="9"/>
      <c r="AZ19" s="9"/>
    </row>
    <row r="20" spans="1:52" s="15" customFormat="1" ht="14.25"/>
    <row r="21" spans="1:52" s="15" customFormat="1" ht="14.25"/>
    <row r="22" spans="1:52" s="15" customFormat="1" ht="14.25"/>
    <row r="23" spans="1:52" s="15" customFormat="1" ht="14.25"/>
    <row r="24" spans="1:52" s="15" customFormat="1" ht="14.25"/>
    <row r="25" spans="1:52" s="15" customFormat="1" ht="14.25"/>
    <row r="26" spans="1:52" s="15" customFormat="1" ht="14.25"/>
    <row r="27" spans="1:52" s="15" customFormat="1" ht="14.25"/>
    <row r="28" spans="1:52" s="15" customFormat="1" ht="14.25"/>
    <row r="29" spans="1:52" s="15" customFormat="1" ht="14.25"/>
    <row r="30" spans="1:52" s="15" customFormat="1" ht="14.25"/>
    <row r="31" spans="1:52" s="15" customFormat="1" ht="14.25"/>
    <row r="32" spans="1:52" s="15" customFormat="1" ht="14.25"/>
    <row r="33" s="15" customFormat="1" ht="14.25"/>
    <row r="34" s="15" customFormat="1" ht="14.25"/>
    <row r="35" s="15" customFormat="1" ht="14.25"/>
    <row r="36" s="15" customFormat="1" ht="14.25"/>
    <row r="37" s="15" customFormat="1" ht="14.25"/>
    <row r="38" s="15" customFormat="1" ht="14.25"/>
    <row r="39" s="15" customFormat="1" ht="14.25"/>
    <row r="40" s="15" customFormat="1" ht="14.25"/>
    <row r="41" s="15" customFormat="1" ht="14.25"/>
    <row r="42" s="15" customFormat="1" ht="14.25"/>
    <row r="43" s="15" customFormat="1" ht="14.25"/>
    <row r="44" s="15" customFormat="1" ht="14.25"/>
    <row r="45" s="15" customFormat="1" ht="14.25"/>
    <row r="46" s="15" customFormat="1" ht="14.25"/>
    <row r="47" s="15" customFormat="1" ht="14.25"/>
    <row r="48" s="15" customFormat="1" ht="14.25"/>
    <row r="49" s="15" customFormat="1" ht="14.25"/>
    <row r="50" s="15" customFormat="1" ht="14.25"/>
    <row r="51" s="15" customFormat="1" ht="14.25"/>
    <row r="52" s="15" customFormat="1" ht="14.25"/>
    <row r="53" s="15" customFormat="1" ht="14.25"/>
    <row r="54" s="15" customFormat="1" ht="14.25"/>
    <row r="55" s="15" customFormat="1" ht="14.25"/>
    <row r="56" s="15" customFormat="1" ht="14.25"/>
    <row r="57" s="15" customFormat="1" ht="14.25"/>
    <row r="58" s="15" customFormat="1" ht="14.25"/>
    <row r="59" s="15" customFormat="1" ht="14.25"/>
    <row r="60" s="15" customFormat="1" ht="14.25"/>
    <row r="61" s="15" customFormat="1" ht="14.25"/>
    <row r="62" s="15" customFormat="1" ht="14.25"/>
    <row r="63" s="15" customFormat="1" ht="14.25"/>
    <row r="64" s="15" customFormat="1" ht="14.25"/>
    <row r="65" s="15" customFormat="1" ht="14.25"/>
    <row r="66" s="15" customFormat="1" ht="14.25"/>
    <row r="67" s="15" customFormat="1" ht="14.25"/>
    <row r="68" s="15" customFormat="1" ht="14.25"/>
    <row r="69" s="15" customFormat="1" ht="14.25"/>
    <row r="70" s="15" customFormat="1" ht="14.25"/>
    <row r="71" s="15" customFormat="1" ht="14.25"/>
    <row r="72" s="15" customFormat="1" ht="14.25"/>
    <row r="73" s="15" customFormat="1" ht="14.25"/>
    <row r="74" s="15" customFormat="1" ht="14.25"/>
    <row r="75" s="15" customFormat="1" ht="14.25"/>
    <row r="76" s="15" customFormat="1" ht="14.25"/>
    <row r="77" s="15" customFormat="1" ht="14.25"/>
    <row r="78" s="15" customFormat="1" ht="14.25"/>
    <row r="79" s="15" customFormat="1" ht="14.25"/>
    <row r="80" s="15" customFormat="1" ht="14.25"/>
    <row r="81" s="15" customFormat="1" ht="14.25"/>
    <row r="82" s="15" customFormat="1" ht="14.25"/>
    <row r="83" s="15" customFormat="1" ht="14.25"/>
    <row r="84" s="15" customFormat="1" ht="14.25"/>
    <row r="85" s="15" customFormat="1" ht="14.25"/>
    <row r="86" s="15" customFormat="1" ht="14.25"/>
    <row r="87" s="15" customFormat="1" ht="14.25"/>
    <row r="88" s="15" customFormat="1" ht="14.25"/>
    <row r="89" s="15" customFormat="1" ht="14.25"/>
    <row r="90" s="15" customFormat="1" ht="14.25"/>
    <row r="91" s="15" customFormat="1" ht="14.25"/>
    <row r="92" s="15" customFormat="1" ht="14.25"/>
    <row r="93" s="15" customFormat="1" ht="14.25"/>
    <row r="94" s="15" customFormat="1" ht="14.25"/>
    <row r="95" s="15" customFormat="1" ht="14.25"/>
    <row r="96" s="15" customFormat="1" ht="14.25"/>
    <row r="97" spans="7:9" s="15" customFormat="1" ht="14.25"/>
    <row r="98" spans="7:9" s="15" customFormat="1" ht="14.25"/>
    <row r="99" spans="7:9" s="15" customFormat="1" ht="14.25"/>
    <row r="100" spans="7:9" s="15" customFormat="1" ht="14.25"/>
    <row r="101" spans="7:9" s="15" customFormat="1" ht="14.25"/>
    <row r="102" spans="7:9" s="15" customFormat="1" ht="14.25"/>
    <row r="103" spans="7:9">
      <c r="G103" s="5"/>
      <c r="H103" s="5"/>
      <c r="I103" s="5"/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0.2m</vt:lpstr>
      <vt:lpstr>0.4m</vt:lpstr>
      <vt:lpstr>0.6m</vt:lpstr>
      <vt:lpstr>0.8m</vt:lpstr>
      <vt:lpstr>1.0m</vt:lpstr>
      <vt:lpstr>1.2m</vt:lpstr>
      <vt:lpstr>1.4m</vt:lpstr>
      <vt:lpstr>1.6m</vt:lpstr>
      <vt:lpstr>1.8m</vt:lpstr>
      <vt:lpstr>2.0m</vt:lpstr>
      <vt:lpstr>ratio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陈雯昭</dc:creator>
  <cp:lastModifiedBy>陈雯昭</cp:lastModifiedBy>
  <dcterms:created xsi:type="dcterms:W3CDTF">2021-07-28T06:49:15Z</dcterms:created>
  <dcterms:modified xsi:type="dcterms:W3CDTF">2022-09-21T03:38:54Z</dcterms:modified>
</cp:coreProperties>
</file>