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onnecthkuhk-my.sharepoint.com/personal/yettayx_connect_hku_hk/Documents/桌面/DMP data Chen Yanxia/"/>
    </mc:Choice>
  </mc:AlternateContent>
  <xr:revisionPtr revIDLastSave="0" documentId="8_{7D7A38E2-41AD-432C-9A1D-4315D7A62BCB}" xr6:coauthVersionLast="47" xr6:coauthVersionMax="47" xr10:uidLastSave="{00000000-0000-0000-0000-000000000000}"/>
  <bookViews>
    <workbookView xWindow="-110" yWindow="-110" windowWidth="19420" windowHeight="10300" activeTab="2" xr2:uid="{00000000-000D-0000-FFFF-FFFF00000000}"/>
  </bookViews>
  <sheets>
    <sheet name="Aged+Young BW" sheetId="1" r:id="rId1"/>
    <sheet name="DIO+Ln BW" sheetId="3" r:id="rId2"/>
    <sheet name="Vaccine BW" sheetId="4" r:id="rId3"/>
    <sheet name="RdRp " sheetId="5" r:id="rId4"/>
    <sheet name="Cytokines Alpha" sheetId="7" r:id="rId5"/>
    <sheet name="Cytokines Omicron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2" i="5" l="1"/>
  <c r="F72" i="5" s="1"/>
  <c r="E71" i="5"/>
  <c r="F71" i="5" s="1"/>
  <c r="E70" i="5"/>
  <c r="F70" i="5" s="1"/>
  <c r="E69" i="5"/>
  <c r="F69" i="5" s="1"/>
  <c r="E68" i="5"/>
  <c r="F68" i="5" s="1"/>
  <c r="E67" i="5"/>
  <c r="F67" i="5" s="1"/>
  <c r="E66" i="5"/>
  <c r="F66" i="5" s="1"/>
  <c r="E65" i="5"/>
  <c r="F65" i="5" s="1"/>
  <c r="E64" i="5"/>
  <c r="F64" i="5" s="1"/>
  <c r="E63" i="5"/>
  <c r="F63" i="5" s="1"/>
  <c r="N62" i="5"/>
  <c r="O62" i="5" s="1"/>
  <c r="E62" i="5"/>
  <c r="F62" i="5" s="1"/>
  <c r="N61" i="5"/>
  <c r="O61" i="5" s="1"/>
  <c r="E61" i="5"/>
  <c r="F61" i="5" s="1"/>
  <c r="N60" i="5"/>
  <c r="O60" i="5" s="1"/>
  <c r="E60" i="5"/>
  <c r="F60" i="5" s="1"/>
  <c r="N59" i="5"/>
  <c r="O59" i="5" s="1"/>
  <c r="E59" i="5"/>
  <c r="F59" i="5" s="1"/>
  <c r="R53" i="1" l="1"/>
  <c r="Q53" i="1"/>
  <c r="P53" i="1"/>
  <c r="O53" i="1"/>
  <c r="N53" i="1"/>
  <c r="M53" i="1"/>
  <c r="L53" i="1"/>
  <c r="R33" i="4"/>
  <c r="R34" i="4"/>
  <c r="R35" i="4"/>
  <c r="P61" i="4" l="1"/>
  <c r="P62" i="4"/>
  <c r="P63" i="4"/>
  <c r="P64" i="4"/>
  <c r="P60" i="4"/>
  <c r="P41" i="4"/>
  <c r="P42" i="4"/>
  <c r="P43" i="4"/>
  <c r="P44" i="4"/>
  <c r="P40" i="4"/>
  <c r="P24" i="4"/>
  <c r="P25" i="4"/>
  <c r="P26" i="4"/>
  <c r="P27" i="4"/>
  <c r="P23" i="4"/>
  <c r="P6" i="4"/>
  <c r="P7" i="4"/>
  <c r="P8" i="4"/>
  <c r="P9" i="4"/>
  <c r="P10" i="4"/>
  <c r="M48" i="4" l="1"/>
  <c r="N48" i="4"/>
  <c r="O48" i="4"/>
  <c r="M49" i="4"/>
  <c r="N49" i="4"/>
  <c r="O49" i="4"/>
  <c r="M50" i="4"/>
  <c r="N50" i="4"/>
  <c r="O50" i="4"/>
  <c r="M51" i="4"/>
  <c r="N51" i="4"/>
  <c r="O51" i="4"/>
  <c r="M52" i="4"/>
  <c r="N52" i="4"/>
  <c r="O52" i="4"/>
  <c r="O46" i="4"/>
  <c r="O47" i="4"/>
  <c r="O29" i="4"/>
  <c r="O30" i="4"/>
  <c r="D54" i="4" l="1"/>
  <c r="D74" i="4"/>
  <c r="D37" i="4"/>
  <c r="D20" i="4"/>
  <c r="F48" i="4"/>
  <c r="G48" i="4"/>
  <c r="H48" i="4"/>
  <c r="I48" i="4"/>
  <c r="J48" i="4"/>
  <c r="K48" i="4"/>
  <c r="L48" i="4"/>
  <c r="P48" i="4"/>
  <c r="Q48" i="4"/>
  <c r="R48" i="4"/>
  <c r="F49" i="4"/>
  <c r="G49" i="4"/>
  <c r="H49" i="4"/>
  <c r="I49" i="4"/>
  <c r="J49" i="4"/>
  <c r="K49" i="4"/>
  <c r="L49" i="4"/>
  <c r="P49" i="4"/>
  <c r="Q49" i="4"/>
  <c r="R49" i="4"/>
  <c r="F50" i="4"/>
  <c r="G50" i="4"/>
  <c r="H50" i="4"/>
  <c r="I50" i="4"/>
  <c r="J50" i="4"/>
  <c r="K50" i="4"/>
  <c r="L50" i="4"/>
  <c r="P50" i="4"/>
  <c r="Q50" i="4"/>
  <c r="R50" i="4"/>
  <c r="F51" i="4"/>
  <c r="G51" i="4"/>
  <c r="H51" i="4"/>
  <c r="I51" i="4"/>
  <c r="J51" i="4"/>
  <c r="K51" i="4"/>
  <c r="L51" i="4"/>
  <c r="P51" i="4"/>
  <c r="Q51" i="4"/>
  <c r="R51" i="4"/>
  <c r="F52" i="4"/>
  <c r="G52" i="4"/>
  <c r="H52" i="4"/>
  <c r="I52" i="4"/>
  <c r="J52" i="4"/>
  <c r="K52" i="4"/>
  <c r="L52" i="4"/>
  <c r="P52" i="4"/>
  <c r="Q52" i="4"/>
  <c r="R52" i="4"/>
  <c r="E49" i="4"/>
  <c r="E50" i="4"/>
  <c r="E51" i="4"/>
  <c r="E52" i="4"/>
  <c r="F31" i="4"/>
  <c r="G31" i="4"/>
  <c r="H31" i="4"/>
  <c r="I31" i="4"/>
  <c r="J31" i="4"/>
  <c r="K31" i="4"/>
  <c r="L31" i="4"/>
  <c r="M31" i="4"/>
  <c r="N31" i="4"/>
  <c r="O31" i="4"/>
  <c r="P31" i="4"/>
  <c r="Q31" i="4"/>
  <c r="R31" i="4"/>
  <c r="F32" i="4"/>
  <c r="G32" i="4"/>
  <c r="H32" i="4"/>
  <c r="I32" i="4"/>
  <c r="J32" i="4"/>
  <c r="K32" i="4"/>
  <c r="L32" i="4"/>
  <c r="M32" i="4"/>
  <c r="N32" i="4"/>
  <c r="O32" i="4"/>
  <c r="P32" i="4"/>
  <c r="Q32" i="4"/>
  <c r="R32" i="4"/>
  <c r="F33" i="4"/>
  <c r="G33" i="4"/>
  <c r="H33" i="4"/>
  <c r="I33" i="4"/>
  <c r="J33" i="4"/>
  <c r="K33" i="4"/>
  <c r="L33" i="4"/>
  <c r="M33" i="4"/>
  <c r="N33" i="4"/>
  <c r="O33" i="4"/>
  <c r="P33" i="4"/>
  <c r="Q33" i="4"/>
  <c r="F34" i="4"/>
  <c r="G34" i="4"/>
  <c r="H34" i="4"/>
  <c r="I34" i="4"/>
  <c r="J34" i="4"/>
  <c r="K34" i="4"/>
  <c r="L34" i="4"/>
  <c r="M34" i="4"/>
  <c r="N34" i="4"/>
  <c r="O34" i="4"/>
  <c r="P34" i="4"/>
  <c r="Q34" i="4"/>
  <c r="F35" i="4"/>
  <c r="G35" i="4"/>
  <c r="H35" i="4"/>
  <c r="I35" i="4"/>
  <c r="J35" i="4"/>
  <c r="K35" i="4"/>
  <c r="L35" i="4"/>
  <c r="M35" i="4"/>
  <c r="N35" i="4"/>
  <c r="O35" i="4"/>
  <c r="P35" i="4"/>
  <c r="Q35" i="4"/>
  <c r="E32" i="4"/>
  <c r="E33" i="4"/>
  <c r="E34" i="4"/>
  <c r="E35" i="4"/>
  <c r="H12" i="4"/>
  <c r="H13" i="4"/>
  <c r="F14" i="4"/>
  <c r="G14" i="4"/>
  <c r="G20" i="4" s="1"/>
  <c r="H14" i="4"/>
  <c r="I14" i="4"/>
  <c r="J14" i="4"/>
  <c r="K14" i="4"/>
  <c r="L14" i="4"/>
  <c r="M14" i="4"/>
  <c r="N14" i="4"/>
  <c r="O14" i="4"/>
  <c r="P14" i="4"/>
  <c r="Q14" i="4"/>
  <c r="R14" i="4"/>
  <c r="F15" i="4"/>
  <c r="G15" i="4"/>
  <c r="H15" i="4"/>
  <c r="I15" i="4"/>
  <c r="J15" i="4"/>
  <c r="K15" i="4"/>
  <c r="L15" i="4"/>
  <c r="M15" i="4"/>
  <c r="N15" i="4"/>
  <c r="O15" i="4"/>
  <c r="P15" i="4"/>
  <c r="Q15" i="4"/>
  <c r="R15" i="4"/>
  <c r="F16" i="4"/>
  <c r="G16" i="4"/>
  <c r="H16" i="4"/>
  <c r="I16" i="4"/>
  <c r="J16" i="4"/>
  <c r="K16" i="4"/>
  <c r="L16" i="4"/>
  <c r="M16" i="4"/>
  <c r="N16" i="4"/>
  <c r="O16" i="4"/>
  <c r="P16" i="4"/>
  <c r="Q16" i="4"/>
  <c r="R16" i="4"/>
  <c r="F17" i="4"/>
  <c r="G17" i="4"/>
  <c r="H17" i="4"/>
  <c r="I17" i="4"/>
  <c r="J17" i="4"/>
  <c r="K17" i="4"/>
  <c r="L17" i="4"/>
  <c r="M17" i="4"/>
  <c r="N17" i="4"/>
  <c r="O17" i="4"/>
  <c r="P17" i="4"/>
  <c r="Q17" i="4"/>
  <c r="R17" i="4"/>
  <c r="F18" i="4"/>
  <c r="G18" i="4"/>
  <c r="H18" i="4"/>
  <c r="I18" i="4"/>
  <c r="J18" i="4"/>
  <c r="K18" i="4"/>
  <c r="L18" i="4"/>
  <c r="M18" i="4"/>
  <c r="N18" i="4"/>
  <c r="O18" i="4"/>
  <c r="P18" i="4"/>
  <c r="Q18" i="4"/>
  <c r="R18" i="4"/>
  <c r="E15" i="4"/>
  <c r="E16" i="4"/>
  <c r="E17" i="4"/>
  <c r="E18" i="4"/>
  <c r="D12" i="4"/>
  <c r="D13" i="4"/>
  <c r="D75" i="4"/>
  <c r="R72" i="4"/>
  <c r="Q72" i="4"/>
  <c r="P72" i="4"/>
  <c r="O72" i="4"/>
  <c r="N72" i="4"/>
  <c r="M72" i="4"/>
  <c r="L72" i="4"/>
  <c r="K72" i="4"/>
  <c r="J72" i="4"/>
  <c r="I72" i="4"/>
  <c r="H72" i="4"/>
  <c r="G72" i="4"/>
  <c r="F72" i="4"/>
  <c r="E72" i="4"/>
  <c r="R71" i="4"/>
  <c r="Q71" i="4"/>
  <c r="P71" i="4"/>
  <c r="N71" i="4"/>
  <c r="M71" i="4"/>
  <c r="L71" i="4"/>
  <c r="K71" i="4"/>
  <c r="J71" i="4"/>
  <c r="I71" i="4"/>
  <c r="H71" i="4"/>
  <c r="G71" i="4"/>
  <c r="F71" i="4"/>
  <c r="E71" i="4"/>
  <c r="R70" i="4"/>
  <c r="Q70" i="4"/>
  <c r="P70" i="4"/>
  <c r="N70" i="4"/>
  <c r="M70" i="4"/>
  <c r="L70" i="4"/>
  <c r="K70" i="4"/>
  <c r="J70" i="4"/>
  <c r="I70" i="4"/>
  <c r="H70" i="4"/>
  <c r="G70" i="4"/>
  <c r="F70" i="4"/>
  <c r="E70" i="4"/>
  <c r="R69" i="4"/>
  <c r="Q69" i="4"/>
  <c r="P69" i="4"/>
  <c r="O69" i="4"/>
  <c r="N69" i="4"/>
  <c r="M69" i="4"/>
  <c r="L69" i="4"/>
  <c r="K69" i="4"/>
  <c r="J69" i="4"/>
  <c r="I69" i="4"/>
  <c r="H69" i="4"/>
  <c r="G69" i="4"/>
  <c r="F69" i="4"/>
  <c r="E69" i="4"/>
  <c r="R68" i="4"/>
  <c r="Q68" i="4"/>
  <c r="P68" i="4"/>
  <c r="N68" i="4"/>
  <c r="M68" i="4"/>
  <c r="L68" i="4"/>
  <c r="K68" i="4"/>
  <c r="J68" i="4"/>
  <c r="I68" i="4"/>
  <c r="H68" i="4"/>
  <c r="H74" i="4" s="1"/>
  <c r="G68" i="4"/>
  <c r="F68" i="4"/>
  <c r="F74" i="4" s="1"/>
  <c r="E68" i="4"/>
  <c r="R67" i="4"/>
  <c r="Q67" i="4"/>
  <c r="P67" i="4"/>
  <c r="O67" i="4"/>
  <c r="M67" i="4"/>
  <c r="K67" i="4"/>
  <c r="J67" i="4"/>
  <c r="I67" i="4"/>
  <c r="H67" i="4"/>
  <c r="G67" i="4"/>
  <c r="F67" i="4"/>
  <c r="E67" i="4"/>
  <c r="D67" i="4"/>
  <c r="R66" i="4"/>
  <c r="Q66" i="4"/>
  <c r="P66" i="4"/>
  <c r="O66" i="4"/>
  <c r="N66" i="4"/>
  <c r="M66" i="4"/>
  <c r="K66" i="4"/>
  <c r="J66" i="4"/>
  <c r="I66" i="4"/>
  <c r="H66" i="4"/>
  <c r="G66" i="4"/>
  <c r="F66" i="4"/>
  <c r="E66" i="4"/>
  <c r="D66" i="4"/>
  <c r="C64" i="4"/>
  <c r="O71" i="4"/>
  <c r="C63" i="4"/>
  <c r="O70" i="4"/>
  <c r="L67" i="4"/>
  <c r="C62" i="4"/>
  <c r="N67" i="4"/>
  <c r="C61" i="4"/>
  <c r="O68" i="4"/>
  <c r="C60" i="4"/>
  <c r="D55" i="4"/>
  <c r="D58" i="4" s="1"/>
  <c r="E48" i="4"/>
  <c r="R47" i="4"/>
  <c r="Q47" i="4"/>
  <c r="P47" i="4"/>
  <c r="N47" i="4"/>
  <c r="M47" i="4"/>
  <c r="L47" i="4"/>
  <c r="K47" i="4"/>
  <c r="J47" i="4"/>
  <c r="I47" i="4"/>
  <c r="H47" i="4"/>
  <c r="G47" i="4"/>
  <c r="F47" i="4"/>
  <c r="E47" i="4"/>
  <c r="D47" i="4"/>
  <c r="R46" i="4"/>
  <c r="Q46" i="4"/>
  <c r="P46" i="4"/>
  <c r="N46" i="4"/>
  <c r="M46" i="4"/>
  <c r="L46" i="4"/>
  <c r="K46" i="4"/>
  <c r="J46" i="4"/>
  <c r="I46" i="4"/>
  <c r="H46" i="4"/>
  <c r="G46" i="4"/>
  <c r="F46" i="4"/>
  <c r="E46" i="4"/>
  <c r="D46" i="4"/>
  <c r="C44" i="4"/>
  <c r="C43" i="4"/>
  <c r="C42" i="4"/>
  <c r="C41" i="4"/>
  <c r="C40" i="4"/>
  <c r="D38" i="4"/>
  <c r="E31" i="4"/>
  <c r="E37" i="4" s="1"/>
  <c r="R30" i="4"/>
  <c r="Q30" i="4"/>
  <c r="P30" i="4"/>
  <c r="N30" i="4"/>
  <c r="M30" i="4"/>
  <c r="L30" i="4"/>
  <c r="K30" i="4"/>
  <c r="J30" i="4"/>
  <c r="I30" i="4"/>
  <c r="H30" i="4"/>
  <c r="G30" i="4"/>
  <c r="F30" i="4"/>
  <c r="E30" i="4"/>
  <c r="D30" i="4"/>
  <c r="R29" i="4"/>
  <c r="Q29" i="4"/>
  <c r="P29" i="4"/>
  <c r="N29" i="4"/>
  <c r="M29" i="4"/>
  <c r="L29" i="4"/>
  <c r="K29" i="4"/>
  <c r="J29" i="4"/>
  <c r="I29" i="4"/>
  <c r="H29" i="4"/>
  <c r="G29" i="4"/>
  <c r="F29" i="4"/>
  <c r="E29" i="4"/>
  <c r="D29" i="4"/>
  <c r="C27" i="4"/>
  <c r="C26" i="4"/>
  <c r="C25" i="4"/>
  <c r="C24" i="4"/>
  <c r="C23" i="4"/>
  <c r="D21" i="4"/>
  <c r="E14" i="4"/>
  <c r="R13" i="4"/>
  <c r="Q13" i="4"/>
  <c r="P13" i="4"/>
  <c r="N13" i="4"/>
  <c r="M13" i="4"/>
  <c r="L13" i="4"/>
  <c r="K13" i="4"/>
  <c r="J13" i="4"/>
  <c r="I13" i="4"/>
  <c r="G13" i="4"/>
  <c r="F13" i="4"/>
  <c r="E13" i="4"/>
  <c r="R12" i="4"/>
  <c r="Q12" i="4"/>
  <c r="P12" i="4"/>
  <c r="N12" i="4"/>
  <c r="M12" i="4"/>
  <c r="L12" i="4"/>
  <c r="K12" i="4"/>
  <c r="J12" i="4"/>
  <c r="I12" i="4"/>
  <c r="G12" i="4"/>
  <c r="F12" i="4"/>
  <c r="E12" i="4"/>
  <c r="O13" i="4"/>
  <c r="C10" i="4"/>
  <c r="C9" i="4"/>
  <c r="C8" i="4"/>
  <c r="C7" i="4"/>
  <c r="C6" i="4"/>
  <c r="F20" i="4" l="1"/>
  <c r="E74" i="4"/>
  <c r="R54" i="4"/>
  <c r="E20" i="4"/>
  <c r="P21" i="4"/>
  <c r="H20" i="4"/>
  <c r="F54" i="4"/>
  <c r="K75" i="4"/>
  <c r="G54" i="4"/>
  <c r="I54" i="4"/>
  <c r="H37" i="4"/>
  <c r="D78" i="4"/>
  <c r="G74" i="4"/>
  <c r="G77" i="4" s="1"/>
  <c r="O20" i="4"/>
  <c r="G37" i="4"/>
  <c r="E54" i="4"/>
  <c r="M21" i="4"/>
  <c r="F37" i="4"/>
  <c r="H54" i="4"/>
  <c r="D77" i="4"/>
  <c r="G75" i="4"/>
  <c r="K20" i="4"/>
  <c r="L74" i="4"/>
  <c r="Q54" i="4"/>
  <c r="R74" i="4"/>
  <c r="R37" i="4"/>
  <c r="R20" i="4"/>
  <c r="P74" i="4"/>
  <c r="Q74" i="4"/>
  <c r="P54" i="4"/>
  <c r="P55" i="4"/>
  <c r="P37" i="4"/>
  <c r="Q37" i="4"/>
  <c r="P20" i="4"/>
  <c r="Q20" i="4"/>
  <c r="O74" i="4"/>
  <c r="O54" i="4"/>
  <c r="O37" i="4"/>
  <c r="N74" i="4"/>
  <c r="N54" i="4"/>
  <c r="N37" i="4"/>
  <c r="N38" i="4"/>
  <c r="N20" i="4"/>
  <c r="M74" i="4"/>
  <c r="M54" i="4"/>
  <c r="M37" i="4"/>
  <c r="M20" i="4"/>
  <c r="L54" i="4"/>
  <c r="L37" i="4"/>
  <c r="L38" i="4"/>
  <c r="L20" i="4"/>
  <c r="K74" i="4"/>
  <c r="K54" i="4"/>
  <c r="K37" i="4"/>
  <c r="J74" i="4"/>
  <c r="J54" i="4"/>
  <c r="J37" i="4"/>
  <c r="J20" i="4"/>
  <c r="I74" i="4"/>
  <c r="I37" i="4"/>
  <c r="I20" i="4"/>
  <c r="I21" i="4"/>
  <c r="H55" i="4"/>
  <c r="L55" i="4"/>
  <c r="P75" i="4"/>
  <c r="H75" i="4"/>
  <c r="L75" i="4"/>
  <c r="F55" i="4"/>
  <c r="J55" i="4"/>
  <c r="N55" i="4"/>
  <c r="R55" i="4"/>
  <c r="G38" i="4"/>
  <c r="K38" i="4"/>
  <c r="O38" i="4"/>
  <c r="H38" i="4"/>
  <c r="R38" i="4"/>
  <c r="J38" i="4"/>
  <c r="F21" i="4"/>
  <c r="J21" i="4"/>
  <c r="N21" i="4"/>
  <c r="R21" i="4"/>
  <c r="G21" i="4"/>
  <c r="F75" i="4"/>
  <c r="F77" i="4" s="1"/>
  <c r="J75" i="4"/>
  <c r="N75" i="4"/>
  <c r="R75" i="4"/>
  <c r="Q38" i="4"/>
  <c r="L21" i="4"/>
  <c r="H21" i="4"/>
  <c r="O75" i="4"/>
  <c r="F78" i="4"/>
  <c r="G55" i="4"/>
  <c r="K55" i="4"/>
  <c r="O55" i="4"/>
  <c r="D57" i="4"/>
  <c r="L66" i="4"/>
  <c r="E75" i="4"/>
  <c r="E77" i="4" s="1"/>
  <c r="I75" i="4"/>
  <c r="M75" i="4"/>
  <c r="Q75" i="4"/>
  <c r="E55" i="4"/>
  <c r="I55" i="4"/>
  <c r="I57" i="4" s="1"/>
  <c r="M55" i="4"/>
  <c r="Q55" i="4"/>
  <c r="M38" i="4"/>
  <c r="O12" i="4"/>
  <c r="O21" i="4"/>
  <c r="I38" i="4"/>
  <c r="E21" i="4"/>
  <c r="K21" i="4"/>
  <c r="E38" i="4"/>
  <c r="P38" i="4"/>
  <c r="Q21" i="4"/>
  <c r="F38" i="4"/>
  <c r="R12" i="3"/>
  <c r="R13" i="3"/>
  <c r="G78" i="4" l="1"/>
  <c r="I78" i="4"/>
  <c r="K77" i="4"/>
  <c r="J78" i="4"/>
  <c r="P58" i="4"/>
  <c r="R78" i="4"/>
  <c r="R77" i="4"/>
  <c r="Q78" i="4"/>
  <c r="P57" i="4"/>
  <c r="N78" i="4"/>
  <c r="M77" i="4"/>
  <c r="J77" i="4"/>
  <c r="H58" i="4"/>
  <c r="H57" i="4"/>
  <c r="M57" i="4"/>
  <c r="Q57" i="4"/>
  <c r="L57" i="4"/>
  <c r="R57" i="4"/>
  <c r="N57" i="4"/>
  <c r="J57" i="4"/>
  <c r="F57" i="4"/>
  <c r="N77" i="4"/>
  <c r="I77" i="4"/>
  <c r="Q77" i="4"/>
  <c r="K78" i="4"/>
  <c r="O57" i="4"/>
  <c r="K58" i="4"/>
  <c r="G58" i="4"/>
  <c r="F58" i="4"/>
  <c r="E57" i="4"/>
  <c r="R58" i="4"/>
  <c r="L58" i="4"/>
  <c r="O58" i="4"/>
  <c r="K57" i="4"/>
  <c r="N58" i="4"/>
  <c r="G57" i="4"/>
  <c r="J58" i="4"/>
  <c r="P77" i="4"/>
  <c r="P78" i="4"/>
  <c r="Q58" i="4"/>
  <c r="M78" i="4"/>
  <c r="E78" i="4"/>
  <c r="O77" i="4"/>
  <c r="O78" i="4"/>
  <c r="L77" i="4"/>
  <c r="L78" i="4"/>
  <c r="M58" i="4"/>
  <c r="E58" i="4"/>
  <c r="H77" i="4"/>
  <c r="H78" i="4"/>
  <c r="I58" i="4"/>
  <c r="Q12" i="3"/>
  <c r="Q13" i="3"/>
  <c r="O24" i="3" l="1"/>
  <c r="O25" i="3"/>
  <c r="O26" i="3"/>
  <c r="O23" i="3"/>
  <c r="O7" i="3"/>
  <c r="O8" i="3"/>
  <c r="O9" i="3"/>
  <c r="O6" i="3"/>
  <c r="P12" i="3"/>
  <c r="P13" i="3"/>
  <c r="M25" i="3" l="1"/>
  <c r="N12" i="3"/>
  <c r="N13" i="3"/>
  <c r="M12" i="3" l="1"/>
  <c r="M13" i="3"/>
  <c r="L12" i="3" l="1"/>
  <c r="L13" i="3"/>
  <c r="K12" i="3" l="1"/>
  <c r="K13" i="3"/>
  <c r="J12" i="3" l="1"/>
  <c r="J13" i="3"/>
  <c r="I12" i="3" l="1"/>
  <c r="I13" i="3"/>
  <c r="F31" i="3" l="1"/>
  <c r="G31" i="3"/>
  <c r="H31" i="3"/>
  <c r="I31" i="3"/>
  <c r="J31" i="3"/>
  <c r="K31" i="3"/>
  <c r="L31" i="3"/>
  <c r="M31" i="3"/>
  <c r="N31" i="3"/>
  <c r="O31" i="3"/>
  <c r="P31" i="3"/>
  <c r="Q31" i="3"/>
  <c r="R31" i="3"/>
  <c r="F32" i="3"/>
  <c r="G32" i="3"/>
  <c r="H32" i="3"/>
  <c r="I32" i="3"/>
  <c r="J32" i="3"/>
  <c r="K32" i="3"/>
  <c r="L32" i="3"/>
  <c r="M32" i="3"/>
  <c r="N32" i="3"/>
  <c r="O32" i="3"/>
  <c r="P32" i="3"/>
  <c r="P38" i="3" s="1"/>
  <c r="Q32" i="3"/>
  <c r="R32" i="3"/>
  <c r="F33" i="3"/>
  <c r="G33" i="3"/>
  <c r="H33" i="3"/>
  <c r="I33" i="3"/>
  <c r="J33" i="3"/>
  <c r="K33" i="3"/>
  <c r="L33" i="3"/>
  <c r="M33" i="3"/>
  <c r="N33" i="3"/>
  <c r="O33" i="3"/>
  <c r="P33" i="3"/>
  <c r="Q33" i="3"/>
  <c r="R33" i="3"/>
  <c r="F34" i="3"/>
  <c r="G34" i="3"/>
  <c r="H34" i="3"/>
  <c r="I34" i="3"/>
  <c r="J34" i="3"/>
  <c r="K34" i="3"/>
  <c r="L34" i="3"/>
  <c r="M34" i="3"/>
  <c r="N34" i="3"/>
  <c r="O34" i="3"/>
  <c r="P34" i="3"/>
  <c r="Q34" i="3"/>
  <c r="R34" i="3"/>
  <c r="F35" i="3"/>
  <c r="G35" i="3"/>
  <c r="H35" i="3"/>
  <c r="I35" i="3"/>
  <c r="J35" i="3"/>
  <c r="K35" i="3"/>
  <c r="L35" i="3"/>
  <c r="M35" i="3"/>
  <c r="N35" i="3"/>
  <c r="O35" i="3"/>
  <c r="P35" i="3"/>
  <c r="Q35" i="3"/>
  <c r="R35" i="3"/>
  <c r="E32" i="3"/>
  <c r="E33" i="3"/>
  <c r="E34" i="3"/>
  <c r="E35" i="3"/>
  <c r="E31" i="3"/>
  <c r="F14" i="3"/>
  <c r="G14" i="3"/>
  <c r="H14" i="3"/>
  <c r="I14" i="3"/>
  <c r="J14" i="3"/>
  <c r="K14" i="3"/>
  <c r="L14" i="3"/>
  <c r="M14" i="3"/>
  <c r="N14" i="3"/>
  <c r="O14" i="3"/>
  <c r="P14" i="3"/>
  <c r="Q14" i="3"/>
  <c r="R14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E15" i="3"/>
  <c r="E16" i="3"/>
  <c r="E17" i="3"/>
  <c r="E18" i="3"/>
  <c r="C7" i="3"/>
  <c r="C8" i="3"/>
  <c r="C9" i="3"/>
  <c r="C10" i="3"/>
  <c r="C6" i="3"/>
  <c r="D38" i="3"/>
  <c r="D37" i="3"/>
  <c r="R30" i="3"/>
  <c r="Q30" i="3"/>
  <c r="P30" i="3"/>
  <c r="O30" i="3"/>
  <c r="N30" i="3"/>
  <c r="M30" i="3"/>
  <c r="L30" i="3"/>
  <c r="K30" i="3"/>
  <c r="J30" i="3"/>
  <c r="I30" i="3"/>
  <c r="H30" i="3"/>
  <c r="G30" i="3"/>
  <c r="F30" i="3"/>
  <c r="E30" i="3"/>
  <c r="D30" i="3"/>
  <c r="R29" i="3"/>
  <c r="Q29" i="3"/>
  <c r="P29" i="3"/>
  <c r="O29" i="3"/>
  <c r="N29" i="3"/>
  <c r="M29" i="3"/>
  <c r="L29" i="3"/>
  <c r="K29" i="3"/>
  <c r="J29" i="3"/>
  <c r="I29" i="3"/>
  <c r="H29" i="3"/>
  <c r="G29" i="3"/>
  <c r="F29" i="3"/>
  <c r="E29" i="3"/>
  <c r="D29" i="3"/>
  <c r="C27" i="3"/>
  <c r="C26" i="3"/>
  <c r="C25" i="3"/>
  <c r="C24" i="3"/>
  <c r="C23" i="3"/>
  <c r="D21" i="3"/>
  <c r="D20" i="3"/>
  <c r="E14" i="3"/>
  <c r="O13" i="3"/>
  <c r="H13" i="3"/>
  <c r="G13" i="3"/>
  <c r="F13" i="3"/>
  <c r="E13" i="3"/>
  <c r="D13" i="3"/>
  <c r="O12" i="3"/>
  <c r="H12" i="3"/>
  <c r="G12" i="3"/>
  <c r="F12" i="3"/>
  <c r="E12" i="3"/>
  <c r="D12" i="3"/>
  <c r="M37" i="3" l="1"/>
  <c r="Q37" i="3"/>
  <c r="O38" i="3"/>
  <c r="L38" i="3"/>
  <c r="K38" i="3"/>
  <c r="D41" i="3"/>
  <c r="P37" i="3"/>
  <c r="P40" i="3" s="1"/>
  <c r="L37" i="3"/>
  <c r="E37" i="3"/>
  <c r="G38" i="3"/>
  <c r="R37" i="3"/>
  <c r="N37" i="3"/>
  <c r="F37" i="3"/>
  <c r="H38" i="3"/>
  <c r="Q38" i="3"/>
  <c r="M38" i="3"/>
  <c r="O37" i="3"/>
  <c r="K37" i="3"/>
  <c r="E38" i="3"/>
  <c r="E41" i="3" s="1"/>
  <c r="R38" i="3"/>
  <c r="N38" i="3"/>
  <c r="J38" i="3"/>
  <c r="F38" i="3"/>
  <c r="G37" i="3"/>
  <c r="J37" i="3"/>
  <c r="I37" i="3"/>
  <c r="I38" i="3"/>
  <c r="H37" i="3"/>
  <c r="H21" i="3"/>
  <c r="G21" i="3"/>
  <c r="K21" i="3"/>
  <c r="O21" i="3"/>
  <c r="E20" i="3"/>
  <c r="I20" i="3"/>
  <c r="M20" i="3"/>
  <c r="Q20" i="3"/>
  <c r="H20" i="3"/>
  <c r="L20" i="3"/>
  <c r="P20" i="3"/>
  <c r="F20" i="3"/>
  <c r="J20" i="3"/>
  <c r="N20" i="3"/>
  <c r="R20" i="3"/>
  <c r="P21" i="3"/>
  <c r="D40" i="3"/>
  <c r="G20" i="3"/>
  <c r="E40" i="3"/>
  <c r="E21" i="3"/>
  <c r="I21" i="3"/>
  <c r="M21" i="3"/>
  <c r="Q21" i="3"/>
  <c r="K20" i="3"/>
  <c r="L21" i="3"/>
  <c r="O20" i="3"/>
  <c r="F21" i="3"/>
  <c r="J21" i="3"/>
  <c r="N21" i="3"/>
  <c r="R21" i="3"/>
  <c r="K41" i="3" l="1"/>
  <c r="O41" i="3"/>
  <c r="G41" i="3"/>
  <c r="M41" i="3"/>
  <c r="F41" i="3"/>
  <c r="Q40" i="3"/>
  <c r="L40" i="3"/>
  <c r="J41" i="3"/>
  <c r="N41" i="3"/>
  <c r="H40" i="3"/>
  <c r="R41" i="3"/>
  <c r="I40" i="3"/>
  <c r="I41" i="3"/>
  <c r="J40" i="3"/>
  <c r="Q41" i="3"/>
  <c r="L41" i="3"/>
  <c r="M40" i="3"/>
  <c r="K40" i="3"/>
  <c r="N40" i="3"/>
  <c r="F40" i="3"/>
  <c r="H41" i="3"/>
  <c r="G40" i="3"/>
  <c r="P41" i="3"/>
  <c r="R40" i="3"/>
  <c r="O40" i="3"/>
  <c r="G54" i="1" l="1"/>
  <c r="H54" i="1"/>
  <c r="I54" i="1"/>
  <c r="J54" i="1"/>
  <c r="K54" i="1"/>
  <c r="L54" i="1"/>
  <c r="M54" i="1"/>
  <c r="N54" i="1"/>
  <c r="O54" i="1"/>
  <c r="P54" i="1"/>
  <c r="Q54" i="1"/>
  <c r="R54" i="1"/>
  <c r="G55" i="1"/>
  <c r="H55" i="1"/>
  <c r="I55" i="1"/>
  <c r="J55" i="1"/>
  <c r="K55" i="1"/>
  <c r="L55" i="1"/>
  <c r="M55" i="1"/>
  <c r="N55" i="1"/>
  <c r="O55" i="1"/>
  <c r="P55" i="1"/>
  <c r="Q55" i="1"/>
  <c r="R55" i="1"/>
  <c r="F54" i="1"/>
  <c r="F55" i="1"/>
  <c r="E54" i="1"/>
  <c r="E55" i="1"/>
  <c r="L48" i="1"/>
  <c r="L49" i="1"/>
  <c r="K48" i="1"/>
  <c r="K49" i="1"/>
  <c r="J48" i="1"/>
  <c r="J49" i="1"/>
  <c r="I48" i="1"/>
  <c r="I49" i="1"/>
  <c r="H48" i="1"/>
  <c r="H49" i="1"/>
  <c r="G48" i="1"/>
  <c r="G49" i="1"/>
  <c r="F48" i="1"/>
  <c r="F49" i="1"/>
  <c r="E48" i="1"/>
  <c r="E49" i="1"/>
  <c r="D48" i="1"/>
  <c r="D49" i="1"/>
  <c r="C47" i="1"/>
  <c r="C46" i="1"/>
  <c r="P83" i="1" l="1"/>
  <c r="P88" i="1" s="1"/>
  <c r="P84" i="1"/>
  <c r="P87" i="1"/>
  <c r="Q87" i="1"/>
  <c r="R87" i="1"/>
  <c r="Q88" i="1"/>
  <c r="R88" i="1"/>
  <c r="Q89" i="1"/>
  <c r="R89" i="1"/>
  <c r="P89" i="1"/>
  <c r="P86" i="1"/>
  <c r="P85" i="1"/>
  <c r="Q85" i="1"/>
  <c r="R85" i="1"/>
  <c r="Q86" i="1"/>
  <c r="R86" i="1"/>
  <c r="M83" i="1"/>
  <c r="M84" i="1"/>
  <c r="M82" i="1"/>
  <c r="R69" i="1"/>
  <c r="R68" i="1"/>
  <c r="H69" i="1"/>
  <c r="I69" i="1"/>
  <c r="J69" i="1"/>
  <c r="K69" i="1"/>
  <c r="L69" i="1"/>
  <c r="M69" i="1"/>
  <c r="N69" i="1"/>
  <c r="O69" i="1"/>
  <c r="P69" i="1"/>
  <c r="Q69" i="1"/>
  <c r="I68" i="1"/>
  <c r="J68" i="1"/>
  <c r="K68" i="1"/>
  <c r="L68" i="1"/>
  <c r="M68" i="1"/>
  <c r="N68" i="1"/>
  <c r="O68" i="1"/>
  <c r="P68" i="1"/>
  <c r="Q68" i="1"/>
  <c r="O74" i="1"/>
  <c r="P74" i="1"/>
  <c r="Q74" i="1"/>
  <c r="R74" i="1"/>
  <c r="O75" i="1"/>
  <c r="P75" i="1"/>
  <c r="Q75" i="1"/>
  <c r="R75" i="1"/>
  <c r="Q73" i="1"/>
  <c r="R73" i="1"/>
  <c r="P65" i="1"/>
  <c r="P73" i="1" s="1"/>
  <c r="R76" i="1" l="1"/>
  <c r="Q76" i="1"/>
  <c r="P76" i="1"/>
  <c r="H51" i="1"/>
  <c r="I51" i="1"/>
  <c r="J51" i="1"/>
  <c r="K51" i="1"/>
  <c r="L51" i="1"/>
  <c r="M51" i="1"/>
  <c r="N51" i="1"/>
  <c r="O51" i="1"/>
  <c r="P51" i="1"/>
  <c r="Q51" i="1"/>
  <c r="R51" i="1"/>
  <c r="I50" i="1"/>
  <c r="J50" i="1"/>
  <c r="K50" i="1"/>
  <c r="L50" i="1"/>
  <c r="M50" i="1"/>
  <c r="N50" i="1"/>
  <c r="O50" i="1"/>
  <c r="P50" i="1"/>
  <c r="Q50" i="1"/>
  <c r="R50" i="1"/>
  <c r="J88" i="1"/>
  <c r="J89" i="1"/>
  <c r="H88" i="1"/>
  <c r="I88" i="1"/>
  <c r="K88" i="1"/>
  <c r="L88" i="1"/>
  <c r="M88" i="1"/>
  <c r="N88" i="1"/>
  <c r="O88" i="1"/>
  <c r="H89" i="1"/>
  <c r="I89" i="1"/>
  <c r="K89" i="1"/>
  <c r="L89" i="1"/>
  <c r="M89" i="1"/>
  <c r="N89" i="1"/>
  <c r="O89" i="1"/>
  <c r="I87" i="1"/>
  <c r="K87" i="1"/>
  <c r="L87" i="1"/>
  <c r="M87" i="1"/>
  <c r="N87" i="1"/>
  <c r="O87" i="1"/>
  <c r="D91" i="1" l="1"/>
  <c r="D90" i="1"/>
  <c r="R90" i="1"/>
  <c r="Q90" i="1"/>
  <c r="P91" i="1"/>
  <c r="O90" i="1"/>
  <c r="N90" i="1"/>
  <c r="M90" i="1"/>
  <c r="L90" i="1"/>
  <c r="I90" i="1"/>
  <c r="G89" i="1"/>
  <c r="F89" i="1"/>
  <c r="E89" i="1"/>
  <c r="G88" i="1"/>
  <c r="F88" i="1"/>
  <c r="E88" i="1"/>
  <c r="H87" i="1"/>
  <c r="G87" i="1"/>
  <c r="F87" i="1"/>
  <c r="E87" i="1"/>
  <c r="O86" i="1"/>
  <c r="N86" i="1"/>
  <c r="M86" i="1"/>
  <c r="L86" i="1"/>
  <c r="K86" i="1"/>
  <c r="I86" i="1"/>
  <c r="H86" i="1"/>
  <c r="G86" i="1"/>
  <c r="F86" i="1"/>
  <c r="E86" i="1"/>
  <c r="D86" i="1"/>
  <c r="O85" i="1"/>
  <c r="N85" i="1"/>
  <c r="M85" i="1"/>
  <c r="L85" i="1"/>
  <c r="K85" i="1"/>
  <c r="I85" i="1"/>
  <c r="H85" i="1"/>
  <c r="G85" i="1"/>
  <c r="F85" i="1"/>
  <c r="E85" i="1"/>
  <c r="D85" i="1"/>
  <c r="C84" i="1"/>
  <c r="C83" i="1"/>
  <c r="C82" i="1"/>
  <c r="E90" i="1" l="1"/>
  <c r="P90" i="1"/>
  <c r="P93" i="1" s="1"/>
  <c r="L91" i="1"/>
  <c r="L93" i="1" s="1"/>
  <c r="M91" i="1"/>
  <c r="M93" i="1" s="1"/>
  <c r="F90" i="1"/>
  <c r="H91" i="1"/>
  <c r="D93" i="1"/>
  <c r="E91" i="1"/>
  <c r="G90" i="1"/>
  <c r="K90" i="1"/>
  <c r="I91" i="1"/>
  <c r="I94" i="1" s="1"/>
  <c r="Q91" i="1"/>
  <c r="Q93" i="1" s="1"/>
  <c r="F91" i="1"/>
  <c r="N91" i="1"/>
  <c r="N93" i="1" s="1"/>
  <c r="R91" i="1"/>
  <c r="R94" i="1" s="1"/>
  <c r="D94" i="1"/>
  <c r="G91" i="1"/>
  <c r="G94" i="1" s="1"/>
  <c r="K91" i="1"/>
  <c r="O91" i="1"/>
  <c r="O93" i="1" s="1"/>
  <c r="H90" i="1"/>
  <c r="D76" i="1"/>
  <c r="H71" i="1"/>
  <c r="I71" i="1"/>
  <c r="J71" i="1"/>
  <c r="K71" i="1"/>
  <c r="L71" i="1"/>
  <c r="M71" i="1"/>
  <c r="N71" i="1"/>
  <c r="O71" i="1"/>
  <c r="P71" i="1"/>
  <c r="Q71" i="1"/>
  <c r="R71" i="1"/>
  <c r="H72" i="1"/>
  <c r="I72" i="1"/>
  <c r="J72" i="1"/>
  <c r="K72" i="1"/>
  <c r="L72" i="1"/>
  <c r="M72" i="1"/>
  <c r="N72" i="1"/>
  <c r="O72" i="1"/>
  <c r="P72" i="1"/>
  <c r="Q72" i="1"/>
  <c r="R72" i="1"/>
  <c r="H73" i="1"/>
  <c r="I73" i="1"/>
  <c r="J73" i="1"/>
  <c r="K73" i="1"/>
  <c r="L73" i="1"/>
  <c r="M73" i="1"/>
  <c r="N73" i="1"/>
  <c r="O73" i="1"/>
  <c r="H74" i="1"/>
  <c r="I74" i="1"/>
  <c r="J74" i="1"/>
  <c r="K74" i="1"/>
  <c r="L74" i="1"/>
  <c r="M74" i="1"/>
  <c r="N74" i="1"/>
  <c r="H75" i="1"/>
  <c r="I75" i="1"/>
  <c r="J75" i="1"/>
  <c r="K75" i="1"/>
  <c r="L75" i="1"/>
  <c r="M75" i="1"/>
  <c r="N75" i="1"/>
  <c r="P70" i="1"/>
  <c r="Q70" i="1"/>
  <c r="R70" i="1"/>
  <c r="I70" i="1"/>
  <c r="J70" i="1"/>
  <c r="K70" i="1"/>
  <c r="L70" i="1"/>
  <c r="M70" i="1"/>
  <c r="N70" i="1"/>
  <c r="O70" i="1"/>
  <c r="G71" i="1"/>
  <c r="G72" i="1"/>
  <c r="G73" i="1"/>
  <c r="G74" i="1"/>
  <c r="G75" i="1"/>
  <c r="F71" i="1"/>
  <c r="F72" i="1"/>
  <c r="F73" i="1"/>
  <c r="F74" i="1"/>
  <c r="F75" i="1"/>
  <c r="E73" i="1"/>
  <c r="E74" i="1"/>
  <c r="E75" i="1"/>
  <c r="C64" i="1"/>
  <c r="C65" i="1"/>
  <c r="C66" i="1"/>
  <c r="C67" i="1"/>
  <c r="R77" i="1" l="1"/>
  <c r="H94" i="1"/>
  <c r="P77" i="1"/>
  <c r="E94" i="1"/>
  <c r="L77" i="1"/>
  <c r="Q77" i="1"/>
  <c r="Q80" i="1" s="1"/>
  <c r="O77" i="1"/>
  <c r="K77" i="1"/>
  <c r="N77" i="1"/>
  <c r="J77" i="1"/>
  <c r="P79" i="1"/>
  <c r="P80" i="1"/>
  <c r="J76" i="1"/>
  <c r="M77" i="1"/>
  <c r="I77" i="1"/>
  <c r="R80" i="1"/>
  <c r="R79" i="1"/>
  <c r="E93" i="1"/>
  <c r="G93" i="1"/>
  <c r="I76" i="1"/>
  <c r="N76" i="1"/>
  <c r="M76" i="1"/>
  <c r="M80" i="1" s="1"/>
  <c r="L94" i="1"/>
  <c r="K93" i="1"/>
  <c r="K94" i="1"/>
  <c r="E76" i="1"/>
  <c r="G76" i="1"/>
  <c r="F94" i="1"/>
  <c r="L76" i="1"/>
  <c r="L79" i="1" s="1"/>
  <c r="I93" i="1"/>
  <c r="F76" i="1"/>
  <c r="H76" i="1"/>
  <c r="O76" i="1"/>
  <c r="K76" i="1"/>
  <c r="Q94" i="1"/>
  <c r="M94" i="1"/>
  <c r="P94" i="1"/>
  <c r="R93" i="1"/>
  <c r="H93" i="1"/>
  <c r="N94" i="1"/>
  <c r="O94" i="1"/>
  <c r="F93" i="1"/>
  <c r="F70" i="1"/>
  <c r="G70" i="1"/>
  <c r="H70" i="1"/>
  <c r="E71" i="1"/>
  <c r="E72" i="1"/>
  <c r="E70" i="1"/>
  <c r="C63" i="1"/>
  <c r="C62" i="1"/>
  <c r="D77" i="1"/>
  <c r="G69" i="1"/>
  <c r="F69" i="1"/>
  <c r="E69" i="1"/>
  <c r="D69" i="1"/>
  <c r="H68" i="1"/>
  <c r="G68" i="1"/>
  <c r="F68" i="1"/>
  <c r="E68" i="1"/>
  <c r="D68" i="1"/>
  <c r="I80" i="1" l="1"/>
  <c r="Q79" i="1"/>
  <c r="L80" i="1"/>
  <c r="I79" i="1"/>
  <c r="K80" i="1"/>
  <c r="K79" i="1"/>
  <c r="M79" i="1"/>
  <c r="O79" i="1"/>
  <c r="O80" i="1"/>
  <c r="N79" i="1"/>
  <c r="N80" i="1"/>
  <c r="J79" i="1"/>
  <c r="J80" i="1"/>
  <c r="F77" i="1"/>
  <c r="H77" i="1"/>
  <c r="E77" i="1"/>
  <c r="D80" i="1"/>
  <c r="D79" i="1"/>
  <c r="G77" i="1"/>
  <c r="G79" i="1" s="1"/>
  <c r="R33" i="1"/>
  <c r="R34" i="1"/>
  <c r="R35" i="1"/>
  <c r="F79" i="1" l="1"/>
  <c r="H79" i="1"/>
  <c r="E80" i="1"/>
  <c r="E79" i="1"/>
  <c r="F80" i="1"/>
  <c r="H80" i="1"/>
  <c r="G80" i="1"/>
  <c r="Q33" i="1"/>
  <c r="Q34" i="1"/>
  <c r="Q35" i="1"/>
  <c r="P33" i="1"/>
  <c r="P34" i="1"/>
  <c r="P35" i="1"/>
  <c r="N33" i="1" l="1"/>
  <c r="O33" i="1"/>
  <c r="N34" i="1"/>
  <c r="O34" i="1"/>
  <c r="N35" i="1"/>
  <c r="O35" i="1"/>
  <c r="O32" i="1"/>
  <c r="M52" i="1" l="1"/>
  <c r="N52" i="1"/>
  <c r="O52" i="1"/>
  <c r="P52" i="1"/>
  <c r="Q52" i="1"/>
  <c r="R52" i="1"/>
  <c r="M33" i="1"/>
  <c r="M34" i="1"/>
  <c r="M35" i="1"/>
  <c r="K53" i="1" l="1"/>
  <c r="L52" i="1"/>
  <c r="J53" i="1" l="1"/>
  <c r="K52" i="1"/>
  <c r="H33" i="1" l="1"/>
  <c r="H34" i="1"/>
  <c r="H35" i="1"/>
  <c r="H36" i="1"/>
  <c r="H37" i="1"/>
  <c r="H38" i="1"/>
  <c r="H30" i="1"/>
  <c r="H31" i="1"/>
  <c r="H15" i="1"/>
  <c r="H16" i="1"/>
  <c r="H17" i="1"/>
  <c r="H18" i="1"/>
  <c r="H19" i="1"/>
  <c r="O39" i="1" l="1"/>
  <c r="G33" i="1"/>
  <c r="G34" i="1"/>
  <c r="G35" i="1"/>
  <c r="G36" i="1"/>
  <c r="G37" i="1"/>
  <c r="G38" i="1"/>
  <c r="G30" i="1"/>
  <c r="G31" i="1"/>
  <c r="G15" i="1"/>
  <c r="G16" i="1"/>
  <c r="G17" i="1"/>
  <c r="G18" i="1"/>
  <c r="G19" i="1"/>
  <c r="G12" i="1"/>
  <c r="G13" i="1"/>
  <c r="F33" i="1" l="1"/>
  <c r="F34" i="1"/>
  <c r="F35" i="1"/>
  <c r="F36" i="1"/>
  <c r="F37" i="1"/>
  <c r="F38" i="1"/>
  <c r="F30" i="1"/>
  <c r="F31" i="1"/>
  <c r="F15" i="1"/>
  <c r="F16" i="1"/>
  <c r="F17" i="1"/>
  <c r="F18" i="1"/>
  <c r="F19" i="1"/>
  <c r="F12" i="1"/>
  <c r="F13" i="1"/>
  <c r="E33" i="1"/>
  <c r="E34" i="1"/>
  <c r="E35" i="1"/>
  <c r="E36" i="1"/>
  <c r="E37" i="1"/>
  <c r="E38" i="1"/>
  <c r="E30" i="1"/>
  <c r="E31" i="1"/>
  <c r="E15" i="1"/>
  <c r="E16" i="1"/>
  <c r="E17" i="1"/>
  <c r="E18" i="1"/>
  <c r="E19" i="1"/>
  <c r="E12" i="1"/>
  <c r="E13" i="1"/>
  <c r="D30" i="1"/>
  <c r="D31" i="1"/>
  <c r="C7" i="1"/>
  <c r="C8" i="1"/>
  <c r="C9" i="1"/>
  <c r="C10" i="1"/>
  <c r="C11" i="1"/>
  <c r="C6" i="1"/>
  <c r="R57" i="1"/>
  <c r="Q57" i="1"/>
  <c r="P57" i="1"/>
  <c r="O57" i="1"/>
  <c r="D57" i="1"/>
  <c r="R56" i="1"/>
  <c r="Q56" i="1"/>
  <c r="P56" i="1"/>
  <c r="O56" i="1"/>
  <c r="D56" i="1"/>
  <c r="N57" i="1"/>
  <c r="M56" i="1"/>
  <c r="L57" i="1"/>
  <c r="I53" i="1"/>
  <c r="H53" i="1"/>
  <c r="G53" i="1"/>
  <c r="F53" i="1"/>
  <c r="E53" i="1"/>
  <c r="J52" i="1"/>
  <c r="I52" i="1"/>
  <c r="H52" i="1"/>
  <c r="G52" i="1"/>
  <c r="F52" i="1"/>
  <c r="E52" i="1"/>
  <c r="G51" i="1"/>
  <c r="F51" i="1"/>
  <c r="E51" i="1"/>
  <c r="H50" i="1"/>
  <c r="G50" i="1"/>
  <c r="F50" i="1"/>
  <c r="E50" i="1"/>
  <c r="R49" i="1"/>
  <c r="Q49" i="1"/>
  <c r="P49" i="1"/>
  <c r="O49" i="1"/>
  <c r="N49" i="1"/>
  <c r="M49" i="1"/>
  <c r="R48" i="1"/>
  <c r="Q48" i="1"/>
  <c r="P48" i="1"/>
  <c r="O48" i="1"/>
  <c r="N48" i="1"/>
  <c r="M48" i="1"/>
  <c r="C45" i="1"/>
  <c r="C44" i="1"/>
  <c r="C43" i="1"/>
  <c r="C42" i="1"/>
  <c r="D40" i="1"/>
  <c r="D39" i="1"/>
  <c r="L35" i="1"/>
  <c r="K35" i="1"/>
  <c r="J35" i="1"/>
  <c r="I35" i="1"/>
  <c r="L34" i="1"/>
  <c r="K34" i="1"/>
  <c r="J34" i="1"/>
  <c r="I34" i="1"/>
  <c r="L33" i="1"/>
  <c r="K33" i="1"/>
  <c r="J33" i="1"/>
  <c r="I33" i="1"/>
  <c r="R32" i="1"/>
  <c r="Q32" i="1"/>
  <c r="P32" i="1"/>
  <c r="P39" i="1" s="1"/>
  <c r="N32" i="1"/>
  <c r="N39" i="1" s="1"/>
  <c r="M32" i="1"/>
  <c r="M39" i="1" s="1"/>
  <c r="L32" i="1"/>
  <c r="K32" i="1"/>
  <c r="J32" i="1"/>
  <c r="I32" i="1"/>
  <c r="H32" i="1"/>
  <c r="G32" i="1"/>
  <c r="G39" i="1" s="1"/>
  <c r="F32" i="1"/>
  <c r="E32" i="1"/>
  <c r="R31" i="1"/>
  <c r="Q31" i="1"/>
  <c r="P31" i="1"/>
  <c r="O31" i="1"/>
  <c r="N31" i="1"/>
  <c r="M31" i="1"/>
  <c r="L31" i="1"/>
  <c r="K31" i="1"/>
  <c r="J31" i="1"/>
  <c r="I31" i="1"/>
  <c r="R30" i="1"/>
  <c r="Q30" i="1"/>
  <c r="P30" i="1"/>
  <c r="O30" i="1"/>
  <c r="N30" i="1"/>
  <c r="M30" i="1"/>
  <c r="L30" i="1"/>
  <c r="K30" i="1"/>
  <c r="J30" i="1"/>
  <c r="I30" i="1"/>
  <c r="D21" i="1"/>
  <c r="D20" i="1"/>
  <c r="R16" i="1"/>
  <c r="Q16" i="1"/>
  <c r="P16" i="1"/>
  <c r="O16" i="1"/>
  <c r="N16" i="1"/>
  <c r="M16" i="1"/>
  <c r="L16" i="1"/>
  <c r="K16" i="1"/>
  <c r="J16" i="1"/>
  <c r="I16" i="1"/>
  <c r="R15" i="1"/>
  <c r="Q15" i="1"/>
  <c r="P15" i="1"/>
  <c r="O15" i="1"/>
  <c r="N15" i="1"/>
  <c r="M15" i="1"/>
  <c r="L15" i="1"/>
  <c r="K15" i="1"/>
  <c r="J15" i="1"/>
  <c r="I15" i="1"/>
  <c r="R14" i="1"/>
  <c r="Q14" i="1"/>
  <c r="P14" i="1"/>
  <c r="O14" i="1"/>
  <c r="N14" i="1"/>
  <c r="M14" i="1"/>
  <c r="L14" i="1"/>
  <c r="K14" i="1"/>
  <c r="J14" i="1"/>
  <c r="I14" i="1"/>
  <c r="H14" i="1"/>
  <c r="G14" i="1"/>
  <c r="G20" i="1" s="1"/>
  <c r="F14" i="1"/>
  <c r="E14" i="1"/>
  <c r="R13" i="1"/>
  <c r="Q13" i="1"/>
  <c r="P13" i="1"/>
  <c r="O13" i="1"/>
  <c r="N13" i="1"/>
  <c r="M13" i="1"/>
  <c r="L13" i="1"/>
  <c r="K13" i="1"/>
  <c r="J13" i="1"/>
  <c r="I13" i="1"/>
  <c r="H13" i="1"/>
  <c r="D13" i="1"/>
  <c r="R12" i="1"/>
  <c r="Q12" i="1"/>
  <c r="P12" i="1"/>
  <c r="O12" i="1"/>
  <c r="N12" i="1"/>
  <c r="M12" i="1"/>
  <c r="L12" i="1"/>
  <c r="K12" i="1"/>
  <c r="J12" i="1"/>
  <c r="I12" i="1"/>
  <c r="H12" i="1"/>
  <c r="D12" i="1"/>
  <c r="D60" i="1" l="1"/>
  <c r="R59" i="1"/>
  <c r="F20" i="1"/>
  <c r="F39" i="1"/>
  <c r="N20" i="1"/>
  <c r="K20" i="1"/>
  <c r="O20" i="1"/>
  <c r="E20" i="1"/>
  <c r="E39" i="1"/>
  <c r="R40" i="1"/>
  <c r="R39" i="1"/>
  <c r="R20" i="1"/>
  <c r="P60" i="1"/>
  <c r="Q40" i="1"/>
  <c r="Q39" i="1"/>
  <c r="Q20" i="1"/>
  <c r="P20" i="1"/>
  <c r="O60" i="1"/>
  <c r="Q59" i="1"/>
  <c r="O59" i="1"/>
  <c r="M20" i="1"/>
  <c r="L39" i="1"/>
  <c r="L20" i="1"/>
  <c r="K39" i="1"/>
  <c r="J39" i="1"/>
  <c r="J20" i="1"/>
  <c r="I39" i="1"/>
  <c r="I20" i="1"/>
  <c r="H39" i="1"/>
  <c r="H20" i="1"/>
  <c r="N56" i="1"/>
  <c r="N59" i="1" s="1"/>
  <c r="J40" i="1"/>
  <c r="H56" i="1"/>
  <c r="K56" i="1"/>
  <c r="E56" i="1"/>
  <c r="I56" i="1"/>
  <c r="G56" i="1"/>
  <c r="F56" i="1"/>
  <c r="J56" i="1"/>
  <c r="F57" i="1"/>
  <c r="J57" i="1"/>
  <c r="D59" i="1"/>
  <c r="K57" i="1"/>
  <c r="E40" i="1"/>
  <c r="I40" i="1"/>
  <c r="M40" i="1"/>
  <c r="L56" i="1"/>
  <c r="L60" i="1" s="1"/>
  <c r="E21" i="1"/>
  <c r="I21" i="1"/>
  <c r="M21" i="1"/>
  <c r="Q21" i="1"/>
  <c r="J21" i="1"/>
  <c r="R21" i="1"/>
  <c r="F40" i="1"/>
  <c r="N40" i="1"/>
  <c r="G57" i="1"/>
  <c r="K21" i="1"/>
  <c r="O40" i="1"/>
  <c r="F21" i="1"/>
  <c r="N21" i="1"/>
  <c r="G21" i="1"/>
  <c r="O21" i="1"/>
  <c r="G40" i="1"/>
  <c r="K40" i="1"/>
  <c r="H57" i="1"/>
  <c r="H21" i="1"/>
  <c r="L21" i="1"/>
  <c r="P21" i="1"/>
  <c r="H40" i="1"/>
  <c r="L40" i="1"/>
  <c r="P40" i="1"/>
  <c r="E57" i="1"/>
  <c r="I57" i="1"/>
  <c r="M57" i="1"/>
  <c r="M60" i="1" s="1"/>
  <c r="P59" i="1"/>
  <c r="Q60" i="1"/>
  <c r="R60" i="1"/>
  <c r="N60" i="1" l="1"/>
  <c r="M59" i="1"/>
  <c r="G60" i="1"/>
  <c r="F60" i="1"/>
  <c r="I59" i="1"/>
  <c r="I60" i="1"/>
  <c r="K60" i="1"/>
  <c r="F59" i="1"/>
  <c r="K59" i="1"/>
  <c r="H60" i="1"/>
  <c r="L59" i="1"/>
  <c r="J59" i="1"/>
  <c r="E59" i="1"/>
  <c r="J60" i="1"/>
  <c r="H59" i="1"/>
  <c r="E60" i="1"/>
  <c r="G59" i="1"/>
  <c r="J86" i="1"/>
  <c r="J85" i="1"/>
  <c r="J87" i="1"/>
  <c r="J91" i="1" s="1"/>
  <c r="J90" i="1" l="1"/>
  <c r="J94" i="1" s="1"/>
  <c r="J9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User01</author>
  </authors>
  <commentList>
    <comment ref="C5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134"/>
          </rPr>
          <t>User01:</t>
        </r>
        <r>
          <rPr>
            <sz val="9"/>
            <color indexed="81"/>
            <rFont val="Tahoma"/>
            <family val="2"/>
            <charset val="134"/>
          </rPr>
          <t xml:space="preserve">
=day0 weight * 0.7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User01</author>
  </authors>
  <commentList>
    <comment ref="C5" authorId="0" shapeId="0" xr:uid="{00000000-0006-0000-0200-000001000000}">
      <text>
        <r>
          <rPr>
            <b/>
            <sz val="9"/>
            <color indexed="81"/>
            <rFont val="Tahoma"/>
            <family val="2"/>
            <charset val="134"/>
          </rPr>
          <t>User01:</t>
        </r>
        <r>
          <rPr>
            <sz val="9"/>
            <color indexed="81"/>
            <rFont val="Tahoma"/>
            <family val="2"/>
            <charset val="134"/>
          </rPr>
          <t xml:space="preserve">
=day0 weight * 0.7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User01</author>
  </authors>
  <commentList>
    <comment ref="C5" authorId="0" shapeId="0" xr:uid="{00000000-0006-0000-0300-000001000000}">
      <text>
        <r>
          <rPr>
            <b/>
            <sz val="9"/>
            <color indexed="81"/>
            <rFont val="Tahoma"/>
            <family val="2"/>
            <charset val="134"/>
          </rPr>
          <t>User01:</t>
        </r>
        <r>
          <rPr>
            <sz val="9"/>
            <color indexed="81"/>
            <rFont val="Tahoma"/>
            <family val="2"/>
            <charset val="134"/>
          </rPr>
          <t xml:space="preserve">
=day0 weight * 0.7
</t>
        </r>
      </text>
    </comment>
  </commentList>
</comments>
</file>

<file path=xl/sharedStrings.xml><?xml version="1.0" encoding="utf-8"?>
<sst xmlns="http://schemas.openxmlformats.org/spreadsheetml/2006/main" count="766" uniqueCount="202">
  <si>
    <t>mean BW</t>
  </si>
  <si>
    <t>SD</t>
  </si>
  <si>
    <t>survival</t>
    <phoneticPr fontId="3" type="noConversion"/>
  </si>
  <si>
    <t>mean BW</t>
    <phoneticPr fontId="2" type="noConversion"/>
  </si>
  <si>
    <t>SD</t>
    <phoneticPr fontId="2" type="noConversion"/>
  </si>
  <si>
    <t>SD</t>
    <phoneticPr fontId="2" type="noConversion"/>
  </si>
  <si>
    <t>survival</t>
    <phoneticPr fontId="3" type="noConversion"/>
  </si>
  <si>
    <t>Date</t>
  </si>
  <si>
    <t xml:space="preserve"> mice#</t>
  </si>
  <si>
    <t>30% loss</t>
    <phoneticPr fontId="3" type="noConversion"/>
  </si>
  <si>
    <t>Day 0</t>
  </si>
  <si>
    <t>Day 1</t>
  </si>
  <si>
    <t>Day 2</t>
  </si>
  <si>
    <t>Day 3</t>
  </si>
  <si>
    <t>Day 4</t>
  </si>
  <si>
    <t>Day 5</t>
  </si>
  <si>
    <t>Day 6</t>
  </si>
  <si>
    <t>Day 7</t>
  </si>
  <si>
    <t>Day 8</t>
  </si>
  <si>
    <t>Day 9</t>
  </si>
  <si>
    <t>Day 10</t>
  </si>
  <si>
    <t>Day 11</t>
    <phoneticPr fontId="3" type="noConversion"/>
  </si>
  <si>
    <t>Day 12</t>
  </si>
  <si>
    <t>Day 13</t>
  </si>
  <si>
    <t>Day 14</t>
  </si>
  <si>
    <t xml:space="preserve">Group 1 </t>
    <phoneticPr fontId="2" type="noConversion"/>
  </si>
  <si>
    <t>Group 2 Ob</t>
    <phoneticPr fontId="2" type="noConversion"/>
  </si>
  <si>
    <t>Old mice</t>
    <phoneticPr fontId="2" type="noConversion"/>
  </si>
  <si>
    <t>Group 3 Ln</t>
    <phoneticPr fontId="2" type="noConversion"/>
  </si>
  <si>
    <t>Lean mice</t>
    <phoneticPr fontId="2" type="noConversion"/>
  </si>
  <si>
    <t>Old+Ob mice</t>
    <phoneticPr fontId="2" type="noConversion"/>
  </si>
  <si>
    <t>C57 mice infection:Virus :SARS-CoV-2 UK-s</t>
    <phoneticPr fontId="2" type="noConversion"/>
  </si>
  <si>
    <t xml:space="preserve"> </t>
    <phoneticPr fontId="2" type="noConversion"/>
  </si>
  <si>
    <t>Hightest concentration without dilution</t>
    <phoneticPr fontId="2" type="noConversion"/>
  </si>
  <si>
    <t>Arrived at 202005</t>
    <phoneticPr fontId="2" type="noConversion"/>
  </si>
  <si>
    <t>Innoculation with 20ul virus per mice</t>
    <phoneticPr fontId="2" type="noConversion"/>
  </si>
  <si>
    <t>Mice：7 obese mice and 6 lean mice arrived at 20200515 ,4 Lean mice arrived at 20201019</t>
    <phoneticPr fontId="2" type="noConversion"/>
  </si>
  <si>
    <t>At day 4 p.i,collect serum Lung NT Tr Sp In Gp1:#4#5#6,Gp2:#5#6#7,Gp3:#1#2</t>
    <phoneticPr fontId="2" type="noConversion"/>
  </si>
  <si>
    <t>Obese mice</t>
    <phoneticPr fontId="2" type="noConversion"/>
  </si>
  <si>
    <t>Arrived at 20201016</t>
    <phoneticPr fontId="2" type="noConversion"/>
  </si>
  <si>
    <t>Arrived at 20201019</t>
    <phoneticPr fontId="2" type="noConversion"/>
  </si>
  <si>
    <t>Group 5 Young</t>
    <phoneticPr fontId="2" type="noConversion"/>
  </si>
  <si>
    <t>Arrived at 20210119</t>
    <phoneticPr fontId="2" type="noConversion"/>
  </si>
  <si>
    <t>Group 4 Ob</t>
    <phoneticPr fontId="2" type="noConversion"/>
  </si>
  <si>
    <t>Mice：12 obese mice and 12 lean mice arrived at 20210108</t>
    <phoneticPr fontId="2" type="noConversion"/>
  </si>
  <si>
    <t>Ob mice</t>
    <phoneticPr fontId="2" type="noConversion"/>
  </si>
  <si>
    <t>Group 4 Ln</t>
    <phoneticPr fontId="2" type="noConversion"/>
  </si>
  <si>
    <t>Ln mice</t>
    <phoneticPr fontId="2" type="noConversion"/>
  </si>
  <si>
    <t>C57 mice infection:Virus :SARS-CoV-2 Omicron</t>
    <phoneticPr fontId="2" type="noConversion"/>
  </si>
  <si>
    <t>Mice：15 obese mice and 15 lean mice arrived at 20210514</t>
    <phoneticPr fontId="2" type="noConversion"/>
  </si>
  <si>
    <t>Vaccine</t>
    <phoneticPr fontId="2" type="noConversion"/>
  </si>
  <si>
    <t xml:space="preserve">Ln </t>
    <phoneticPr fontId="2" type="noConversion"/>
  </si>
  <si>
    <t>Vaccine</t>
    <phoneticPr fontId="2" type="noConversion"/>
  </si>
  <si>
    <t>Group 2</t>
    <phoneticPr fontId="2" type="noConversion"/>
  </si>
  <si>
    <t>Group 3 Ob</t>
    <phoneticPr fontId="2" type="noConversion"/>
  </si>
  <si>
    <t>Obese mice</t>
    <phoneticPr fontId="2" type="noConversion"/>
  </si>
  <si>
    <t>Omicron A10 10^3 PFU</t>
    <phoneticPr fontId="2" type="noConversion"/>
  </si>
  <si>
    <t>Lung</t>
    <phoneticPr fontId="2" type="noConversion"/>
  </si>
  <si>
    <t>beta-actin</t>
  </si>
  <si>
    <t>RDRP</t>
    <phoneticPr fontId="2" type="noConversion"/>
  </si>
  <si>
    <t>Ct</t>
    <phoneticPr fontId="9" type="noConversion"/>
  </si>
  <si>
    <t>D2</t>
    <phoneticPr fontId="2" type="noConversion"/>
  </si>
  <si>
    <t>Ob1+O</t>
    <phoneticPr fontId="2" type="noConversion"/>
  </si>
  <si>
    <t>Ob2+O</t>
  </si>
  <si>
    <t>Ob3+O</t>
  </si>
  <si>
    <t>Ln1+O</t>
    <phoneticPr fontId="2" type="noConversion"/>
  </si>
  <si>
    <t>Ln2+O</t>
  </si>
  <si>
    <t>Ln3+O</t>
    <phoneticPr fontId="2" type="noConversion"/>
  </si>
  <si>
    <t>Ln4+O</t>
    <phoneticPr fontId="2" type="noConversion"/>
  </si>
  <si>
    <t>Ob1</t>
    <phoneticPr fontId="2" type="noConversion"/>
  </si>
  <si>
    <t>Ob2</t>
  </si>
  <si>
    <t>Ob3</t>
  </si>
  <si>
    <t>Ln1</t>
    <phoneticPr fontId="2" type="noConversion"/>
  </si>
  <si>
    <t>Ln2</t>
  </si>
  <si>
    <t>Ln3</t>
  </si>
  <si>
    <t>Y1</t>
    <phoneticPr fontId="2" type="noConversion"/>
  </si>
  <si>
    <t>Y2</t>
  </si>
  <si>
    <t>Y3</t>
  </si>
  <si>
    <t>Y4</t>
  </si>
  <si>
    <t>D4</t>
    <phoneticPr fontId="2" type="noConversion"/>
  </si>
  <si>
    <t xml:space="preserve">-    </t>
  </si>
  <si>
    <t>Ln3+O</t>
  </si>
  <si>
    <t>Ln3</t>
    <phoneticPr fontId="2" type="noConversion"/>
  </si>
  <si>
    <t>NT</t>
    <phoneticPr fontId="2" type="noConversion"/>
  </si>
  <si>
    <r>
      <t>Y</t>
    </r>
    <r>
      <rPr>
        <sz val="11"/>
        <color rgb="FF000000"/>
        <rFont val="Calibri"/>
        <family val="2"/>
      </rPr>
      <t>oung</t>
    </r>
  </si>
  <si>
    <t>LnO1</t>
    <phoneticPr fontId="11" type="noConversion"/>
  </si>
  <si>
    <t>LnO2</t>
  </si>
  <si>
    <t>LnO3</t>
  </si>
  <si>
    <t>ObO1</t>
    <phoneticPr fontId="11" type="noConversion"/>
  </si>
  <si>
    <t>ObO2</t>
    <phoneticPr fontId="11" type="noConversion"/>
  </si>
  <si>
    <t>ObO3</t>
    <phoneticPr fontId="11" type="noConversion"/>
  </si>
  <si>
    <t>Ob3</t>
    <phoneticPr fontId="2" type="noConversion"/>
  </si>
  <si>
    <t>Y4</t>
    <phoneticPr fontId="2" type="noConversion"/>
  </si>
  <si>
    <t>Ob3+O</t>
    <phoneticPr fontId="2" type="noConversion"/>
  </si>
  <si>
    <t>Ln2+O</t>
    <phoneticPr fontId="2" type="noConversion"/>
  </si>
  <si>
    <t xml:space="preserve">ΔCt </t>
    <phoneticPr fontId="12" type="noConversion"/>
  </si>
  <si>
    <t xml:space="preserve"> 2^ -ΔCt</t>
    <phoneticPr fontId="12" type="noConversion"/>
  </si>
  <si>
    <t>Young1</t>
    <phoneticPr fontId="2" type="noConversion"/>
  </si>
  <si>
    <t>Ob2+O</t>
    <phoneticPr fontId="2" type="noConversion"/>
  </si>
  <si>
    <t>Young2</t>
  </si>
  <si>
    <t>Young3</t>
  </si>
  <si>
    <t>Ob4+O</t>
  </si>
  <si>
    <t>Young4</t>
  </si>
  <si>
    <t>Lu</t>
    <phoneticPr fontId="2" type="noConversion"/>
  </si>
  <si>
    <t xml:space="preserve">Lu </t>
    <phoneticPr fontId="2" type="noConversion"/>
  </si>
  <si>
    <t>Re-infection D2</t>
    <phoneticPr fontId="2" type="noConversion"/>
  </si>
  <si>
    <t>rdrp</t>
    <phoneticPr fontId="2" type="noConversion"/>
  </si>
  <si>
    <t>b-actin</t>
    <phoneticPr fontId="2" type="noConversion"/>
  </si>
  <si>
    <t>vaccine</t>
    <phoneticPr fontId="2" type="noConversion"/>
  </si>
  <si>
    <t>LnO4</t>
  </si>
  <si>
    <t>LnO5</t>
  </si>
  <si>
    <t>LnO6</t>
  </si>
  <si>
    <t>Young1</t>
    <phoneticPr fontId="11" type="noConversion"/>
  </si>
  <si>
    <t>Young5</t>
  </si>
  <si>
    <t>Young6</t>
  </si>
  <si>
    <t>Vaccine experiments</t>
    <phoneticPr fontId="2" type="noConversion"/>
  </si>
  <si>
    <t xml:space="preserve">D2 </t>
    <phoneticPr fontId="2" type="noConversion"/>
  </si>
  <si>
    <t>ObO1</t>
    <phoneticPr fontId="2" type="noConversion"/>
  </si>
  <si>
    <t>ObO2</t>
  </si>
  <si>
    <t>ObO3</t>
  </si>
  <si>
    <t>ObO4</t>
  </si>
  <si>
    <t>ObO5</t>
  </si>
  <si>
    <t>ObO6</t>
  </si>
  <si>
    <t>Omicron</t>
    <phoneticPr fontId="2" type="noConversion"/>
  </si>
  <si>
    <t>Alpha</t>
    <phoneticPr fontId="2" type="noConversion"/>
  </si>
  <si>
    <t>nm372</t>
  </si>
  <si>
    <t>nm373</t>
  </si>
  <si>
    <t>nm374</t>
  </si>
  <si>
    <t>nm375</t>
  </si>
  <si>
    <t>nm376</t>
  </si>
  <si>
    <t>nm377</t>
  </si>
  <si>
    <t>nm378</t>
  </si>
  <si>
    <t>nm379</t>
  </si>
  <si>
    <t>nm380</t>
  </si>
  <si>
    <t>Ln4</t>
  </si>
  <si>
    <t>nm381</t>
  </si>
  <si>
    <t>Ln5</t>
  </si>
  <si>
    <t>nm382</t>
  </si>
  <si>
    <t>Ln6</t>
  </si>
  <si>
    <t>nm384</t>
  </si>
  <si>
    <t>nm385</t>
  </si>
  <si>
    <t>nm386</t>
  </si>
  <si>
    <t>Ob4</t>
  </si>
  <si>
    <t>nm387</t>
  </si>
  <si>
    <t>Ob5</t>
  </si>
  <si>
    <t>nm388</t>
  </si>
  <si>
    <t>Ob6</t>
  </si>
  <si>
    <t>nm389</t>
  </si>
  <si>
    <t>nm390</t>
  </si>
  <si>
    <t>nm391</t>
  </si>
  <si>
    <t>nm392</t>
  </si>
  <si>
    <t>nm393</t>
  </si>
  <si>
    <t>nm394</t>
  </si>
  <si>
    <t>Ob1</t>
    <phoneticPr fontId="10" type="noConversion"/>
  </si>
  <si>
    <t>Ob7</t>
  </si>
  <si>
    <t>Ln1</t>
    <phoneticPr fontId="10" type="noConversion"/>
  </si>
  <si>
    <t>Ln7</t>
  </si>
  <si>
    <t>Ob1 Vac</t>
    <phoneticPr fontId="10" type="noConversion"/>
  </si>
  <si>
    <t xml:space="preserve">Ob1 </t>
    <phoneticPr fontId="10" type="noConversion"/>
  </si>
  <si>
    <t>Ln1 Vac</t>
    <phoneticPr fontId="10" type="noConversion"/>
  </si>
  <si>
    <t>IL-6</t>
    <phoneticPr fontId="2" type="noConversion"/>
  </si>
  <si>
    <t>TNF-a</t>
    <phoneticPr fontId="2" type="noConversion"/>
  </si>
  <si>
    <t>IL-1b</t>
    <phoneticPr fontId="2" type="noConversion"/>
  </si>
  <si>
    <t>IP10</t>
    <phoneticPr fontId="2" type="noConversion"/>
  </si>
  <si>
    <t>IFNa</t>
    <phoneticPr fontId="2" type="noConversion"/>
  </si>
  <si>
    <t>IFNb</t>
    <phoneticPr fontId="2" type="noConversion"/>
  </si>
  <si>
    <t>IFNr</t>
    <phoneticPr fontId="2" type="noConversion"/>
  </si>
  <si>
    <t>nm371</t>
  </si>
  <si>
    <t>nm383</t>
  </si>
  <si>
    <t>Lung</t>
  </si>
  <si>
    <t>TNF-a</t>
  </si>
  <si>
    <t>IL-6</t>
  </si>
  <si>
    <t>IL-1b</t>
  </si>
  <si>
    <t>MIP1-a</t>
  </si>
  <si>
    <t>IP10</t>
  </si>
  <si>
    <t>CCL5</t>
  </si>
  <si>
    <t>IFNa</t>
  </si>
  <si>
    <t>IFNr</t>
  </si>
  <si>
    <t>Clean Ob1</t>
  </si>
  <si>
    <t>Clean Ob2</t>
  </si>
  <si>
    <t>Clean Ln1</t>
  </si>
  <si>
    <t>Clean Ln2</t>
  </si>
  <si>
    <t>D2</t>
  </si>
  <si>
    <t>Ob1+O</t>
  </si>
  <si>
    <t>Ln1+O</t>
  </si>
  <si>
    <t>Ob1</t>
  </si>
  <si>
    <t>Ln1</t>
  </si>
  <si>
    <t>D4</t>
  </si>
  <si>
    <t>Clean Y1</t>
  </si>
  <si>
    <t>Clean Y2</t>
  </si>
  <si>
    <t>Yuang 1</t>
  </si>
  <si>
    <t>Yuang 2</t>
  </si>
  <si>
    <t>Yuang 3</t>
  </si>
  <si>
    <t>Yuang 4</t>
  </si>
  <si>
    <t>Young1</t>
  </si>
  <si>
    <t>b-actin</t>
  </si>
  <si>
    <t>IFN-a</t>
  </si>
  <si>
    <t>ObO1</t>
  </si>
  <si>
    <t>LnO1</t>
  </si>
  <si>
    <r>
      <rPr>
        <sz val="11"/>
        <color rgb="FF000000"/>
        <rFont val="Calibri"/>
        <family val="2"/>
      </rPr>
      <t>Y</t>
    </r>
    <r>
      <rPr>
        <sz val="11"/>
        <color rgb="FF000000"/>
        <rFont val="Calibri"/>
        <family val="2"/>
      </rPr>
      <t>oung</t>
    </r>
  </si>
  <si>
    <t>Group 1 Ob</t>
    <phoneticPr fontId="2" type="noConversion"/>
  </si>
  <si>
    <t>Group 2 Ln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</si>
</sst>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13" x14ac:knownFonts="1">
    <font>
      <sz val="11"/>
      <color theme="1"/>
      <name val="宋体"/>
      <family val="2"/>
      <charset val="134"/>
      <scheme val="minor"/>
    </font>
    <font>
      <sz val="10"/>
      <name val="Arial"/>
      <family val="2"/>
    </font>
    <font>
      <sz val="9"/>
      <name val="宋体"/>
      <family val="2"/>
      <charset val="134"/>
      <scheme val="minor"/>
    </font>
    <font>
      <sz val="11"/>
      <color theme="1"/>
      <name val="宋体"/>
      <family val="2"/>
      <scheme val="minor"/>
    </font>
    <font>
      <b/>
      <sz val="9"/>
      <color indexed="81"/>
      <name val="Tahoma"/>
      <family val="2"/>
      <charset val="134"/>
    </font>
    <font>
      <sz val="9"/>
      <color indexed="81"/>
      <name val="Tahoma"/>
      <family val="2"/>
      <charset val="134"/>
    </font>
    <font>
      <sz val="12"/>
      <color theme="1"/>
      <name val="Calibri"/>
      <family val="2"/>
    </font>
    <font>
      <b/>
      <sz val="11"/>
      <name val="Calibri"/>
      <family val="2"/>
    </font>
    <font>
      <b/>
      <sz val="11"/>
      <color theme="1"/>
      <name val="宋体"/>
      <family val="3"/>
      <charset val="134"/>
      <scheme val="minor"/>
    </font>
    <font>
      <sz val="12"/>
      <color theme="1"/>
      <name val="宋体"/>
      <family val="2"/>
      <scheme val="minor"/>
    </font>
    <font>
      <sz val="11"/>
      <color rgb="FF000000"/>
      <name val="Calibri"/>
      <family val="2"/>
    </font>
    <font>
      <sz val="9"/>
      <name val="宋体"/>
      <family val="3"/>
      <charset val="134"/>
    </font>
    <font>
      <sz val="9"/>
      <name val="宋体"/>
      <family val="3"/>
      <charset val="134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66FF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9" fillId="0" borderId="0"/>
  </cellStyleXfs>
  <cellXfs count="44">
    <xf numFmtId="0" fontId="0" fillId="0" borderId="0" xfId="0">
      <alignment vertical="center"/>
    </xf>
    <xf numFmtId="0" fontId="1" fillId="2" borderId="1" xfId="1" applyFill="1" applyBorder="1"/>
    <xf numFmtId="176" fontId="1" fillId="2" borderId="1" xfId="1" applyNumberFormat="1" applyFill="1" applyBorder="1"/>
    <xf numFmtId="0" fontId="1" fillId="0" borderId="1" xfId="1" applyBorder="1"/>
    <xf numFmtId="0" fontId="1" fillId="3" borderId="1" xfId="1" applyFill="1" applyBorder="1"/>
    <xf numFmtId="176" fontId="1" fillId="3" borderId="1" xfId="1" applyNumberFormat="1" applyFill="1" applyBorder="1"/>
    <xf numFmtId="9" fontId="1" fillId="4" borderId="1" xfId="1" applyNumberFormat="1" applyFill="1" applyBorder="1"/>
    <xf numFmtId="9" fontId="1" fillId="0" borderId="1" xfId="1" applyNumberFormat="1" applyBorder="1"/>
    <xf numFmtId="0" fontId="1" fillId="5" borderId="1" xfId="1" applyFill="1" applyBorder="1"/>
    <xf numFmtId="9" fontId="1" fillId="5" borderId="1" xfId="1" applyNumberFormat="1" applyFill="1" applyBorder="1"/>
    <xf numFmtId="176" fontId="1" fillId="5" borderId="1" xfId="1" applyNumberFormat="1" applyFill="1" applyBorder="1"/>
    <xf numFmtId="0" fontId="0" fillId="6" borderId="0" xfId="0" applyFill="1">
      <alignment vertical="center"/>
    </xf>
    <xf numFmtId="0" fontId="1" fillId="7" borderId="1" xfId="1" applyFill="1" applyBorder="1"/>
    <xf numFmtId="0" fontId="1" fillId="0" borderId="0" xfId="1"/>
    <xf numFmtId="0" fontId="1" fillId="3" borderId="2" xfId="1" applyFill="1" applyBorder="1"/>
    <xf numFmtId="0" fontId="1" fillId="2" borderId="2" xfId="1" applyFill="1" applyBorder="1"/>
    <xf numFmtId="9" fontId="1" fillId="0" borderId="0" xfId="1" applyNumberFormat="1"/>
    <xf numFmtId="9" fontId="1" fillId="4" borderId="2" xfId="1" applyNumberFormat="1" applyFill="1" applyBorder="1"/>
    <xf numFmtId="0" fontId="0" fillId="0" borderId="1" xfId="0" applyBorder="1" applyAlignment="1"/>
    <xf numFmtId="14" fontId="0" fillId="0" borderId="1" xfId="0" applyNumberFormat="1" applyBorder="1" applyAlignment="1"/>
    <xf numFmtId="0" fontId="1" fillId="6" borderId="1" xfId="1" applyFill="1" applyBorder="1"/>
    <xf numFmtId="0" fontId="0" fillId="8" borderId="0" xfId="0" applyFill="1">
      <alignment vertical="center"/>
    </xf>
    <xf numFmtId="176" fontId="0" fillId="0" borderId="0" xfId="0" applyNumberFormat="1">
      <alignment vertical="center"/>
    </xf>
    <xf numFmtId="0" fontId="0" fillId="9" borderId="0" xfId="0" applyFill="1">
      <alignment vertical="center"/>
    </xf>
    <xf numFmtId="0" fontId="6" fillId="9" borderId="0" xfId="0" applyFont="1" applyFill="1">
      <alignment vertical="center"/>
    </xf>
    <xf numFmtId="0" fontId="7" fillId="9" borderId="0" xfId="0" applyFont="1" applyFill="1" applyAlignment="1">
      <alignment horizontal="center" vertical="center"/>
    </xf>
    <xf numFmtId="0" fontId="8" fillId="9" borderId="0" xfId="0" applyFont="1" applyFill="1">
      <alignment vertical="center"/>
    </xf>
    <xf numFmtId="0" fontId="7" fillId="9" borderId="0" xfId="0" applyFont="1" applyFill="1" applyAlignment="1">
      <alignment vertical="center" wrapText="1"/>
    </xf>
    <xf numFmtId="0" fontId="0" fillId="10" borderId="0" xfId="0" applyFill="1">
      <alignment vertical="center"/>
    </xf>
    <xf numFmtId="0" fontId="6" fillId="10" borderId="0" xfId="0" applyFont="1" applyFill="1">
      <alignment vertical="center"/>
    </xf>
    <xf numFmtId="0" fontId="7" fillId="10" borderId="0" xfId="0" applyFont="1" applyFill="1" applyAlignment="1">
      <alignment horizontal="center" vertical="center"/>
    </xf>
    <xf numFmtId="0" fontId="8" fillId="10" borderId="0" xfId="0" applyFont="1" applyFill="1">
      <alignment vertical="center"/>
    </xf>
    <xf numFmtId="0" fontId="7" fillId="0" borderId="0" xfId="0" applyFont="1" applyAlignment="1">
      <alignment vertical="center" wrapText="1"/>
    </xf>
    <xf numFmtId="0" fontId="7" fillId="10" borderId="0" xfId="0" applyFont="1" applyFill="1" applyAlignment="1">
      <alignment vertical="center" wrapText="1"/>
    </xf>
    <xf numFmtId="0" fontId="0" fillId="10" borderId="0" xfId="0" applyFill="1" applyAlignment="1"/>
    <xf numFmtId="0" fontId="0" fillId="0" borderId="0" xfId="0" applyAlignment="1"/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10" fillId="0" borderId="0" xfId="2" applyFont="1"/>
    <xf numFmtId="0" fontId="7" fillId="0" borderId="0" xfId="0" applyFont="1" applyAlignment="1">
      <alignment horizontal="center" vertical="center"/>
    </xf>
    <xf numFmtId="0" fontId="0" fillId="11" borderId="0" xfId="0" applyFill="1" applyAlignment="1">
      <alignment horizontal="center" vertical="center"/>
    </xf>
  </cellXfs>
  <cellStyles count="3">
    <cellStyle name="常规" xfId="0" builtinId="0"/>
    <cellStyle name="常规 2" xfId="2" xr:uid="{B68C5AF0-A621-4A1F-AFA1-C2216B176CFA}"/>
    <cellStyle name="常规_Imiquimod_mouse_exp_2nd(June 17th- July 4th,2011)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O95"/>
  <sheetViews>
    <sheetView zoomScale="90" zoomScaleNormal="90" workbookViewId="0">
      <selection activeCell="N43" sqref="N43"/>
    </sheetView>
  </sheetViews>
  <sheetFormatPr defaultRowHeight="14" x14ac:dyDescent="0.25"/>
  <cols>
    <col min="1" max="1" width="22.6328125" customWidth="1"/>
    <col min="4" max="18" width="12.453125" customWidth="1"/>
  </cols>
  <sheetData>
    <row r="1" spans="1:40" x14ac:dyDescent="0.25">
      <c r="A1" s="21" t="s">
        <v>31</v>
      </c>
      <c r="B1" s="21"/>
      <c r="C1" s="21"/>
      <c r="D1" s="21"/>
      <c r="E1" s="21" t="s">
        <v>36</v>
      </c>
    </row>
    <row r="2" spans="1:40" x14ac:dyDescent="0.25">
      <c r="A2" s="21" t="s">
        <v>32</v>
      </c>
      <c r="B2" s="21" t="s">
        <v>33</v>
      </c>
      <c r="C2" s="21"/>
      <c r="D2" s="21"/>
      <c r="E2" s="21"/>
      <c r="G2" t="s">
        <v>37</v>
      </c>
    </row>
    <row r="3" spans="1:40" x14ac:dyDescent="0.25">
      <c r="A3" s="21"/>
      <c r="B3" s="21" t="s">
        <v>35</v>
      </c>
      <c r="C3" s="21"/>
      <c r="D3" s="21"/>
      <c r="E3" s="21"/>
    </row>
    <row r="4" spans="1:40" s="18" customFormat="1" x14ac:dyDescent="0.25">
      <c r="B4" s="18" t="s">
        <v>7</v>
      </c>
      <c r="D4" s="19">
        <v>44256</v>
      </c>
      <c r="E4" s="19">
        <v>44257</v>
      </c>
      <c r="F4" s="19">
        <v>44258</v>
      </c>
      <c r="G4" s="19">
        <v>44259</v>
      </c>
      <c r="H4" s="19">
        <v>44260</v>
      </c>
      <c r="I4" s="19">
        <v>44261</v>
      </c>
      <c r="J4" s="19">
        <v>44262</v>
      </c>
      <c r="K4" s="19">
        <v>44263</v>
      </c>
      <c r="L4" s="19">
        <v>44264</v>
      </c>
      <c r="M4" s="19">
        <v>44265</v>
      </c>
      <c r="N4" s="19">
        <v>44266</v>
      </c>
      <c r="O4" s="19">
        <v>44267</v>
      </c>
      <c r="P4" s="19">
        <v>44268</v>
      </c>
      <c r="Q4" s="19">
        <v>44269</v>
      </c>
      <c r="R4" s="19">
        <v>44270</v>
      </c>
    </row>
    <row r="5" spans="1:40" s="3" customFormat="1" ht="12.5" x14ac:dyDescent="0.25">
      <c r="B5" s="3" t="s">
        <v>8</v>
      </c>
      <c r="C5" s="3" t="s">
        <v>9</v>
      </c>
      <c r="D5" s="3" t="s">
        <v>10</v>
      </c>
      <c r="E5" s="3" t="s">
        <v>11</v>
      </c>
      <c r="F5" s="3" t="s">
        <v>12</v>
      </c>
      <c r="G5" s="3" t="s">
        <v>13</v>
      </c>
      <c r="H5" s="3" t="s">
        <v>14</v>
      </c>
      <c r="I5" s="20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20</v>
      </c>
      <c r="O5" s="3" t="s">
        <v>21</v>
      </c>
      <c r="P5" s="3" t="s">
        <v>22</v>
      </c>
      <c r="Q5" s="3" t="s">
        <v>23</v>
      </c>
      <c r="R5" s="3" t="s">
        <v>24</v>
      </c>
    </row>
    <row r="6" spans="1:40" x14ac:dyDescent="0.25">
      <c r="A6" t="s">
        <v>25</v>
      </c>
      <c r="B6">
        <v>1</v>
      </c>
      <c r="C6">
        <f>D6*70%</f>
        <v>27.278999999999996</v>
      </c>
      <c r="D6">
        <v>38.97</v>
      </c>
      <c r="E6">
        <v>37.6</v>
      </c>
      <c r="F6">
        <v>36.700000000000003</v>
      </c>
      <c r="G6">
        <v>36.200000000000003</v>
      </c>
      <c r="H6">
        <v>35.4</v>
      </c>
      <c r="I6">
        <v>36</v>
      </c>
      <c r="J6">
        <v>36.200000000000003</v>
      </c>
      <c r="K6">
        <v>36.4</v>
      </c>
      <c r="L6">
        <v>34.6</v>
      </c>
      <c r="M6">
        <v>34.299999999999997</v>
      </c>
      <c r="N6">
        <v>34.200000000000003</v>
      </c>
      <c r="O6">
        <v>34.799999999999997</v>
      </c>
      <c r="P6">
        <v>35.6</v>
      </c>
      <c r="Q6">
        <v>35</v>
      </c>
      <c r="R6">
        <v>35</v>
      </c>
    </row>
    <row r="7" spans="1:40" x14ac:dyDescent="0.25">
      <c r="A7" t="s">
        <v>27</v>
      </c>
      <c r="B7">
        <v>2</v>
      </c>
      <c r="C7">
        <f t="shared" ref="C7:C11" si="0">D7*70%</f>
        <v>27.041</v>
      </c>
      <c r="D7">
        <v>38.630000000000003</v>
      </c>
      <c r="E7">
        <v>37.4</v>
      </c>
      <c r="F7">
        <v>37</v>
      </c>
      <c r="G7">
        <v>35.799999999999997</v>
      </c>
      <c r="H7">
        <v>35.5</v>
      </c>
      <c r="I7">
        <v>35.1</v>
      </c>
      <c r="J7">
        <v>35</v>
      </c>
      <c r="K7">
        <v>34.6</v>
      </c>
      <c r="L7">
        <v>33.700000000000003</v>
      </c>
      <c r="M7">
        <v>33.6</v>
      </c>
      <c r="N7">
        <v>33.299999999999997</v>
      </c>
      <c r="O7">
        <v>33.200000000000003</v>
      </c>
      <c r="P7">
        <v>33.5</v>
      </c>
      <c r="Q7">
        <v>33</v>
      </c>
      <c r="R7">
        <v>32.1</v>
      </c>
    </row>
    <row r="8" spans="1:40" x14ac:dyDescent="0.25">
      <c r="A8" t="s">
        <v>34</v>
      </c>
      <c r="B8">
        <v>3</v>
      </c>
      <c r="C8">
        <f t="shared" si="0"/>
        <v>23.946999999999999</v>
      </c>
      <c r="D8">
        <v>34.21</v>
      </c>
      <c r="E8">
        <v>33.700000000000003</v>
      </c>
      <c r="F8">
        <v>33.5</v>
      </c>
      <c r="G8">
        <v>33.299999999999997</v>
      </c>
      <c r="H8">
        <v>33.1</v>
      </c>
      <c r="I8">
        <v>33.5</v>
      </c>
      <c r="J8">
        <v>33</v>
      </c>
      <c r="K8">
        <v>32.5</v>
      </c>
      <c r="L8">
        <v>30.9</v>
      </c>
      <c r="M8">
        <v>30.6</v>
      </c>
      <c r="N8">
        <v>31.3</v>
      </c>
      <c r="O8">
        <v>31.6</v>
      </c>
      <c r="P8">
        <v>31.8</v>
      </c>
      <c r="Q8">
        <v>31.1</v>
      </c>
      <c r="R8">
        <v>29.6</v>
      </c>
    </row>
    <row r="9" spans="1:40" x14ac:dyDescent="0.25">
      <c r="B9">
        <v>4</v>
      </c>
      <c r="C9">
        <f t="shared" si="0"/>
        <v>27.929999999999996</v>
      </c>
      <c r="D9">
        <v>39.9</v>
      </c>
      <c r="E9">
        <v>38.799999999999997</v>
      </c>
      <c r="F9">
        <v>38.200000000000003</v>
      </c>
      <c r="G9">
        <v>37.4</v>
      </c>
      <c r="H9">
        <v>36.799999999999997</v>
      </c>
    </row>
    <row r="10" spans="1:40" x14ac:dyDescent="0.25">
      <c r="B10">
        <v>5</v>
      </c>
      <c r="C10">
        <f t="shared" si="0"/>
        <v>28.104999999999997</v>
      </c>
      <c r="D10">
        <v>40.15</v>
      </c>
      <c r="E10">
        <v>39.299999999999997</v>
      </c>
      <c r="F10">
        <v>38.5</v>
      </c>
      <c r="G10">
        <v>38.299999999999997</v>
      </c>
      <c r="H10">
        <v>37.299999999999997</v>
      </c>
    </row>
    <row r="11" spans="1:40" x14ac:dyDescent="0.25">
      <c r="B11">
        <v>6</v>
      </c>
      <c r="C11">
        <f t="shared" si="0"/>
        <v>30.841999999999999</v>
      </c>
      <c r="D11">
        <v>44.06</v>
      </c>
      <c r="E11">
        <v>42.7</v>
      </c>
      <c r="F11">
        <v>41.2</v>
      </c>
      <c r="G11">
        <v>40.6</v>
      </c>
      <c r="H11">
        <v>39.700000000000003</v>
      </c>
    </row>
    <row r="12" spans="1:40" s="4" customFormat="1" ht="12.5" x14ac:dyDescent="0.25">
      <c r="A12" s="4" t="s">
        <v>0</v>
      </c>
      <c r="B12" s="4" t="s">
        <v>0</v>
      </c>
      <c r="D12" s="4">
        <f>AVERAGE(D6:D9)</f>
        <v>37.927500000000002</v>
      </c>
      <c r="E12" s="4">
        <f>AVERAGE(E6:E11)</f>
        <v>38.25</v>
      </c>
      <c r="F12" s="4">
        <f>AVERAGE(F6:F11)</f>
        <v>37.516666666666673</v>
      </c>
      <c r="G12" s="4">
        <f>AVERAGE(G6:G11)</f>
        <v>36.93333333333333</v>
      </c>
      <c r="H12" s="4">
        <f t="shared" ref="H12:R12" si="1">AVERAGE(H6:H9)</f>
        <v>35.200000000000003</v>
      </c>
      <c r="I12" s="4">
        <f t="shared" si="1"/>
        <v>34.866666666666667</v>
      </c>
      <c r="J12" s="4">
        <f t="shared" si="1"/>
        <v>34.733333333333334</v>
      </c>
      <c r="K12" s="4">
        <f t="shared" si="1"/>
        <v>34.5</v>
      </c>
      <c r="L12" s="4">
        <f t="shared" si="1"/>
        <v>33.06666666666667</v>
      </c>
      <c r="M12" s="4">
        <f t="shared" si="1"/>
        <v>32.833333333333336</v>
      </c>
      <c r="N12" s="4">
        <f t="shared" si="1"/>
        <v>32.93333333333333</v>
      </c>
      <c r="O12" s="4">
        <f t="shared" si="1"/>
        <v>33.199999999999996</v>
      </c>
      <c r="P12" s="4">
        <f t="shared" si="1"/>
        <v>33.633333333333333</v>
      </c>
      <c r="Q12" s="4">
        <f t="shared" si="1"/>
        <v>33.033333333333331</v>
      </c>
      <c r="R12" s="4">
        <f t="shared" si="1"/>
        <v>32.233333333333327</v>
      </c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</row>
    <row r="13" spans="1:40" s="4" customFormat="1" ht="12.5" x14ac:dyDescent="0.25">
      <c r="A13" s="4" t="s">
        <v>1</v>
      </c>
      <c r="B13" s="4" t="s">
        <v>1</v>
      </c>
      <c r="D13" s="4">
        <f>STDEV(D6:D9)</f>
        <v>2.5358019770216016</v>
      </c>
      <c r="E13" s="4">
        <f>STDEV(E6:E11)</f>
        <v>2.934450544820955</v>
      </c>
      <c r="F13" s="4">
        <f>STDEV(F6:F11)</f>
        <v>2.5325217998403629</v>
      </c>
      <c r="G13" s="4">
        <f>STDEV(G6:G11)</f>
        <v>2.4719762674157435</v>
      </c>
      <c r="H13" s="4">
        <f t="shared" ref="H13:R13" si="2">STDEV(H6:H9)</f>
        <v>1.5383974345619085</v>
      </c>
      <c r="I13" s="4">
        <f t="shared" si="2"/>
        <v>1.2662279942148387</v>
      </c>
      <c r="J13" s="4">
        <f t="shared" si="2"/>
        <v>1.6165807537309536</v>
      </c>
      <c r="K13" s="4">
        <f t="shared" si="2"/>
        <v>1.9519221295943128</v>
      </c>
      <c r="L13" s="4">
        <f t="shared" si="2"/>
        <v>1.9295940851208422</v>
      </c>
      <c r="M13" s="4">
        <f t="shared" si="2"/>
        <v>1.9655363983740741</v>
      </c>
      <c r="N13" s="4">
        <f t="shared" si="2"/>
        <v>1.4843629385474884</v>
      </c>
      <c r="O13" s="4">
        <f t="shared" si="2"/>
        <v>1.5999999999999979</v>
      </c>
      <c r="P13" s="4">
        <f t="shared" si="2"/>
        <v>1.9035055380358983</v>
      </c>
      <c r="Q13" s="4">
        <f t="shared" si="2"/>
        <v>1.9502136635080092</v>
      </c>
      <c r="R13" s="4">
        <f t="shared" si="2"/>
        <v>2.7024680078279055</v>
      </c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</row>
    <row r="14" spans="1:40" s="8" customFormat="1" ht="12.5" x14ac:dyDescent="0.25">
      <c r="B14" s="8">
        <v>1</v>
      </c>
      <c r="C14" s="9"/>
      <c r="D14" s="10">
        <v>1</v>
      </c>
      <c r="E14" s="10">
        <f t="shared" ref="E14:R14" si="3">E6/$D6</f>
        <v>0.96484475237362077</v>
      </c>
      <c r="F14" s="10">
        <f t="shared" si="3"/>
        <v>0.94175006415191187</v>
      </c>
      <c r="G14" s="10">
        <f t="shared" si="3"/>
        <v>0.92891968180651796</v>
      </c>
      <c r="H14" s="10">
        <f t="shared" si="3"/>
        <v>0.90839107005388764</v>
      </c>
      <c r="I14" s="10">
        <f t="shared" si="3"/>
        <v>0.92378752886836035</v>
      </c>
      <c r="J14" s="10">
        <f t="shared" si="3"/>
        <v>0.92891968180651796</v>
      </c>
      <c r="K14" s="10">
        <f t="shared" si="3"/>
        <v>0.93405183474467535</v>
      </c>
      <c r="L14" s="10">
        <f t="shared" si="3"/>
        <v>0.88786245830125743</v>
      </c>
      <c r="M14" s="10">
        <f t="shared" si="3"/>
        <v>0.88016422889402102</v>
      </c>
      <c r="N14" s="10">
        <f t="shared" si="3"/>
        <v>0.87759815242494232</v>
      </c>
      <c r="O14" s="10">
        <f t="shared" si="3"/>
        <v>0.89299461123941493</v>
      </c>
      <c r="P14" s="10">
        <f t="shared" si="3"/>
        <v>0.91352322299204525</v>
      </c>
      <c r="Q14" s="10">
        <f t="shared" si="3"/>
        <v>0.89812676417757253</v>
      </c>
      <c r="R14" s="10">
        <f t="shared" si="3"/>
        <v>0.89812676417757253</v>
      </c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</row>
    <row r="15" spans="1:40" s="8" customFormat="1" ht="12.5" x14ac:dyDescent="0.25">
      <c r="B15" s="8">
        <v>2</v>
      </c>
      <c r="C15" s="9"/>
      <c r="D15" s="10">
        <v>1</v>
      </c>
      <c r="E15" s="10">
        <f t="shared" ref="E15:H19" si="4">E7/$D7</f>
        <v>0.96815946155837418</v>
      </c>
      <c r="F15" s="10">
        <f t="shared" si="4"/>
        <v>0.95780481491069114</v>
      </c>
      <c r="G15" s="10">
        <f t="shared" si="4"/>
        <v>0.92674087496764157</v>
      </c>
      <c r="H15" s="10">
        <f t="shared" si="4"/>
        <v>0.91897488998187926</v>
      </c>
      <c r="I15" s="10">
        <f t="shared" ref="I15:R15" si="5">I7/$D7</f>
        <v>0.90862024333419622</v>
      </c>
      <c r="J15" s="10">
        <f t="shared" si="5"/>
        <v>0.90603158167227538</v>
      </c>
      <c r="K15" s="10">
        <f t="shared" si="5"/>
        <v>0.89567693502459222</v>
      </c>
      <c r="L15" s="10">
        <f t="shared" si="5"/>
        <v>0.87237898006730519</v>
      </c>
      <c r="M15" s="10">
        <f t="shared" si="5"/>
        <v>0.86979031840538434</v>
      </c>
      <c r="N15" s="10">
        <f t="shared" si="5"/>
        <v>0.86202433341962192</v>
      </c>
      <c r="O15" s="10">
        <f t="shared" si="5"/>
        <v>0.8594356717577013</v>
      </c>
      <c r="P15" s="10">
        <f t="shared" si="5"/>
        <v>0.86720165674346361</v>
      </c>
      <c r="Q15" s="10">
        <f t="shared" si="5"/>
        <v>0.85425834843385962</v>
      </c>
      <c r="R15" s="10">
        <f t="shared" si="5"/>
        <v>0.83096039347657258</v>
      </c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</row>
    <row r="16" spans="1:40" s="8" customFormat="1" ht="12.5" x14ac:dyDescent="0.25">
      <c r="B16" s="8">
        <v>3</v>
      </c>
      <c r="C16" s="9"/>
      <c r="D16" s="10">
        <v>1</v>
      </c>
      <c r="E16" s="10">
        <f t="shared" si="4"/>
        <v>0.98509207833966683</v>
      </c>
      <c r="F16" s="10">
        <f t="shared" si="4"/>
        <v>0.97924583455130076</v>
      </c>
      <c r="G16" s="10">
        <f t="shared" si="4"/>
        <v>0.9733995907629347</v>
      </c>
      <c r="H16" s="10">
        <f t="shared" si="4"/>
        <v>0.96755334697456885</v>
      </c>
      <c r="I16" s="10">
        <f t="shared" ref="I16:R16" si="6">I8/$D8</f>
        <v>0.97924583455130076</v>
      </c>
      <c r="J16" s="10">
        <f t="shared" si="6"/>
        <v>0.96463022508038587</v>
      </c>
      <c r="K16" s="10">
        <f t="shared" si="6"/>
        <v>0.95001461560947087</v>
      </c>
      <c r="L16" s="10">
        <f t="shared" si="6"/>
        <v>0.9032446653025431</v>
      </c>
      <c r="M16" s="10">
        <f t="shared" si="6"/>
        <v>0.89447529961999417</v>
      </c>
      <c r="N16" s="10">
        <f t="shared" si="6"/>
        <v>0.91493715287927502</v>
      </c>
      <c r="O16" s="10">
        <f t="shared" si="6"/>
        <v>0.92370651856182406</v>
      </c>
      <c r="P16" s="10">
        <f t="shared" si="6"/>
        <v>0.92955276235019002</v>
      </c>
      <c r="Q16" s="10">
        <f t="shared" si="6"/>
        <v>0.90909090909090906</v>
      </c>
      <c r="R16" s="10">
        <f t="shared" si="6"/>
        <v>0.86524408067816427</v>
      </c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</row>
    <row r="17" spans="1:40" s="8" customFormat="1" ht="12.5" x14ac:dyDescent="0.25">
      <c r="B17" s="8">
        <v>4</v>
      </c>
      <c r="C17" s="9"/>
      <c r="D17" s="10">
        <v>1</v>
      </c>
      <c r="E17" s="10">
        <f t="shared" si="4"/>
        <v>0.97243107769423553</v>
      </c>
      <c r="F17" s="10">
        <f t="shared" si="4"/>
        <v>0.95739348370927324</v>
      </c>
      <c r="G17" s="10">
        <f t="shared" si="4"/>
        <v>0.93734335839598992</v>
      </c>
      <c r="H17" s="10">
        <f t="shared" si="4"/>
        <v>0.92230576441102752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</row>
    <row r="18" spans="1:40" s="8" customFormat="1" ht="12.5" x14ac:dyDescent="0.25">
      <c r="B18" s="8">
        <v>5</v>
      </c>
      <c r="C18" s="9"/>
      <c r="D18" s="10">
        <v>1</v>
      </c>
      <c r="E18" s="10">
        <f t="shared" si="4"/>
        <v>0.97882938978829381</v>
      </c>
      <c r="F18" s="10">
        <f t="shared" si="4"/>
        <v>0.95890410958904115</v>
      </c>
      <c r="G18" s="10">
        <f t="shared" si="4"/>
        <v>0.95392278953922782</v>
      </c>
      <c r="H18" s="10">
        <f t="shared" si="4"/>
        <v>0.92901618929016183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</row>
    <row r="19" spans="1:40" s="8" customFormat="1" ht="12.5" x14ac:dyDescent="0.25">
      <c r="B19" s="8">
        <v>6</v>
      </c>
      <c r="C19" s="9"/>
      <c r="D19" s="10">
        <v>1</v>
      </c>
      <c r="E19" s="10">
        <f t="shared" si="4"/>
        <v>0.96913300045392647</v>
      </c>
      <c r="F19" s="10">
        <f t="shared" si="4"/>
        <v>0.93508851566046303</v>
      </c>
      <c r="G19" s="10">
        <f t="shared" si="4"/>
        <v>0.92147072174307765</v>
      </c>
      <c r="H19" s="10">
        <f t="shared" si="4"/>
        <v>0.90104403086699958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</row>
    <row r="20" spans="1:40" s="1" customFormat="1" ht="12.5" x14ac:dyDescent="0.25">
      <c r="A20" s="1" t="s">
        <v>0</v>
      </c>
      <c r="B20" s="1" t="s">
        <v>0</v>
      </c>
      <c r="C20" s="2"/>
      <c r="D20" s="2">
        <f t="shared" ref="D20" si="7">AVERAGE(D14:D17)</f>
        <v>1</v>
      </c>
      <c r="E20" s="2">
        <f>AVERAGE(E14:E19)</f>
        <v>0.97308162670135301</v>
      </c>
      <c r="F20" s="2">
        <f t="shared" ref="F20:H20" si="8">AVERAGE(F14:F19)</f>
        <v>0.95503113709544685</v>
      </c>
      <c r="G20" s="2">
        <f t="shared" si="8"/>
        <v>0.9402995028692317</v>
      </c>
      <c r="H20" s="2">
        <f t="shared" si="8"/>
        <v>0.92454754859642074</v>
      </c>
      <c r="I20" s="2">
        <f t="shared" ref="I20" si="9">AVERAGE(I14:I19)</f>
        <v>0.93721786891795233</v>
      </c>
      <c r="J20" s="2">
        <f t="shared" ref="J20:K20" si="10">AVERAGE(J14:J19)</f>
        <v>0.9331938295197264</v>
      </c>
      <c r="K20" s="2">
        <f t="shared" si="10"/>
        <v>0.92658112845957952</v>
      </c>
      <c r="L20" s="2">
        <f t="shared" ref="L20" si="11">AVERAGE(L14:L19)</f>
        <v>0.88782870122370194</v>
      </c>
      <c r="M20" s="2">
        <f t="shared" ref="M20:N20" si="12">AVERAGE(M14:M19)</f>
        <v>0.88147661563979984</v>
      </c>
      <c r="N20" s="2">
        <f t="shared" si="12"/>
        <v>0.8848532129079465</v>
      </c>
      <c r="O20" s="2">
        <f t="shared" ref="O20" si="13">AVERAGE(O14:O19)</f>
        <v>0.89204560051964688</v>
      </c>
      <c r="P20" s="2">
        <f t="shared" ref="P20:Q20" si="14">AVERAGE(P14:P19)</f>
        <v>0.903425880695233</v>
      </c>
      <c r="Q20" s="2">
        <f t="shared" si="14"/>
        <v>0.8871586739007804</v>
      </c>
      <c r="R20" s="2">
        <f t="shared" ref="R20" si="15">AVERAGE(R14:R19)</f>
        <v>0.86477707944410309</v>
      </c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</row>
    <row r="21" spans="1:40" s="4" customFormat="1" ht="13.5" customHeight="1" x14ac:dyDescent="0.25">
      <c r="A21" s="4" t="s">
        <v>1</v>
      </c>
      <c r="B21" s="4" t="s">
        <v>1</v>
      </c>
      <c r="C21" s="5"/>
      <c r="D21" s="5">
        <f t="shared" ref="D21:R21" si="16">STDEV(D14:D17)</f>
        <v>0</v>
      </c>
      <c r="E21" s="5">
        <f t="shared" si="16"/>
        <v>8.868272052862048E-3</v>
      </c>
      <c r="F21" s="5">
        <f t="shared" si="16"/>
        <v>1.5399719015637851E-2</v>
      </c>
      <c r="G21" s="5">
        <f t="shared" si="16"/>
        <v>2.1686532176886743E-2</v>
      </c>
      <c r="H21" s="5">
        <f t="shared" si="16"/>
        <v>2.6179056371232422E-2</v>
      </c>
      <c r="I21" s="5">
        <f t="shared" si="16"/>
        <v>3.7178946449262743E-2</v>
      </c>
      <c r="J21" s="5">
        <f t="shared" si="16"/>
        <v>2.9532211334802997E-2</v>
      </c>
      <c r="K21" s="5">
        <f t="shared" si="16"/>
        <v>2.7928560151477603E-2</v>
      </c>
      <c r="L21" s="5">
        <f t="shared" si="16"/>
        <v>1.5432870307088366E-2</v>
      </c>
      <c r="M21" s="5">
        <f t="shared" si="16"/>
        <v>1.2394710308001634E-2</v>
      </c>
      <c r="N21" s="5">
        <f t="shared" si="16"/>
        <v>2.7192251520451492E-2</v>
      </c>
      <c r="O21" s="5">
        <f t="shared" si="16"/>
        <v>3.2145931363695632E-2</v>
      </c>
      <c r="P21" s="5">
        <f t="shared" si="16"/>
        <v>3.2378732737547544E-2</v>
      </c>
      <c r="Q21" s="5">
        <f t="shared" si="16"/>
        <v>2.9015111240389004E-2</v>
      </c>
      <c r="R21" s="5">
        <f t="shared" si="16"/>
        <v>3.3585620522784708E-2</v>
      </c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</row>
    <row r="22" spans="1:40" s="6" customFormat="1" ht="12.5" x14ac:dyDescent="0.25">
      <c r="A22" s="6" t="s">
        <v>2</v>
      </c>
      <c r="B22" s="6" t="s">
        <v>2</v>
      </c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</row>
    <row r="23" spans="1:40" x14ac:dyDescent="0.25">
      <c r="A23" t="s">
        <v>26</v>
      </c>
      <c r="B23">
        <v>1</v>
      </c>
      <c r="D23">
        <v>64.34</v>
      </c>
      <c r="E23">
        <v>63.3</v>
      </c>
      <c r="F23">
        <v>61.8</v>
      </c>
      <c r="G23">
        <v>61</v>
      </c>
      <c r="H23">
        <v>60.7</v>
      </c>
      <c r="I23">
        <v>59.8</v>
      </c>
      <c r="J23">
        <v>59.4</v>
      </c>
      <c r="K23">
        <v>58.8</v>
      </c>
      <c r="L23">
        <v>57.4</v>
      </c>
      <c r="M23">
        <v>57.6</v>
      </c>
      <c r="N23">
        <v>57.5</v>
      </c>
      <c r="O23">
        <v>57.5</v>
      </c>
      <c r="P23">
        <v>58.3</v>
      </c>
      <c r="Q23">
        <v>58.3</v>
      </c>
      <c r="R23">
        <v>58.2</v>
      </c>
    </row>
    <row r="24" spans="1:40" x14ac:dyDescent="0.25">
      <c r="A24" t="s">
        <v>30</v>
      </c>
      <c r="B24">
        <v>2</v>
      </c>
      <c r="D24">
        <v>62.05</v>
      </c>
      <c r="E24">
        <v>60.9</v>
      </c>
      <c r="F24">
        <v>59.7</v>
      </c>
      <c r="G24">
        <v>58.3</v>
      </c>
      <c r="H24">
        <v>57.8</v>
      </c>
      <c r="I24">
        <v>57</v>
      </c>
      <c r="J24">
        <v>56.6</v>
      </c>
      <c r="K24">
        <v>55.8</v>
      </c>
      <c r="L24">
        <v>55</v>
      </c>
      <c r="M24">
        <v>55.2</v>
      </c>
      <c r="N24">
        <v>54.6</v>
      </c>
      <c r="O24">
        <v>54.8</v>
      </c>
      <c r="P24">
        <v>55.6</v>
      </c>
      <c r="Q24">
        <v>56.1</v>
      </c>
      <c r="R24">
        <v>55.1</v>
      </c>
    </row>
    <row r="25" spans="1:40" x14ac:dyDescent="0.25">
      <c r="A25" t="s">
        <v>34</v>
      </c>
      <c r="B25">
        <v>3</v>
      </c>
      <c r="D25">
        <v>53.72</v>
      </c>
      <c r="E25">
        <v>53</v>
      </c>
      <c r="F25">
        <v>52.7</v>
      </c>
      <c r="G25">
        <v>51.9</v>
      </c>
      <c r="H25">
        <v>51.2</v>
      </c>
      <c r="I25">
        <v>51</v>
      </c>
      <c r="J25">
        <v>50.9</v>
      </c>
      <c r="K25">
        <v>50.3</v>
      </c>
      <c r="L25">
        <v>49.6</v>
      </c>
      <c r="M25">
        <v>49.4</v>
      </c>
      <c r="N25">
        <v>49.3</v>
      </c>
      <c r="O25">
        <v>48.4</v>
      </c>
      <c r="P25">
        <v>50.5</v>
      </c>
      <c r="Q25">
        <v>51.1</v>
      </c>
      <c r="R25">
        <v>50.9</v>
      </c>
    </row>
    <row r="26" spans="1:40" x14ac:dyDescent="0.25">
      <c r="B26">
        <v>4</v>
      </c>
      <c r="D26">
        <v>63.73</v>
      </c>
      <c r="E26">
        <v>63.2</v>
      </c>
      <c r="F26">
        <v>62.7</v>
      </c>
      <c r="G26">
        <v>62.2</v>
      </c>
      <c r="H26">
        <v>62</v>
      </c>
      <c r="I26">
        <v>60.9</v>
      </c>
      <c r="J26">
        <v>61</v>
      </c>
      <c r="K26">
        <v>60.8</v>
      </c>
      <c r="L26">
        <v>59.4</v>
      </c>
      <c r="M26">
        <v>59.3</v>
      </c>
      <c r="N26">
        <v>59.3</v>
      </c>
      <c r="O26">
        <v>59.4</v>
      </c>
      <c r="P26">
        <v>60</v>
      </c>
      <c r="Q26">
        <v>60.2</v>
      </c>
      <c r="R26">
        <v>60</v>
      </c>
    </row>
    <row r="27" spans="1:40" x14ac:dyDescent="0.25">
      <c r="B27">
        <v>5</v>
      </c>
      <c r="D27">
        <v>58.39</v>
      </c>
      <c r="E27">
        <v>57.2</v>
      </c>
      <c r="F27">
        <v>56</v>
      </c>
      <c r="G27">
        <v>54.9</v>
      </c>
      <c r="H27">
        <v>54</v>
      </c>
    </row>
    <row r="28" spans="1:40" x14ac:dyDescent="0.25">
      <c r="B28">
        <v>6</v>
      </c>
      <c r="D28">
        <v>55.7</v>
      </c>
      <c r="E28">
        <v>54.7</v>
      </c>
      <c r="F28">
        <v>53.7</v>
      </c>
      <c r="G28">
        <v>52.3</v>
      </c>
      <c r="H28">
        <v>51.8</v>
      </c>
    </row>
    <row r="29" spans="1:40" x14ac:dyDescent="0.25">
      <c r="B29">
        <v>7</v>
      </c>
      <c r="D29">
        <v>57.63</v>
      </c>
      <c r="E29">
        <v>56</v>
      </c>
      <c r="F29">
        <v>54.6</v>
      </c>
      <c r="G29">
        <v>53.7</v>
      </c>
      <c r="H29">
        <v>52.6</v>
      </c>
    </row>
    <row r="30" spans="1:40" s="4" customFormat="1" ht="12.5" x14ac:dyDescent="0.25">
      <c r="A30" s="4" t="s">
        <v>0</v>
      </c>
      <c r="B30" s="4" t="s">
        <v>0</v>
      </c>
      <c r="D30" s="4">
        <f>AVERAGE(D23:D29)</f>
        <v>59.365714285714283</v>
      </c>
      <c r="E30" s="4">
        <f>AVERAGE(E23:E29)</f>
        <v>58.328571428571422</v>
      </c>
      <c r="F30" s="4">
        <f>AVERAGE(F23:F29)</f>
        <v>57.31428571428571</v>
      </c>
      <c r="G30" s="4">
        <f>AVERAGE(G23:G29)</f>
        <v>56.328571428571422</v>
      </c>
      <c r="H30" s="4">
        <f>AVERAGE(H23:H27)</f>
        <v>57.14</v>
      </c>
      <c r="I30" s="4">
        <f t="shared" ref="I30:R30" si="17">AVERAGE(I23:I26)</f>
        <v>57.175000000000004</v>
      </c>
      <c r="J30" s="4">
        <f t="shared" si="17"/>
        <v>56.975000000000001</v>
      </c>
      <c r="K30" s="4">
        <f t="shared" si="17"/>
        <v>56.424999999999997</v>
      </c>
      <c r="L30" s="4">
        <f t="shared" si="17"/>
        <v>55.35</v>
      </c>
      <c r="M30" s="4">
        <f t="shared" si="17"/>
        <v>55.375</v>
      </c>
      <c r="N30" s="4">
        <f t="shared" si="17"/>
        <v>55.174999999999997</v>
      </c>
      <c r="O30" s="4">
        <f t="shared" si="17"/>
        <v>55.024999999999999</v>
      </c>
      <c r="P30" s="4">
        <f t="shared" si="17"/>
        <v>56.1</v>
      </c>
      <c r="Q30" s="4">
        <f t="shared" si="17"/>
        <v>56.424999999999997</v>
      </c>
      <c r="R30" s="4">
        <f t="shared" si="17"/>
        <v>56.050000000000004</v>
      </c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</row>
    <row r="31" spans="1:40" s="4" customFormat="1" ht="12.5" x14ac:dyDescent="0.25">
      <c r="A31" s="4" t="s">
        <v>1</v>
      </c>
      <c r="B31" s="4" t="s">
        <v>1</v>
      </c>
      <c r="D31" s="4">
        <f>STDEV(D23:D29)</f>
        <v>4.0880348055549334</v>
      </c>
      <c r="E31" s="4">
        <f>STDEV(E23:E29)</f>
        <v>4.1495840296405149</v>
      </c>
      <c r="F31" s="4">
        <f>STDEV(F23:F29)</f>
        <v>4.0469859448848142</v>
      </c>
      <c r="G31" s="4">
        <f>STDEV(G23:G29)</f>
        <v>4.1827878604722821</v>
      </c>
      <c r="H31" s="4">
        <f>STDEV(H23:H27)</f>
        <v>4.5241573801095818</v>
      </c>
      <c r="I31" s="4">
        <f t="shared" ref="I31:R31" si="18">STDEV(I23:I26)</f>
        <v>4.4319860108082461</v>
      </c>
      <c r="J31" s="4">
        <f t="shared" si="18"/>
        <v>4.4395007226789218</v>
      </c>
      <c r="K31" s="4">
        <f t="shared" si="18"/>
        <v>4.5711960506341587</v>
      </c>
      <c r="L31" s="4">
        <f t="shared" si="18"/>
        <v>4.2343830719480247</v>
      </c>
      <c r="M31" s="4">
        <f t="shared" si="18"/>
        <v>4.3238678672380049</v>
      </c>
      <c r="N31" s="4">
        <f t="shared" si="18"/>
        <v>4.3691150896567912</v>
      </c>
      <c r="O31" s="4">
        <f t="shared" si="18"/>
        <v>4.8030372335290794</v>
      </c>
      <c r="P31" s="4">
        <f t="shared" si="18"/>
        <v>4.149698784249285</v>
      </c>
      <c r="Q31" s="4">
        <f t="shared" si="18"/>
        <v>3.9254511418009859</v>
      </c>
      <c r="R31" s="4">
        <f t="shared" si="18"/>
        <v>3.9853899850997441</v>
      </c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</row>
    <row r="32" spans="1:40" s="8" customFormat="1" ht="12.5" x14ac:dyDescent="0.25">
      <c r="B32" s="8">
        <v>1</v>
      </c>
      <c r="C32" s="9"/>
      <c r="D32" s="10">
        <v>1</v>
      </c>
      <c r="E32" s="10">
        <f>E23/$D23</f>
        <v>0.98383587193036981</v>
      </c>
      <c r="F32" s="10">
        <f t="shared" ref="F32:Q32" si="19">F23/$D23</f>
        <v>0.96052222567609569</v>
      </c>
      <c r="G32" s="10">
        <f t="shared" si="19"/>
        <v>0.94808828100714948</v>
      </c>
      <c r="H32" s="10">
        <f t="shared" si="19"/>
        <v>0.94342555175629472</v>
      </c>
      <c r="I32" s="10">
        <f t="shared" si="19"/>
        <v>0.92943736400373012</v>
      </c>
      <c r="J32" s="10">
        <f t="shared" si="19"/>
        <v>0.92322039166925696</v>
      </c>
      <c r="K32" s="10">
        <f t="shared" si="19"/>
        <v>0.91389493316754733</v>
      </c>
      <c r="L32" s="10">
        <f t="shared" si="19"/>
        <v>0.8921355299968915</v>
      </c>
      <c r="M32" s="10">
        <f t="shared" si="19"/>
        <v>0.89524401616412808</v>
      </c>
      <c r="N32" s="10">
        <f t="shared" si="19"/>
        <v>0.89368977308050979</v>
      </c>
      <c r="O32" s="10">
        <f t="shared" si="19"/>
        <v>0.89368977308050979</v>
      </c>
      <c r="P32" s="10">
        <f t="shared" si="19"/>
        <v>0.90612371774945588</v>
      </c>
      <c r="Q32" s="10">
        <f t="shared" si="19"/>
        <v>0.90612371774945588</v>
      </c>
      <c r="R32" s="10">
        <f>R23/$D23</f>
        <v>0.9045694746658377</v>
      </c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</row>
    <row r="33" spans="1:40" s="8" customFormat="1" ht="12.5" x14ac:dyDescent="0.25">
      <c r="B33" s="8">
        <v>2</v>
      </c>
      <c r="C33" s="9"/>
      <c r="D33" s="10">
        <v>1</v>
      </c>
      <c r="E33" s="10">
        <f t="shared" ref="E33:H38" si="20">E24/$D24</f>
        <v>0.98146655922643034</v>
      </c>
      <c r="F33" s="10">
        <f t="shared" si="20"/>
        <v>0.96212731668009677</v>
      </c>
      <c r="G33" s="10">
        <f t="shared" si="20"/>
        <v>0.93956486704270747</v>
      </c>
      <c r="H33" s="10">
        <f t="shared" si="20"/>
        <v>0.93150684931506844</v>
      </c>
      <c r="I33" s="10">
        <f t="shared" ref="I33:R33" si="21">I24/$D24</f>
        <v>0.9186140209508461</v>
      </c>
      <c r="J33" s="10">
        <f t="shared" si="21"/>
        <v>0.91216760676873498</v>
      </c>
      <c r="K33" s="10">
        <f t="shared" si="21"/>
        <v>0.89927477840451253</v>
      </c>
      <c r="L33" s="10">
        <f t="shared" si="21"/>
        <v>0.88638195004029008</v>
      </c>
      <c r="M33" s="10">
        <f t="shared" si="21"/>
        <v>0.8896051571313458</v>
      </c>
      <c r="N33" s="10">
        <f t="shared" si="21"/>
        <v>0.87993553585817896</v>
      </c>
      <c r="O33" s="10">
        <f t="shared" si="21"/>
        <v>0.88315874294923447</v>
      </c>
      <c r="P33" s="10">
        <f t="shared" si="21"/>
        <v>0.89605157131345692</v>
      </c>
      <c r="Q33" s="10">
        <f t="shared" si="21"/>
        <v>0.90410958904109595</v>
      </c>
      <c r="R33" s="10">
        <f t="shared" si="21"/>
        <v>0.887993553585818</v>
      </c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</row>
    <row r="34" spans="1:40" s="8" customFormat="1" ht="11.25" customHeight="1" x14ac:dyDescent="0.25">
      <c r="B34" s="8">
        <v>3</v>
      </c>
      <c r="C34" s="9"/>
      <c r="D34" s="10">
        <v>1</v>
      </c>
      <c r="E34" s="10">
        <f t="shared" si="20"/>
        <v>0.98659717051377516</v>
      </c>
      <c r="F34" s="10">
        <f t="shared" si="20"/>
        <v>0.98101265822784822</v>
      </c>
      <c r="G34" s="10">
        <f t="shared" si="20"/>
        <v>0.96612062546537603</v>
      </c>
      <c r="H34" s="10">
        <f t="shared" si="20"/>
        <v>0.95309009679821299</v>
      </c>
      <c r="I34" s="10">
        <f t="shared" ref="I34:R35" si="22">I25/$D25</f>
        <v>0.949367088607595</v>
      </c>
      <c r="J34" s="10">
        <f t="shared" si="22"/>
        <v>0.94750558451228595</v>
      </c>
      <c r="K34" s="10">
        <f t="shared" si="22"/>
        <v>0.93633655994043186</v>
      </c>
      <c r="L34" s="10">
        <f t="shared" si="22"/>
        <v>0.92330603127326882</v>
      </c>
      <c r="M34" s="10">
        <f t="shared" si="22"/>
        <v>0.91958302308265083</v>
      </c>
      <c r="N34" s="10">
        <f t="shared" si="22"/>
        <v>0.91772151898734178</v>
      </c>
      <c r="O34" s="10">
        <f t="shared" si="22"/>
        <v>0.90096798212956064</v>
      </c>
      <c r="P34" s="10">
        <f t="shared" si="22"/>
        <v>0.94005956813104996</v>
      </c>
      <c r="Q34" s="10">
        <f t="shared" si="22"/>
        <v>0.95122859270290394</v>
      </c>
      <c r="R34" s="10">
        <f t="shared" si="22"/>
        <v>0.94750558451228595</v>
      </c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</row>
    <row r="35" spans="1:40" s="8" customFormat="1" ht="11.25" customHeight="1" x14ac:dyDescent="0.25">
      <c r="B35" s="8">
        <v>4</v>
      </c>
      <c r="C35" s="9"/>
      <c r="D35" s="10">
        <v>1</v>
      </c>
      <c r="E35" s="10">
        <f t="shared" si="20"/>
        <v>0.99168366546367492</v>
      </c>
      <c r="F35" s="10">
        <f t="shared" si="20"/>
        <v>0.98383806684450037</v>
      </c>
      <c r="G35" s="10">
        <f t="shared" si="20"/>
        <v>0.9759924682253257</v>
      </c>
      <c r="H35" s="10">
        <f t="shared" si="20"/>
        <v>0.97285422877765582</v>
      </c>
      <c r="I35" s="10">
        <f t="shared" si="22"/>
        <v>0.9555939118154716</v>
      </c>
      <c r="J35" s="10">
        <f t="shared" si="22"/>
        <v>0.95716303153930649</v>
      </c>
      <c r="K35" s="10">
        <f t="shared" si="22"/>
        <v>0.9540247920916366</v>
      </c>
      <c r="L35" s="10">
        <f t="shared" si="22"/>
        <v>0.9320571159579476</v>
      </c>
      <c r="M35" s="10">
        <f t="shared" si="22"/>
        <v>0.93048799623411271</v>
      </c>
      <c r="N35" s="10">
        <f t="shared" si="22"/>
        <v>0.93048799623411271</v>
      </c>
      <c r="O35" s="10">
        <f t="shared" si="22"/>
        <v>0.9320571159579476</v>
      </c>
      <c r="P35" s="10">
        <f t="shared" si="22"/>
        <v>0.94147183430095716</v>
      </c>
      <c r="Q35" s="10">
        <f t="shared" si="22"/>
        <v>0.94461007374862715</v>
      </c>
      <c r="R35" s="10">
        <f t="shared" si="22"/>
        <v>0.94147183430095716</v>
      </c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</row>
    <row r="36" spans="1:40" s="8" customFormat="1" ht="11.25" customHeight="1" x14ac:dyDescent="0.25">
      <c r="B36" s="8">
        <v>5</v>
      </c>
      <c r="C36" s="9"/>
      <c r="D36" s="10">
        <v>1</v>
      </c>
      <c r="E36" s="10">
        <f t="shared" si="20"/>
        <v>0.97961979791060116</v>
      </c>
      <c r="F36" s="10">
        <f t="shared" si="20"/>
        <v>0.95906833361877031</v>
      </c>
      <c r="G36" s="10">
        <f t="shared" si="20"/>
        <v>0.94022949135125877</v>
      </c>
      <c r="H36" s="10">
        <f t="shared" si="20"/>
        <v>0.92481589313238566</v>
      </c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</row>
    <row r="37" spans="1:40" s="8" customFormat="1" ht="11.25" customHeight="1" x14ac:dyDescent="0.25">
      <c r="B37" s="8">
        <v>6</v>
      </c>
      <c r="C37" s="9"/>
      <c r="D37" s="10">
        <v>1</v>
      </c>
      <c r="E37" s="10">
        <f t="shared" si="20"/>
        <v>0.98204667863554762</v>
      </c>
      <c r="F37" s="10">
        <f t="shared" si="20"/>
        <v>0.96409335727109513</v>
      </c>
      <c r="G37" s="10">
        <f t="shared" si="20"/>
        <v>0.93895870736086162</v>
      </c>
      <c r="H37" s="10">
        <f t="shared" si="20"/>
        <v>0.92998204667863549</v>
      </c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</row>
    <row r="38" spans="1:40" s="8" customFormat="1" ht="11.25" customHeight="1" x14ac:dyDescent="0.25">
      <c r="B38" s="8">
        <v>7</v>
      </c>
      <c r="C38" s="9"/>
      <c r="D38" s="10">
        <v>1</v>
      </c>
      <c r="E38" s="10">
        <f t="shared" si="20"/>
        <v>0.97171612007634911</v>
      </c>
      <c r="F38" s="10">
        <f t="shared" si="20"/>
        <v>0.94742321707444033</v>
      </c>
      <c r="G38" s="10">
        <f t="shared" si="20"/>
        <v>0.9318063508589276</v>
      </c>
      <c r="H38" s="10">
        <f t="shared" si="20"/>
        <v>0.91271906992885643</v>
      </c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</row>
    <row r="39" spans="1:40" s="1" customFormat="1" ht="12.5" x14ac:dyDescent="0.25">
      <c r="A39" s="1" t="s">
        <v>0</v>
      </c>
      <c r="B39" s="1" t="s">
        <v>3</v>
      </c>
      <c r="C39" s="2"/>
      <c r="D39" s="2">
        <f t="shared" ref="D39" si="23">AVERAGE(D32:D35)</f>
        <v>1</v>
      </c>
      <c r="E39" s="2">
        <f>AVERAGE(E32:E38)</f>
        <v>0.98242369482239256</v>
      </c>
      <c r="F39" s="2">
        <f t="shared" ref="F39:R39" si="24">AVERAGE(F32:F38)</f>
        <v>0.96544073934183516</v>
      </c>
      <c r="G39" s="2">
        <f t="shared" si="24"/>
        <v>0.94868011304451538</v>
      </c>
      <c r="H39" s="2">
        <f t="shared" si="24"/>
        <v>0.93834196234101575</v>
      </c>
      <c r="I39" s="2">
        <f t="shared" si="24"/>
        <v>0.93825309634441068</v>
      </c>
      <c r="J39" s="2">
        <f t="shared" si="24"/>
        <v>0.93501415362239615</v>
      </c>
      <c r="K39" s="2">
        <f t="shared" si="24"/>
        <v>0.92588276590103213</v>
      </c>
      <c r="L39" s="2">
        <f t="shared" si="24"/>
        <v>0.90847015681709942</v>
      </c>
      <c r="M39" s="2">
        <f t="shared" si="24"/>
        <v>0.90873004815305936</v>
      </c>
      <c r="N39" s="2">
        <f t="shared" si="24"/>
        <v>0.90545870604003587</v>
      </c>
      <c r="O39" s="2">
        <f t="shared" si="24"/>
        <v>0.90246840352931312</v>
      </c>
      <c r="P39" s="2">
        <f t="shared" si="24"/>
        <v>0.92092667287372998</v>
      </c>
      <c r="Q39" s="2">
        <f t="shared" si="24"/>
        <v>0.92651799331052076</v>
      </c>
      <c r="R39" s="2">
        <f t="shared" si="24"/>
        <v>0.92038511176622473</v>
      </c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</row>
    <row r="40" spans="1:40" s="4" customFormat="1" ht="12.5" x14ac:dyDescent="0.25">
      <c r="A40" s="4" t="s">
        <v>1</v>
      </c>
      <c r="B40" s="4" t="s">
        <v>1</v>
      </c>
      <c r="C40" s="5"/>
      <c r="D40" s="5">
        <f t="shared" ref="D40:R40" si="25">STDEV(D32:D35)</f>
        <v>0</v>
      </c>
      <c r="E40" s="5">
        <f t="shared" si="25"/>
        <v>4.3913849259798734E-3</v>
      </c>
      <c r="F40" s="5">
        <f t="shared" si="25"/>
        <v>1.2254449275694218E-2</v>
      </c>
      <c r="G40" s="5">
        <f t="shared" si="25"/>
        <v>1.6598417116742887E-2</v>
      </c>
      <c r="H40" s="5">
        <f t="shared" si="25"/>
        <v>1.748229867423055E-2</v>
      </c>
      <c r="I40" s="5">
        <f t="shared" si="25"/>
        <v>1.7201115508828118E-2</v>
      </c>
      <c r="J40" s="5">
        <f t="shared" si="25"/>
        <v>2.0877948197391905E-2</v>
      </c>
      <c r="K40" s="5">
        <f t="shared" si="25"/>
        <v>2.4172633149850888E-2</v>
      </c>
      <c r="L40" s="5">
        <f t="shared" si="25"/>
        <v>2.2591714737648132E-2</v>
      </c>
      <c r="M40" s="5">
        <f t="shared" si="25"/>
        <v>1.9483581848307154E-2</v>
      </c>
      <c r="N40" s="5">
        <f t="shared" si="25"/>
        <v>2.2853022762410618E-2</v>
      </c>
      <c r="O40" s="5">
        <f t="shared" si="25"/>
        <v>2.1037034897498936E-2</v>
      </c>
      <c r="P40" s="5">
        <f t="shared" si="25"/>
        <v>2.3281390973934328E-2</v>
      </c>
      <c r="Q40" s="5">
        <f t="shared" si="25"/>
        <v>2.4873011843310439E-2</v>
      </c>
      <c r="R40" s="5">
        <f t="shared" si="25"/>
        <v>2.8749013475668196E-2</v>
      </c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</row>
    <row r="41" spans="1:40" s="6" customFormat="1" ht="12.5" x14ac:dyDescent="0.25">
      <c r="A41" s="6" t="s">
        <v>2</v>
      </c>
      <c r="B41" s="6" t="s">
        <v>2</v>
      </c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</row>
    <row r="42" spans="1:40" x14ac:dyDescent="0.25">
      <c r="A42" t="s">
        <v>28</v>
      </c>
      <c r="B42">
        <v>1</v>
      </c>
      <c r="C42">
        <f>70%*D42</f>
        <v>23.38</v>
      </c>
      <c r="D42" s="11">
        <v>33.4</v>
      </c>
      <c r="E42" s="11">
        <v>32.9</v>
      </c>
      <c r="F42" s="11">
        <v>32.200000000000003</v>
      </c>
      <c r="G42" s="11">
        <v>32.200000000000003</v>
      </c>
      <c r="H42" s="11">
        <v>31.5</v>
      </c>
      <c r="I42" s="11"/>
      <c r="J42" s="11"/>
    </row>
    <row r="43" spans="1:40" x14ac:dyDescent="0.25">
      <c r="A43" t="s">
        <v>29</v>
      </c>
      <c r="B43">
        <v>2</v>
      </c>
      <c r="C43">
        <f t="shared" ref="C43:C47" si="26">70%*D43</f>
        <v>22.259999999999998</v>
      </c>
      <c r="D43">
        <v>31.8</v>
      </c>
      <c r="E43">
        <v>31</v>
      </c>
      <c r="F43">
        <v>29.9</v>
      </c>
      <c r="G43">
        <v>29.8</v>
      </c>
      <c r="H43">
        <v>29.8</v>
      </c>
    </row>
    <row r="44" spans="1:40" x14ac:dyDescent="0.25">
      <c r="A44" t="s">
        <v>40</v>
      </c>
      <c r="B44">
        <v>3</v>
      </c>
      <c r="C44">
        <f t="shared" si="26"/>
        <v>17.597999999999999</v>
      </c>
      <c r="D44">
        <v>25.14</v>
      </c>
      <c r="E44">
        <v>25</v>
      </c>
      <c r="F44">
        <v>23.6</v>
      </c>
      <c r="G44">
        <v>23.5</v>
      </c>
      <c r="H44">
        <v>22.7</v>
      </c>
      <c r="I44">
        <v>24.2</v>
      </c>
      <c r="J44">
        <v>24</v>
      </c>
      <c r="K44">
        <v>23.7</v>
      </c>
      <c r="L44">
        <v>23</v>
      </c>
      <c r="M44">
        <v>23.8</v>
      </c>
      <c r="N44">
        <v>24.1</v>
      </c>
      <c r="O44">
        <v>24.1</v>
      </c>
      <c r="P44">
        <v>25.3</v>
      </c>
      <c r="Q44">
        <v>24.9</v>
      </c>
      <c r="R44">
        <v>24.6</v>
      </c>
    </row>
    <row r="45" spans="1:40" x14ac:dyDescent="0.25">
      <c r="B45">
        <v>4</v>
      </c>
      <c r="C45">
        <f t="shared" si="26"/>
        <v>19.536999999999999</v>
      </c>
      <c r="D45">
        <v>27.91</v>
      </c>
      <c r="E45">
        <v>27.2</v>
      </c>
      <c r="F45">
        <v>26.5</v>
      </c>
      <c r="G45">
        <v>26.1</v>
      </c>
      <c r="H45">
        <v>26.2</v>
      </c>
      <c r="I45">
        <v>26.6</v>
      </c>
      <c r="J45">
        <v>26.4</v>
      </c>
      <c r="K45">
        <v>26.2</v>
      </c>
      <c r="L45">
        <v>22.6</v>
      </c>
      <c r="M45">
        <v>22.7</v>
      </c>
      <c r="N45">
        <v>20.9</v>
      </c>
      <c r="O45">
        <v>19.600000000000001</v>
      </c>
      <c r="P45">
        <v>18.600000000000001</v>
      </c>
      <c r="Q45">
        <v>17.600000000000001</v>
      </c>
      <c r="R45">
        <v>16.2</v>
      </c>
    </row>
    <row r="46" spans="1:40" x14ac:dyDescent="0.25">
      <c r="B46">
        <v>5</v>
      </c>
      <c r="C46">
        <f t="shared" si="26"/>
        <v>23.38</v>
      </c>
      <c r="D46">
        <v>33.4</v>
      </c>
      <c r="E46">
        <v>32.9</v>
      </c>
      <c r="F46">
        <v>32.200000000000003</v>
      </c>
      <c r="G46">
        <v>31.5</v>
      </c>
      <c r="H46">
        <v>31.3</v>
      </c>
      <c r="I46">
        <v>31.2</v>
      </c>
      <c r="J46">
        <v>29.8</v>
      </c>
      <c r="K46">
        <v>29.2</v>
      </c>
      <c r="L46">
        <v>30.2</v>
      </c>
      <c r="M46">
        <v>30</v>
      </c>
      <c r="N46">
        <v>30</v>
      </c>
      <c r="O46">
        <v>30</v>
      </c>
      <c r="P46">
        <v>29.3</v>
      </c>
      <c r="Q46">
        <v>29.7</v>
      </c>
      <c r="R46">
        <v>29.7</v>
      </c>
    </row>
    <row r="47" spans="1:40" x14ac:dyDescent="0.25">
      <c r="B47">
        <v>6</v>
      </c>
      <c r="C47">
        <f t="shared" si="26"/>
        <v>22.259999999999998</v>
      </c>
      <c r="D47">
        <v>31.8</v>
      </c>
      <c r="E47">
        <v>31</v>
      </c>
      <c r="F47">
        <v>29.9</v>
      </c>
      <c r="G47">
        <v>29.8</v>
      </c>
      <c r="H47">
        <v>29.6</v>
      </c>
      <c r="I47">
        <v>30.7</v>
      </c>
      <c r="J47">
        <v>30.8</v>
      </c>
      <c r="K47">
        <v>29.9</v>
      </c>
      <c r="L47">
        <v>29.2</v>
      </c>
      <c r="M47">
        <v>29.2</v>
      </c>
      <c r="N47">
        <v>29.2</v>
      </c>
      <c r="O47">
        <v>29.4</v>
      </c>
      <c r="P47">
        <v>29.9</v>
      </c>
      <c r="Q47">
        <v>29.1</v>
      </c>
      <c r="R47">
        <v>29.1</v>
      </c>
    </row>
    <row r="48" spans="1:40" s="4" customFormat="1" ht="12.5" x14ac:dyDescent="0.25">
      <c r="A48" s="4" t="s">
        <v>0</v>
      </c>
      <c r="B48" s="4" t="s">
        <v>0</v>
      </c>
      <c r="C48" s="12"/>
      <c r="D48" s="12">
        <f t="shared" ref="D48:L48" si="27">AVERAGE(D42:D47)</f>
        <v>30.575000000000003</v>
      </c>
      <c r="E48" s="12">
        <f t="shared" si="27"/>
        <v>30</v>
      </c>
      <c r="F48" s="12">
        <f t="shared" si="27"/>
        <v>29.05</v>
      </c>
      <c r="G48" s="12">
        <f t="shared" si="27"/>
        <v>28.816666666666666</v>
      </c>
      <c r="H48" s="12">
        <f t="shared" si="27"/>
        <v>28.516666666666666</v>
      </c>
      <c r="I48" s="12">
        <f t="shared" si="27"/>
        <v>28.175000000000001</v>
      </c>
      <c r="J48" s="12">
        <f t="shared" si="27"/>
        <v>27.75</v>
      </c>
      <c r="K48" s="12">
        <f t="shared" si="27"/>
        <v>27.25</v>
      </c>
      <c r="L48" s="12">
        <f t="shared" si="27"/>
        <v>26.25</v>
      </c>
      <c r="M48" s="12">
        <f t="shared" ref="M48:R48" si="28">AVERAGE(M42:M45)</f>
        <v>23.25</v>
      </c>
      <c r="N48" s="12">
        <f t="shared" si="28"/>
        <v>22.5</v>
      </c>
      <c r="O48" s="12">
        <f t="shared" si="28"/>
        <v>21.85</v>
      </c>
      <c r="P48" s="12">
        <f t="shared" si="28"/>
        <v>21.950000000000003</v>
      </c>
      <c r="Q48" s="12">
        <f t="shared" si="28"/>
        <v>21.25</v>
      </c>
      <c r="R48" s="12">
        <f t="shared" si="28"/>
        <v>20.399999999999999</v>
      </c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</row>
    <row r="49" spans="1:41" s="4" customFormat="1" ht="12.5" x14ac:dyDescent="0.25">
      <c r="A49" s="4" t="s">
        <v>1</v>
      </c>
      <c r="B49" s="4" t="s">
        <v>1</v>
      </c>
      <c r="C49" s="12"/>
      <c r="D49" s="12">
        <f t="shared" ref="D49:L49" si="29">STDEV(D42:D47)</f>
        <v>3.334784850631296</v>
      </c>
      <c r="E49" s="12">
        <f t="shared" si="29"/>
        <v>3.214342856634929</v>
      </c>
      <c r="F49" s="12">
        <f t="shared" si="29"/>
        <v>3.3910175464010499</v>
      </c>
      <c r="G49" s="12">
        <f t="shared" si="29"/>
        <v>3.3534559288391597</v>
      </c>
      <c r="H49" s="12">
        <f t="shared" si="29"/>
        <v>3.4254440101491386</v>
      </c>
      <c r="I49" s="12">
        <f t="shared" si="29"/>
        <v>3.3569579483017997</v>
      </c>
      <c r="J49" s="12">
        <f t="shared" si="29"/>
        <v>3.1299627260826397</v>
      </c>
      <c r="K49" s="12">
        <f t="shared" si="29"/>
        <v>2.8594871335025562</v>
      </c>
      <c r="L49" s="12">
        <f t="shared" si="29"/>
        <v>4.0079088479322174</v>
      </c>
      <c r="M49" s="12">
        <f t="shared" ref="M49:R49" si="30">STDEV(M42:M45)</f>
        <v>0.7778174593052033</v>
      </c>
      <c r="N49" s="12">
        <f t="shared" si="30"/>
        <v>2.2627416997969543</v>
      </c>
      <c r="O49" s="12">
        <f t="shared" si="30"/>
        <v>3.1819805153394638</v>
      </c>
      <c r="P49" s="12">
        <f t="shared" si="30"/>
        <v>4.7376154339498493</v>
      </c>
      <c r="Q49" s="12">
        <f t="shared" si="30"/>
        <v>5.1618795026617947</v>
      </c>
      <c r="R49" s="12">
        <f t="shared" si="30"/>
        <v>5.9396969619670159</v>
      </c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</row>
    <row r="50" spans="1:41" s="8" customFormat="1" ht="12.5" x14ac:dyDescent="0.25">
      <c r="B50" s="8">
        <v>1</v>
      </c>
      <c r="C50" s="9"/>
      <c r="D50" s="10">
        <v>1</v>
      </c>
      <c r="E50" s="10">
        <f t="shared" ref="E50:R50" si="31">E42/$D42</f>
        <v>0.98502994011976053</v>
      </c>
      <c r="F50" s="10">
        <f t="shared" si="31"/>
        <v>0.96407185628742531</v>
      </c>
      <c r="G50" s="10">
        <f t="shared" si="31"/>
        <v>0.96407185628742531</v>
      </c>
      <c r="H50" s="10">
        <f t="shared" si="31"/>
        <v>0.94311377245508987</v>
      </c>
      <c r="I50" s="10">
        <f t="shared" si="31"/>
        <v>0</v>
      </c>
      <c r="J50" s="10">
        <f t="shared" si="31"/>
        <v>0</v>
      </c>
      <c r="K50" s="10">
        <f t="shared" si="31"/>
        <v>0</v>
      </c>
      <c r="L50" s="10">
        <f t="shared" si="31"/>
        <v>0</v>
      </c>
      <c r="M50" s="10">
        <f t="shared" si="31"/>
        <v>0</v>
      </c>
      <c r="N50" s="10">
        <f t="shared" si="31"/>
        <v>0</v>
      </c>
      <c r="O50" s="10">
        <f t="shared" si="31"/>
        <v>0</v>
      </c>
      <c r="P50" s="10">
        <f t="shared" si="31"/>
        <v>0</v>
      </c>
      <c r="Q50" s="10">
        <f t="shared" si="31"/>
        <v>0</v>
      </c>
      <c r="R50" s="10">
        <f t="shared" si="31"/>
        <v>0</v>
      </c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</row>
    <row r="51" spans="1:41" s="8" customFormat="1" ht="12.5" x14ac:dyDescent="0.25">
      <c r="B51" s="8">
        <v>2</v>
      </c>
      <c r="C51" s="9"/>
      <c r="D51" s="10">
        <v>1</v>
      </c>
      <c r="E51" s="10">
        <f t="shared" ref="E51:R51" si="32">E43/$D43</f>
        <v>0.97484276729559749</v>
      </c>
      <c r="F51" s="10">
        <f t="shared" si="32"/>
        <v>0.94025157232704393</v>
      </c>
      <c r="G51" s="10">
        <f t="shared" si="32"/>
        <v>0.93710691823899372</v>
      </c>
      <c r="H51" s="10">
        <f t="shared" si="32"/>
        <v>0.93710691823899372</v>
      </c>
      <c r="I51" s="10">
        <f t="shared" si="32"/>
        <v>0</v>
      </c>
      <c r="J51" s="10">
        <f t="shared" si="32"/>
        <v>0</v>
      </c>
      <c r="K51" s="10">
        <f t="shared" si="32"/>
        <v>0</v>
      </c>
      <c r="L51" s="10">
        <f t="shared" si="32"/>
        <v>0</v>
      </c>
      <c r="M51" s="10">
        <f t="shared" si="32"/>
        <v>0</v>
      </c>
      <c r="N51" s="10">
        <f t="shared" si="32"/>
        <v>0</v>
      </c>
      <c r="O51" s="10">
        <f t="shared" si="32"/>
        <v>0</v>
      </c>
      <c r="P51" s="10">
        <f t="shared" si="32"/>
        <v>0</v>
      </c>
      <c r="Q51" s="10">
        <f t="shared" si="32"/>
        <v>0</v>
      </c>
      <c r="R51" s="10">
        <f t="shared" si="32"/>
        <v>0</v>
      </c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</row>
    <row r="52" spans="1:41" s="8" customFormat="1" ht="12.5" x14ac:dyDescent="0.25">
      <c r="B52" s="8">
        <v>3</v>
      </c>
      <c r="C52" s="9"/>
      <c r="D52" s="10">
        <v>1</v>
      </c>
      <c r="E52" s="10">
        <f t="shared" ref="E52:R53" si="33">E44/$D44</f>
        <v>0.99443118536197295</v>
      </c>
      <c r="F52" s="10">
        <f t="shared" si="33"/>
        <v>0.93874303898170253</v>
      </c>
      <c r="G52" s="10">
        <f t="shared" si="33"/>
        <v>0.93476531424025455</v>
      </c>
      <c r="H52" s="10">
        <f t="shared" si="33"/>
        <v>0.90294351630867142</v>
      </c>
      <c r="I52" s="10">
        <f t="shared" si="33"/>
        <v>0.96260938743038982</v>
      </c>
      <c r="J52" s="10">
        <f t="shared" si="33"/>
        <v>0.95465393794749398</v>
      </c>
      <c r="K52" s="10">
        <f t="shared" si="33"/>
        <v>0.94272076372315028</v>
      </c>
      <c r="L52" s="10">
        <f t="shared" si="33"/>
        <v>0.91487669053301512</v>
      </c>
      <c r="M52" s="10">
        <f t="shared" si="33"/>
        <v>0.94669848846459825</v>
      </c>
      <c r="N52" s="10">
        <f t="shared" si="33"/>
        <v>0.95863166268894195</v>
      </c>
      <c r="O52" s="10">
        <f t="shared" si="33"/>
        <v>0.95863166268894195</v>
      </c>
      <c r="P52" s="10">
        <f t="shared" si="33"/>
        <v>1.0063643595863165</v>
      </c>
      <c r="Q52" s="10">
        <f t="shared" si="33"/>
        <v>0.99045346062052497</v>
      </c>
      <c r="R52" s="10">
        <f t="shared" si="33"/>
        <v>0.97852028639618138</v>
      </c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</row>
    <row r="53" spans="1:41" s="8" customFormat="1" ht="12.5" x14ac:dyDescent="0.25">
      <c r="B53" s="8">
        <v>4</v>
      </c>
      <c r="C53" s="9"/>
      <c r="D53" s="10">
        <v>1</v>
      </c>
      <c r="E53" s="10">
        <f t="shared" ref="E53:I53" si="34">E45/$D45</f>
        <v>0.97456108921533502</v>
      </c>
      <c r="F53" s="10">
        <f t="shared" si="34"/>
        <v>0.94948047294876392</v>
      </c>
      <c r="G53" s="10">
        <f t="shared" si="34"/>
        <v>0.93514869222500896</v>
      </c>
      <c r="H53" s="10">
        <f t="shared" si="34"/>
        <v>0.93873163740594767</v>
      </c>
      <c r="I53" s="10">
        <f t="shared" si="34"/>
        <v>0.95306341812970263</v>
      </c>
      <c r="J53" s="10">
        <f t="shared" ref="J53:K53" si="35">J45/$D45</f>
        <v>0.9458975277678251</v>
      </c>
      <c r="K53" s="10">
        <f t="shared" si="35"/>
        <v>0.93873163740594767</v>
      </c>
      <c r="L53" s="10">
        <f t="shared" si="33"/>
        <v>0.80974561089215336</v>
      </c>
      <c r="M53" s="10">
        <f t="shared" si="33"/>
        <v>0.81332855607309207</v>
      </c>
      <c r="N53" s="10">
        <f t="shared" si="33"/>
        <v>0.74883554281619491</v>
      </c>
      <c r="O53" s="10">
        <f t="shared" si="33"/>
        <v>0.70225725546399143</v>
      </c>
      <c r="P53" s="10">
        <f t="shared" si="33"/>
        <v>0.66642780365460408</v>
      </c>
      <c r="Q53" s="10">
        <f t="shared" si="33"/>
        <v>0.63059835184521684</v>
      </c>
      <c r="R53" s="10">
        <f t="shared" si="33"/>
        <v>0.58043711931207453</v>
      </c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</row>
    <row r="54" spans="1:41" s="8" customFormat="1" ht="12.5" x14ac:dyDescent="0.25">
      <c r="B54" s="8">
        <v>5</v>
      </c>
      <c r="C54" s="9"/>
      <c r="D54" s="10">
        <v>1</v>
      </c>
      <c r="E54" s="10">
        <f t="shared" ref="E54:F54" si="36">E46/$D46</f>
        <v>0.98502994011976053</v>
      </c>
      <c r="F54" s="10">
        <f t="shared" si="36"/>
        <v>0.96407185628742531</v>
      </c>
      <c r="G54" s="10">
        <f t="shared" ref="G54:R54" si="37">G46/$D46</f>
        <v>0.94311377245508987</v>
      </c>
      <c r="H54" s="10">
        <f t="shared" si="37"/>
        <v>0.93712574850299413</v>
      </c>
      <c r="I54" s="10">
        <f t="shared" si="37"/>
        <v>0.93413173652694614</v>
      </c>
      <c r="J54" s="10">
        <f t="shared" si="37"/>
        <v>0.89221556886227549</v>
      </c>
      <c r="K54" s="10">
        <f t="shared" si="37"/>
        <v>0.87425149700598803</v>
      </c>
      <c r="L54" s="10">
        <f t="shared" si="37"/>
        <v>0.90419161676646709</v>
      </c>
      <c r="M54" s="10">
        <f t="shared" si="37"/>
        <v>0.89820359281437134</v>
      </c>
      <c r="N54" s="10">
        <f t="shared" si="37"/>
        <v>0.89820359281437134</v>
      </c>
      <c r="O54" s="10">
        <f t="shared" si="37"/>
        <v>0.89820359281437134</v>
      </c>
      <c r="P54" s="10">
        <f t="shared" si="37"/>
        <v>0.87724550898203602</v>
      </c>
      <c r="Q54" s="10">
        <f t="shared" si="37"/>
        <v>0.88922155688622762</v>
      </c>
      <c r="R54" s="10">
        <f t="shared" si="37"/>
        <v>0.88922155688622762</v>
      </c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</row>
    <row r="55" spans="1:41" s="8" customFormat="1" ht="12.5" x14ac:dyDescent="0.25">
      <c r="B55" s="8">
        <v>6</v>
      </c>
      <c r="C55" s="9"/>
      <c r="D55" s="10">
        <v>1</v>
      </c>
      <c r="E55" s="10">
        <f t="shared" ref="E55:F55" si="38">E47/$D47</f>
        <v>0.97484276729559749</v>
      </c>
      <c r="F55" s="10">
        <f t="shared" si="38"/>
        <v>0.94025157232704393</v>
      </c>
      <c r="G55" s="10">
        <f t="shared" ref="G55:R55" si="39">G47/$D47</f>
        <v>0.93710691823899372</v>
      </c>
      <c r="H55" s="10">
        <f t="shared" si="39"/>
        <v>0.9308176100628931</v>
      </c>
      <c r="I55" s="10">
        <f t="shared" si="39"/>
        <v>0.96540880503144655</v>
      </c>
      <c r="J55" s="10">
        <f t="shared" si="39"/>
        <v>0.96855345911949686</v>
      </c>
      <c r="K55" s="10">
        <f t="shared" si="39"/>
        <v>0.94025157232704393</v>
      </c>
      <c r="L55" s="10">
        <f t="shared" si="39"/>
        <v>0.91823899371069173</v>
      </c>
      <c r="M55" s="10">
        <f t="shared" si="39"/>
        <v>0.91823899371069173</v>
      </c>
      <c r="N55" s="10">
        <f t="shared" si="39"/>
        <v>0.91823899371069173</v>
      </c>
      <c r="O55" s="10">
        <f t="shared" si="39"/>
        <v>0.92452830188679236</v>
      </c>
      <c r="P55" s="10">
        <f t="shared" si="39"/>
        <v>0.94025157232704393</v>
      </c>
      <c r="Q55" s="10">
        <f t="shared" si="39"/>
        <v>0.91509433962264153</v>
      </c>
      <c r="R55" s="10">
        <f t="shared" si="39"/>
        <v>0.91509433962264153</v>
      </c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</row>
    <row r="56" spans="1:41" s="1" customFormat="1" ht="12.5" x14ac:dyDescent="0.25">
      <c r="A56" s="1" t="s">
        <v>0</v>
      </c>
      <c r="B56" s="1" t="s">
        <v>0</v>
      </c>
      <c r="C56" s="2"/>
      <c r="D56" s="2">
        <f t="shared" ref="D56:R56" si="40">AVERAGE(D50:D53)</f>
        <v>1</v>
      </c>
      <c r="E56" s="2">
        <f t="shared" si="40"/>
        <v>0.98221624549816655</v>
      </c>
      <c r="F56" s="2">
        <f t="shared" si="40"/>
        <v>0.94813673513623398</v>
      </c>
      <c r="G56" s="2">
        <f t="shared" si="40"/>
        <v>0.94277319524792058</v>
      </c>
      <c r="H56" s="2">
        <f t="shared" si="40"/>
        <v>0.93047396110217573</v>
      </c>
      <c r="I56" s="2">
        <f t="shared" si="40"/>
        <v>0.47891820139002311</v>
      </c>
      <c r="J56" s="2">
        <f t="shared" si="40"/>
        <v>0.47513786642882977</v>
      </c>
      <c r="K56" s="2">
        <f t="shared" si="40"/>
        <v>0.47036310028227446</v>
      </c>
      <c r="L56" s="2">
        <f t="shared" si="40"/>
        <v>0.43115557535629212</v>
      </c>
      <c r="M56" s="2">
        <f t="shared" si="40"/>
        <v>0.44000676113442261</v>
      </c>
      <c r="N56" s="2">
        <f t="shared" si="40"/>
        <v>0.42686680137628419</v>
      </c>
      <c r="O56" s="2">
        <f t="shared" si="40"/>
        <v>0.41522222953823335</v>
      </c>
      <c r="P56" s="2">
        <f t="shared" si="40"/>
        <v>0.41819804081023015</v>
      </c>
      <c r="Q56" s="2">
        <f t="shared" si="40"/>
        <v>0.40526295311643545</v>
      </c>
      <c r="R56" s="2">
        <f t="shared" si="40"/>
        <v>0.38973935142706395</v>
      </c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</row>
    <row r="57" spans="1:41" s="4" customFormat="1" ht="13.5" customHeight="1" x14ac:dyDescent="0.25">
      <c r="A57" s="4" t="s">
        <v>1</v>
      </c>
      <c r="B57" s="4" t="s">
        <v>4</v>
      </c>
      <c r="C57" s="5"/>
      <c r="D57" s="5">
        <f t="shared" ref="D57:R57" si="41">STDEV(D50:D53)</f>
        <v>0</v>
      </c>
      <c r="E57" s="5">
        <f t="shared" si="41"/>
        <v>9.4884356248071729E-3</v>
      </c>
      <c r="F57" s="5">
        <f t="shared" si="41"/>
        <v>1.1635449244772932E-2</v>
      </c>
      <c r="G57" s="5">
        <f t="shared" si="41"/>
        <v>1.4236091010725012E-2</v>
      </c>
      <c r="H57" s="5">
        <f t="shared" si="41"/>
        <v>1.8528136800392593E-2</v>
      </c>
      <c r="I57" s="5">
        <f t="shared" si="41"/>
        <v>0.55302083663443879</v>
      </c>
      <c r="J57" s="5">
        <f t="shared" si="41"/>
        <v>0.5486535961842649</v>
      </c>
      <c r="K57" s="5">
        <f t="shared" si="41"/>
        <v>0.54313096670846017</v>
      </c>
      <c r="L57" s="5">
        <f t="shared" si="41"/>
        <v>0.49970217549939605</v>
      </c>
      <c r="M57" s="5">
        <f t="shared" si="41"/>
        <v>0.51098518204512755</v>
      </c>
      <c r="N57" s="5">
        <f t="shared" si="41"/>
        <v>0.50028933975774137</v>
      </c>
      <c r="O57" s="5">
        <f t="shared" si="41"/>
        <v>0.49074838018098366</v>
      </c>
      <c r="P57" s="5">
        <f t="shared" si="41"/>
        <v>0.50243966018465569</v>
      </c>
      <c r="Q57" s="5">
        <f t="shared" si="41"/>
        <v>0.49047599136976483</v>
      </c>
      <c r="R57" s="5">
        <f t="shared" si="41"/>
        <v>0.47847749935289902</v>
      </c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</row>
    <row r="58" spans="1:41" s="6" customFormat="1" ht="12.5" x14ac:dyDescent="0.25">
      <c r="A58" s="6" t="s">
        <v>6</v>
      </c>
      <c r="B58" s="6" t="s">
        <v>6</v>
      </c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</row>
    <row r="59" spans="1:41" s="1" customFormat="1" x14ac:dyDescent="0.25">
      <c r="A59" s="1" t="s">
        <v>0</v>
      </c>
      <c r="B59" s="1" t="s">
        <v>0</v>
      </c>
      <c r="C59" s="2"/>
      <c r="D59" s="2">
        <f t="shared" ref="D59:R59" si="42">AVERAGE(D53:D58)</f>
        <v>0.8</v>
      </c>
      <c r="E59" s="2">
        <f t="shared" si="42"/>
        <v>0.78522769555073335</v>
      </c>
      <c r="F59" s="2">
        <f t="shared" si="42"/>
        <v>0.76271521718884805</v>
      </c>
      <c r="G59" s="2">
        <f t="shared" si="42"/>
        <v>0.75447573383554767</v>
      </c>
      <c r="H59" s="2">
        <f t="shared" si="42"/>
        <v>0.75113541877488066</v>
      </c>
      <c r="I59" s="2">
        <f t="shared" si="42"/>
        <v>0.77690859954251146</v>
      </c>
      <c r="J59" s="2">
        <f t="shared" si="42"/>
        <v>0.76609160367253837</v>
      </c>
      <c r="K59" s="2">
        <f t="shared" si="42"/>
        <v>0.75334575474594279</v>
      </c>
      <c r="L59" s="2">
        <f t="shared" si="42"/>
        <v>0.71260679444500008</v>
      </c>
      <c r="M59" s="2">
        <f t="shared" si="42"/>
        <v>0.71615261715554102</v>
      </c>
      <c r="N59" s="2">
        <f t="shared" si="42"/>
        <v>0.69848685409505662</v>
      </c>
      <c r="O59" s="2">
        <f t="shared" si="42"/>
        <v>0.68619195197687444</v>
      </c>
      <c r="P59" s="2">
        <f t="shared" si="42"/>
        <v>0.68091251719171397</v>
      </c>
      <c r="Q59" s="2">
        <f t="shared" si="42"/>
        <v>0.66613063856805721</v>
      </c>
      <c r="R59" s="2">
        <f t="shared" si="42"/>
        <v>0.65059397332018132</v>
      </c>
      <c r="S59"/>
      <c r="T59"/>
      <c r="U59"/>
      <c r="V59"/>
      <c r="W59"/>
      <c r="X59"/>
      <c r="Y59"/>
      <c r="Z59"/>
      <c r="AA59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5"/>
    </row>
    <row r="60" spans="1:41" s="4" customFormat="1" x14ac:dyDescent="0.25">
      <c r="A60" s="4" t="s">
        <v>1</v>
      </c>
      <c r="B60" s="4" t="s">
        <v>5</v>
      </c>
      <c r="C60" s="5"/>
      <c r="D60" s="5">
        <f t="shared" ref="D60:R60" si="43">STDEV(D53:D58)</f>
        <v>0.44721359549995787</v>
      </c>
      <c r="E60" s="5">
        <f t="shared" si="43"/>
        <v>0.43367552228740153</v>
      </c>
      <c r="F60" s="5">
        <f t="shared" si="43"/>
        <v>0.41995442353805962</v>
      </c>
      <c r="G60" s="5">
        <f t="shared" si="43"/>
        <v>0.41382116904763283</v>
      </c>
      <c r="H60" s="5">
        <f t="shared" si="43"/>
        <v>0.40955652119983238</v>
      </c>
      <c r="I60" s="5">
        <f t="shared" si="43"/>
        <v>0.23989892150400735</v>
      </c>
      <c r="J60" s="5">
        <f t="shared" si="43"/>
        <v>0.23513910359748727</v>
      </c>
      <c r="K60" s="5">
        <f t="shared" si="43"/>
        <v>0.22813885491279701</v>
      </c>
      <c r="L60" s="5">
        <f t="shared" si="43"/>
        <v>0.2307425300385906</v>
      </c>
      <c r="M60" s="5">
        <f t="shared" si="43"/>
        <v>0.22459676904368669</v>
      </c>
      <c r="N60" s="5">
        <f t="shared" si="43"/>
        <v>0.22570582445669507</v>
      </c>
      <c r="O60" s="5">
        <f t="shared" si="43"/>
        <v>0.23110280491046276</v>
      </c>
      <c r="P60" s="5">
        <f t="shared" si="43"/>
        <v>0.22742287313435272</v>
      </c>
      <c r="Q60" s="5">
        <f t="shared" si="43"/>
        <v>0.23017467827382665</v>
      </c>
      <c r="R60" s="5">
        <f t="shared" si="43"/>
        <v>0.23952805991728418</v>
      </c>
      <c r="S60"/>
      <c r="T60"/>
      <c r="U60"/>
      <c r="V60"/>
      <c r="W60"/>
      <c r="X60"/>
      <c r="Y60"/>
      <c r="Z60"/>
      <c r="AA60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4"/>
    </row>
    <row r="61" spans="1:41" s="6" customFormat="1" x14ac:dyDescent="0.25">
      <c r="A61" s="6" t="s">
        <v>6</v>
      </c>
      <c r="B61" s="6" t="s">
        <v>6</v>
      </c>
      <c r="S61"/>
      <c r="T61"/>
      <c r="U61"/>
      <c r="V61"/>
      <c r="W61"/>
      <c r="X61"/>
      <c r="Y61"/>
      <c r="Z61"/>
      <c r="AA61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7"/>
    </row>
    <row r="62" spans="1:41" x14ac:dyDescent="0.25">
      <c r="A62" t="s">
        <v>43</v>
      </c>
      <c r="B62">
        <v>1</v>
      </c>
      <c r="C62">
        <f>70%*D62</f>
        <v>35.49</v>
      </c>
      <c r="D62">
        <v>50.7</v>
      </c>
      <c r="E62" s="11">
        <v>48.6</v>
      </c>
      <c r="F62" s="11">
        <v>48.1</v>
      </c>
      <c r="G62" s="11">
        <v>46.1</v>
      </c>
      <c r="H62" s="11">
        <v>45.9</v>
      </c>
    </row>
    <row r="63" spans="1:41" x14ac:dyDescent="0.25">
      <c r="A63" t="s">
        <v>38</v>
      </c>
      <c r="B63">
        <v>2</v>
      </c>
      <c r="C63">
        <f t="shared" ref="C63:C67" si="44">70%*D63</f>
        <v>34.859999999999992</v>
      </c>
      <c r="D63">
        <v>49.8</v>
      </c>
      <c r="E63">
        <v>48.3</v>
      </c>
      <c r="F63">
        <v>47.5</v>
      </c>
      <c r="G63">
        <v>46.6</v>
      </c>
      <c r="H63">
        <v>45.9</v>
      </c>
    </row>
    <row r="64" spans="1:41" x14ac:dyDescent="0.25">
      <c r="A64" t="s">
        <v>39</v>
      </c>
      <c r="B64">
        <v>3</v>
      </c>
      <c r="C64">
        <f t="shared" si="44"/>
        <v>34.79</v>
      </c>
      <c r="D64">
        <v>49.7</v>
      </c>
      <c r="E64">
        <v>47.9</v>
      </c>
      <c r="F64">
        <v>47.3</v>
      </c>
      <c r="G64">
        <v>46.2</v>
      </c>
      <c r="H64">
        <v>46.2</v>
      </c>
    </row>
    <row r="65" spans="1:19" x14ac:dyDescent="0.25">
      <c r="B65">
        <v>4</v>
      </c>
      <c r="C65">
        <f t="shared" si="44"/>
        <v>34.72</v>
      </c>
      <c r="D65">
        <v>49.6</v>
      </c>
      <c r="E65">
        <v>48</v>
      </c>
      <c r="F65">
        <v>48.2</v>
      </c>
      <c r="G65">
        <v>47.9</v>
      </c>
      <c r="H65">
        <v>47.6</v>
      </c>
      <c r="I65">
        <v>46.9</v>
      </c>
      <c r="J65">
        <v>46.7</v>
      </c>
      <c r="K65">
        <v>46.4</v>
      </c>
      <c r="L65">
        <v>46.4</v>
      </c>
      <c r="M65">
        <v>46.2</v>
      </c>
      <c r="N65">
        <v>46</v>
      </c>
      <c r="O65">
        <v>47.8</v>
      </c>
      <c r="P65">
        <f>AVERAGE(O65,Q65)</f>
        <v>48</v>
      </c>
      <c r="Q65">
        <v>48.2</v>
      </c>
      <c r="R65">
        <v>47.4</v>
      </c>
    </row>
    <row r="66" spans="1:19" x14ac:dyDescent="0.25">
      <c r="B66">
        <v>5</v>
      </c>
      <c r="C66">
        <f t="shared" si="44"/>
        <v>34.859999999999992</v>
      </c>
      <c r="D66">
        <v>49.8</v>
      </c>
      <c r="E66">
        <v>48.1</v>
      </c>
      <c r="F66">
        <v>47</v>
      </c>
      <c r="G66">
        <v>46.4</v>
      </c>
      <c r="H66">
        <v>45.5</v>
      </c>
      <c r="I66">
        <v>44.7</v>
      </c>
      <c r="J66">
        <v>43.3</v>
      </c>
      <c r="K66">
        <v>43.3</v>
      </c>
      <c r="L66">
        <v>42.4</v>
      </c>
      <c r="M66">
        <v>42.1</v>
      </c>
      <c r="N66">
        <v>41.8</v>
      </c>
      <c r="O66">
        <v>41.9</v>
      </c>
      <c r="P66">
        <v>42.5</v>
      </c>
      <c r="Q66">
        <v>43</v>
      </c>
      <c r="R66">
        <v>43.1</v>
      </c>
    </row>
    <row r="67" spans="1:19" x14ac:dyDescent="0.25">
      <c r="B67">
        <v>6</v>
      </c>
      <c r="C67">
        <f t="shared" si="44"/>
        <v>35.07</v>
      </c>
      <c r="D67">
        <v>50.1</v>
      </c>
      <c r="E67">
        <v>48.8</v>
      </c>
      <c r="F67">
        <v>47.6</v>
      </c>
      <c r="G67">
        <v>46.4</v>
      </c>
      <c r="H67">
        <v>45.5</v>
      </c>
      <c r="I67">
        <v>44.2</v>
      </c>
      <c r="J67">
        <v>43.4</v>
      </c>
      <c r="K67">
        <v>42.7</v>
      </c>
      <c r="L67">
        <v>41.4</v>
      </c>
      <c r="M67">
        <v>40.299999999999997</v>
      </c>
      <c r="N67">
        <v>40</v>
      </c>
      <c r="O67">
        <v>40.1</v>
      </c>
      <c r="P67">
        <v>40.299999999999997</v>
      </c>
      <c r="Q67">
        <v>40.6</v>
      </c>
      <c r="R67">
        <v>40.4</v>
      </c>
    </row>
    <row r="68" spans="1:19" x14ac:dyDescent="0.25">
      <c r="A68" s="4" t="s">
        <v>0</v>
      </c>
      <c r="B68" s="4" t="s">
        <v>0</v>
      </c>
      <c r="C68" s="12"/>
      <c r="D68" s="12">
        <f>AVERAGE(E62:E64)</f>
        <v>48.266666666666673</v>
      </c>
      <c r="E68" s="12">
        <f>AVERAGE(F62:F64)</f>
        <v>47.633333333333326</v>
      </c>
      <c r="F68" s="12">
        <f>AVERAGE(G62:G64)</f>
        <v>46.300000000000004</v>
      </c>
      <c r="G68" s="12">
        <f>AVERAGE(H62:H64)</f>
        <v>46</v>
      </c>
      <c r="H68" s="12" t="e">
        <f>AVERAGE(I62:I64)</f>
        <v>#DIV/0!</v>
      </c>
      <c r="I68" s="12" t="e">
        <f t="shared" ref="I68:R68" si="45">AVERAGE(J62:J64)</f>
        <v>#DIV/0!</v>
      </c>
      <c r="J68" s="12" t="e">
        <f t="shared" si="45"/>
        <v>#DIV/0!</v>
      </c>
      <c r="K68" s="12" t="e">
        <f t="shared" si="45"/>
        <v>#DIV/0!</v>
      </c>
      <c r="L68" s="12" t="e">
        <f t="shared" si="45"/>
        <v>#DIV/0!</v>
      </c>
      <c r="M68" s="12" t="e">
        <f t="shared" si="45"/>
        <v>#DIV/0!</v>
      </c>
      <c r="N68" s="12" t="e">
        <f t="shared" si="45"/>
        <v>#DIV/0!</v>
      </c>
      <c r="O68" s="12" t="e">
        <f t="shared" si="45"/>
        <v>#DIV/0!</v>
      </c>
      <c r="P68" s="12" t="e">
        <f t="shared" si="45"/>
        <v>#DIV/0!</v>
      </c>
      <c r="Q68" s="12" t="e">
        <f t="shared" si="45"/>
        <v>#DIV/0!</v>
      </c>
      <c r="R68" s="12" t="e">
        <f t="shared" si="45"/>
        <v>#DIV/0!</v>
      </c>
    </row>
    <row r="69" spans="1:19" x14ac:dyDescent="0.25">
      <c r="A69" s="4" t="s">
        <v>1</v>
      </c>
      <c r="B69" s="4" t="s">
        <v>1</v>
      </c>
      <c r="C69" s="12"/>
      <c r="D69" s="12">
        <f>STDEV(E62:E64)</f>
        <v>0.35118845842842594</v>
      </c>
      <c r="E69" s="12">
        <f>STDEV(F62:F64)</f>
        <v>0.41633319989322848</v>
      </c>
      <c r="F69" s="12">
        <f>STDEV(G62:G64)</f>
        <v>0.26457513110645881</v>
      </c>
      <c r="G69" s="12">
        <f>STDEV(H62:H64)</f>
        <v>0.1732050807568902</v>
      </c>
      <c r="H69" s="12" t="e">
        <f t="shared" ref="H69:R69" si="46">STDEV(I62:I64)</f>
        <v>#DIV/0!</v>
      </c>
      <c r="I69" s="12" t="e">
        <f t="shared" si="46"/>
        <v>#DIV/0!</v>
      </c>
      <c r="J69" s="12" t="e">
        <f t="shared" si="46"/>
        <v>#DIV/0!</v>
      </c>
      <c r="K69" s="12" t="e">
        <f t="shared" si="46"/>
        <v>#DIV/0!</v>
      </c>
      <c r="L69" s="12" t="e">
        <f t="shared" si="46"/>
        <v>#DIV/0!</v>
      </c>
      <c r="M69" s="12" t="e">
        <f t="shared" si="46"/>
        <v>#DIV/0!</v>
      </c>
      <c r="N69" s="12" t="e">
        <f t="shared" si="46"/>
        <v>#DIV/0!</v>
      </c>
      <c r="O69" s="12" t="e">
        <f t="shared" si="46"/>
        <v>#DIV/0!</v>
      </c>
      <c r="P69" s="12" t="e">
        <f t="shared" si="46"/>
        <v>#DIV/0!</v>
      </c>
      <c r="Q69" s="12" t="e">
        <f t="shared" si="46"/>
        <v>#DIV/0!</v>
      </c>
      <c r="R69" s="12" t="e">
        <f t="shared" si="46"/>
        <v>#DIV/0!</v>
      </c>
    </row>
    <row r="70" spans="1:19" x14ac:dyDescent="0.25">
      <c r="A70" s="8"/>
      <c r="B70" s="8">
        <v>1</v>
      </c>
      <c r="C70" s="9"/>
      <c r="D70" s="10">
        <v>1</v>
      </c>
      <c r="E70" s="10">
        <f>E62/$D62</f>
        <v>0.95857988165680474</v>
      </c>
      <c r="F70" s="10">
        <f t="shared" ref="F70:R70" si="47">F62/$D62</f>
        <v>0.94871794871794868</v>
      </c>
      <c r="G70" s="10">
        <f t="shared" si="47"/>
        <v>0.90927021696252464</v>
      </c>
      <c r="H70" s="10">
        <f t="shared" si="47"/>
        <v>0.90532544378698221</v>
      </c>
      <c r="I70" s="10">
        <f t="shared" si="47"/>
        <v>0</v>
      </c>
      <c r="J70" s="10">
        <f t="shared" si="47"/>
        <v>0</v>
      </c>
      <c r="K70" s="10">
        <f t="shared" si="47"/>
        <v>0</v>
      </c>
      <c r="L70" s="10">
        <f t="shared" si="47"/>
        <v>0</v>
      </c>
      <c r="M70" s="10">
        <f t="shared" si="47"/>
        <v>0</v>
      </c>
      <c r="N70" s="10">
        <f t="shared" si="47"/>
        <v>0</v>
      </c>
      <c r="O70" s="10">
        <f t="shared" si="47"/>
        <v>0</v>
      </c>
      <c r="P70" s="10">
        <f t="shared" si="47"/>
        <v>0</v>
      </c>
      <c r="Q70" s="10">
        <f t="shared" si="47"/>
        <v>0</v>
      </c>
      <c r="R70" s="10">
        <f t="shared" si="47"/>
        <v>0</v>
      </c>
    </row>
    <row r="71" spans="1:19" x14ac:dyDescent="0.25">
      <c r="A71" s="8"/>
      <c r="B71" s="8">
        <v>2</v>
      </c>
      <c r="C71" s="9"/>
      <c r="D71" s="10">
        <v>1</v>
      </c>
      <c r="E71" s="10">
        <f t="shared" ref="E71:R71" si="48">E63/$D63</f>
        <v>0.96987951807228912</v>
      </c>
      <c r="F71" s="10">
        <f t="shared" si="48"/>
        <v>0.9538152610441768</v>
      </c>
      <c r="G71" s="10">
        <f t="shared" si="48"/>
        <v>0.93574297188755029</v>
      </c>
      <c r="H71" s="10">
        <f t="shared" si="48"/>
        <v>0.92168674698795183</v>
      </c>
      <c r="I71" s="10">
        <f t="shared" si="48"/>
        <v>0</v>
      </c>
      <c r="J71" s="10">
        <f t="shared" si="48"/>
        <v>0</v>
      </c>
      <c r="K71" s="10">
        <f t="shared" si="48"/>
        <v>0</v>
      </c>
      <c r="L71" s="10">
        <f t="shared" si="48"/>
        <v>0</v>
      </c>
      <c r="M71" s="10">
        <f t="shared" si="48"/>
        <v>0</v>
      </c>
      <c r="N71" s="10">
        <f t="shared" si="48"/>
        <v>0</v>
      </c>
      <c r="O71" s="10">
        <f t="shared" si="48"/>
        <v>0</v>
      </c>
      <c r="P71" s="10">
        <f t="shared" si="48"/>
        <v>0</v>
      </c>
      <c r="Q71" s="10">
        <f t="shared" si="48"/>
        <v>0</v>
      </c>
      <c r="R71" s="10">
        <f t="shared" si="48"/>
        <v>0</v>
      </c>
    </row>
    <row r="72" spans="1:19" x14ac:dyDescent="0.25">
      <c r="A72" s="8"/>
      <c r="B72" s="8">
        <v>3</v>
      </c>
      <c r="C72" s="9"/>
      <c r="D72" s="10">
        <v>1</v>
      </c>
      <c r="E72" s="10">
        <f>E64/$D64</f>
        <v>0.96378269617706225</v>
      </c>
      <c r="F72" s="10">
        <f t="shared" ref="F72:R72" si="49">F64/$D64</f>
        <v>0.9517102615694164</v>
      </c>
      <c r="G72" s="10">
        <f t="shared" si="49"/>
        <v>0.92957746478873238</v>
      </c>
      <c r="H72" s="10">
        <f t="shared" si="49"/>
        <v>0.92957746478873238</v>
      </c>
      <c r="I72" s="10">
        <f t="shared" si="49"/>
        <v>0</v>
      </c>
      <c r="J72" s="10">
        <f t="shared" si="49"/>
        <v>0</v>
      </c>
      <c r="K72" s="10">
        <f t="shared" si="49"/>
        <v>0</v>
      </c>
      <c r="L72" s="10">
        <f t="shared" si="49"/>
        <v>0</v>
      </c>
      <c r="M72" s="10">
        <f t="shared" si="49"/>
        <v>0</v>
      </c>
      <c r="N72" s="10">
        <f t="shared" si="49"/>
        <v>0</v>
      </c>
      <c r="O72" s="10">
        <f t="shared" si="49"/>
        <v>0</v>
      </c>
      <c r="P72" s="10">
        <f t="shared" si="49"/>
        <v>0</v>
      </c>
      <c r="Q72" s="10">
        <f t="shared" si="49"/>
        <v>0</v>
      </c>
      <c r="R72" s="10">
        <f t="shared" si="49"/>
        <v>0</v>
      </c>
    </row>
    <row r="73" spans="1:19" x14ac:dyDescent="0.25">
      <c r="A73" s="8"/>
      <c r="B73" s="8">
        <v>4</v>
      </c>
      <c r="C73" s="9"/>
      <c r="D73" s="10">
        <v>1</v>
      </c>
      <c r="E73" s="10">
        <f t="shared" ref="E73:R75" si="50">E65/$D65</f>
        <v>0.96774193548387089</v>
      </c>
      <c r="F73" s="10">
        <f t="shared" si="50"/>
        <v>0.97177419354838712</v>
      </c>
      <c r="G73" s="10">
        <f t="shared" si="50"/>
        <v>0.96572580645161288</v>
      </c>
      <c r="H73" s="10">
        <f t="shared" si="50"/>
        <v>0.95967741935483875</v>
      </c>
      <c r="I73" s="10">
        <f t="shared" si="50"/>
        <v>0.94556451612903225</v>
      </c>
      <c r="J73" s="10">
        <f t="shared" si="50"/>
        <v>0.94153225806451613</v>
      </c>
      <c r="K73" s="10">
        <f t="shared" si="50"/>
        <v>0.93548387096774188</v>
      </c>
      <c r="L73" s="10">
        <f t="shared" si="50"/>
        <v>0.93548387096774188</v>
      </c>
      <c r="M73" s="10">
        <f t="shared" si="50"/>
        <v>0.93145161290322587</v>
      </c>
      <c r="N73" s="10">
        <f t="shared" si="50"/>
        <v>0.92741935483870963</v>
      </c>
      <c r="O73" s="10">
        <f t="shared" si="50"/>
        <v>0.96370967741935476</v>
      </c>
      <c r="P73" s="10">
        <f t="shared" si="50"/>
        <v>0.96774193548387089</v>
      </c>
      <c r="Q73" s="10">
        <f t="shared" si="50"/>
        <v>0.97177419354838712</v>
      </c>
      <c r="R73" s="10">
        <f t="shared" si="50"/>
        <v>0.95564516129032251</v>
      </c>
    </row>
    <row r="74" spans="1:19" x14ac:dyDescent="0.25">
      <c r="A74" s="8"/>
      <c r="B74" s="8">
        <v>5</v>
      </c>
      <c r="C74" s="9"/>
      <c r="D74" s="10">
        <v>1</v>
      </c>
      <c r="E74" s="10">
        <f t="shared" si="50"/>
        <v>0.96586345381526117</v>
      </c>
      <c r="F74" s="10">
        <f t="shared" si="50"/>
        <v>0.9437751004016065</v>
      </c>
      <c r="G74" s="10">
        <f t="shared" si="50"/>
        <v>0.93172690763052213</v>
      </c>
      <c r="H74" s="10">
        <f t="shared" si="50"/>
        <v>0.91365461847389562</v>
      </c>
      <c r="I74" s="10">
        <f t="shared" si="50"/>
        <v>0.89759036144578319</v>
      </c>
      <c r="J74" s="10">
        <f t="shared" si="50"/>
        <v>0.86947791164658639</v>
      </c>
      <c r="K74" s="10">
        <f t="shared" si="50"/>
        <v>0.86947791164658639</v>
      </c>
      <c r="L74" s="10">
        <f t="shared" si="50"/>
        <v>0.85140562248995988</v>
      </c>
      <c r="M74" s="10">
        <f t="shared" si="50"/>
        <v>0.84538152610441775</v>
      </c>
      <c r="N74" s="10">
        <f t="shared" si="50"/>
        <v>0.8393574297188755</v>
      </c>
      <c r="O74" s="10">
        <f t="shared" ref="O74:R74" si="51">O66/$D66</f>
        <v>0.84136546184738958</v>
      </c>
      <c r="P74" s="10">
        <f t="shared" si="51"/>
        <v>0.85341365461847396</v>
      </c>
      <c r="Q74" s="10">
        <f t="shared" si="51"/>
        <v>0.86345381526104426</v>
      </c>
      <c r="R74" s="10">
        <f t="shared" si="51"/>
        <v>0.86546184738955834</v>
      </c>
      <c r="S74" s="22"/>
    </row>
    <row r="75" spans="1:19" x14ac:dyDescent="0.25">
      <c r="A75" s="8"/>
      <c r="B75" s="8">
        <v>6</v>
      </c>
      <c r="C75" s="9"/>
      <c r="D75" s="10">
        <v>1</v>
      </c>
      <c r="E75" s="10">
        <f t="shared" si="50"/>
        <v>0.9740518962075847</v>
      </c>
      <c r="F75" s="10">
        <f t="shared" si="50"/>
        <v>0.95009980039920161</v>
      </c>
      <c r="G75" s="10">
        <f t="shared" si="50"/>
        <v>0.9261477045908183</v>
      </c>
      <c r="H75" s="10">
        <f t="shared" si="50"/>
        <v>0.90818363273453095</v>
      </c>
      <c r="I75" s="10">
        <f t="shared" si="50"/>
        <v>0.88223552894211577</v>
      </c>
      <c r="J75" s="10">
        <f t="shared" si="50"/>
        <v>0.86626746506986019</v>
      </c>
      <c r="K75" s="10">
        <f t="shared" si="50"/>
        <v>0.85229540918163671</v>
      </c>
      <c r="L75" s="10">
        <f t="shared" si="50"/>
        <v>0.82634730538922152</v>
      </c>
      <c r="M75" s="10">
        <f t="shared" si="50"/>
        <v>0.8043912175648702</v>
      </c>
      <c r="N75" s="10">
        <f t="shared" si="50"/>
        <v>0.79840319361277445</v>
      </c>
      <c r="O75" s="10">
        <f t="shared" ref="O75:R75" si="52">O67/$D67</f>
        <v>0.80039920159680644</v>
      </c>
      <c r="P75" s="10">
        <f t="shared" si="52"/>
        <v>0.8043912175648702</v>
      </c>
      <c r="Q75" s="10">
        <f t="shared" si="52"/>
        <v>0.81037924151696605</v>
      </c>
      <c r="R75" s="10">
        <f t="shared" si="52"/>
        <v>0.80638722554890219</v>
      </c>
    </row>
    <row r="76" spans="1:19" x14ac:dyDescent="0.25">
      <c r="A76" s="1" t="s">
        <v>0</v>
      </c>
      <c r="B76" s="1" t="s">
        <v>0</v>
      </c>
      <c r="C76" s="2"/>
      <c r="D76" s="2">
        <f>AVERAGE(D70:D75)</f>
        <v>1</v>
      </c>
      <c r="E76" s="2">
        <f>AVERAGE(E73:E75)</f>
        <v>0.96921909516890559</v>
      </c>
      <c r="F76" s="2">
        <f t="shared" ref="F76:I76" si="53">AVERAGE(F73:F75)</f>
        <v>0.95521636478306515</v>
      </c>
      <c r="G76" s="2">
        <f t="shared" si="53"/>
        <v>0.94120013955765114</v>
      </c>
      <c r="H76" s="2">
        <f t="shared" si="53"/>
        <v>0.92717189018775503</v>
      </c>
      <c r="I76" s="2">
        <f t="shared" si="53"/>
        <v>0.90846346883897711</v>
      </c>
      <c r="J76" s="2">
        <f t="shared" ref="J76:R76" si="54">AVERAGE(J73:J75)</f>
        <v>0.89242587826032083</v>
      </c>
      <c r="K76" s="2">
        <f t="shared" si="54"/>
        <v>0.88575239726532162</v>
      </c>
      <c r="L76" s="2">
        <f t="shared" si="54"/>
        <v>0.87107893294897443</v>
      </c>
      <c r="M76" s="2">
        <f t="shared" si="54"/>
        <v>0.86040811885750446</v>
      </c>
      <c r="N76" s="2">
        <f t="shared" si="54"/>
        <v>0.85505999272345312</v>
      </c>
      <c r="O76" s="2">
        <f t="shared" si="54"/>
        <v>0.86849144695451697</v>
      </c>
      <c r="P76" s="2">
        <f t="shared" si="54"/>
        <v>0.87518226922240494</v>
      </c>
      <c r="Q76" s="2">
        <f t="shared" si="54"/>
        <v>0.88186908344213244</v>
      </c>
      <c r="R76" s="2">
        <f t="shared" si="54"/>
        <v>0.87583141140959431</v>
      </c>
    </row>
    <row r="77" spans="1:19" x14ac:dyDescent="0.25">
      <c r="A77" s="4" t="s">
        <v>1</v>
      </c>
      <c r="B77" s="4" t="s">
        <v>4</v>
      </c>
      <c r="C77" s="5"/>
      <c r="D77" s="5">
        <f>STDEV(D70:D72)</f>
        <v>0</v>
      </c>
      <c r="E77" s="5">
        <f>STDEV(E70:E72)</f>
        <v>5.6557094939017234E-3</v>
      </c>
      <c r="F77" s="5">
        <f>STDEV(F70:F72)</f>
        <v>2.5614953946512566E-3</v>
      </c>
      <c r="G77" s="5">
        <f>STDEV(G70:G72)</f>
        <v>1.3851621718419008E-2</v>
      </c>
      <c r="H77" s="5">
        <f>STDEV(H70:H72)</f>
        <v>1.2370099652757753E-2</v>
      </c>
      <c r="I77" s="5">
        <f t="shared" ref="I77:R77" si="55">STDEV(I70:I72)</f>
        <v>0</v>
      </c>
      <c r="J77" s="5">
        <f t="shared" si="55"/>
        <v>0</v>
      </c>
      <c r="K77" s="5">
        <f t="shared" si="55"/>
        <v>0</v>
      </c>
      <c r="L77" s="5">
        <f t="shared" si="55"/>
        <v>0</v>
      </c>
      <c r="M77" s="5">
        <f t="shared" si="55"/>
        <v>0</v>
      </c>
      <c r="N77" s="5">
        <f t="shared" si="55"/>
        <v>0</v>
      </c>
      <c r="O77" s="5">
        <f t="shared" si="55"/>
        <v>0</v>
      </c>
      <c r="P77" s="5">
        <f t="shared" si="55"/>
        <v>0</v>
      </c>
      <c r="Q77" s="5">
        <f t="shared" si="55"/>
        <v>0</v>
      </c>
      <c r="R77" s="5">
        <f t="shared" si="55"/>
        <v>0</v>
      </c>
    </row>
    <row r="78" spans="1:19" x14ac:dyDescent="0.25">
      <c r="A78" s="6" t="s">
        <v>2</v>
      </c>
      <c r="B78" s="6" t="s">
        <v>2</v>
      </c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</row>
    <row r="79" spans="1:19" x14ac:dyDescent="0.25">
      <c r="A79" s="1" t="s">
        <v>0</v>
      </c>
      <c r="B79" s="1" t="s">
        <v>0</v>
      </c>
      <c r="C79" s="2"/>
      <c r="D79" s="2">
        <f>AVERAGE(D76:D78)</f>
        <v>0.5</v>
      </c>
      <c r="E79" s="2">
        <f>AVERAGE(E76:E78)</f>
        <v>0.48743740233140365</v>
      </c>
      <c r="F79" s="2">
        <f>AVERAGE(F76:F78)</f>
        <v>0.47888893008885819</v>
      </c>
      <c r="G79" s="2">
        <f>AVERAGE(G76:G78)</f>
        <v>0.47752588063803508</v>
      </c>
      <c r="H79" s="2">
        <f>AVERAGE(H76:H78)</f>
        <v>0.46977099492025637</v>
      </c>
      <c r="I79" s="2">
        <f t="shared" ref="I79:R79" si="56">AVERAGE(I76:I78)</f>
        <v>0.45423173441948855</v>
      </c>
      <c r="J79" s="2">
        <f t="shared" si="56"/>
        <v>0.44621293913016041</v>
      </c>
      <c r="K79" s="2">
        <f t="shared" si="56"/>
        <v>0.44287619863266081</v>
      </c>
      <c r="L79" s="2">
        <f t="shared" si="56"/>
        <v>0.43553946647448721</v>
      </c>
      <c r="M79" s="2">
        <f t="shared" si="56"/>
        <v>0.43020405942875223</v>
      </c>
      <c r="N79" s="2">
        <f t="shared" si="56"/>
        <v>0.42752999636172656</v>
      </c>
      <c r="O79" s="2">
        <f t="shared" si="56"/>
        <v>0.43424572347725848</v>
      </c>
      <c r="P79" s="2">
        <f t="shared" si="56"/>
        <v>0.43759113461120247</v>
      </c>
      <c r="Q79" s="2">
        <f t="shared" si="56"/>
        <v>0.44093454172106622</v>
      </c>
      <c r="R79" s="2">
        <f t="shared" si="56"/>
        <v>0.43791570570479715</v>
      </c>
    </row>
    <row r="80" spans="1:19" x14ac:dyDescent="0.25">
      <c r="A80" s="4" t="s">
        <v>1</v>
      </c>
      <c r="B80" s="4" t="s">
        <v>4</v>
      </c>
      <c r="C80" s="5"/>
      <c r="D80" s="5">
        <f>STDEV(D76:D78)</f>
        <v>0.70710678118654757</v>
      </c>
      <c r="E80" s="5">
        <f>STDEV(E76:E78)</f>
        <v>0.68134220411386393</v>
      </c>
      <c r="F80" s="5">
        <f>STDEV(F76:F78)</f>
        <v>0.6736287182749322</v>
      </c>
      <c r="G80" s="5">
        <f>STDEV(G76:G78)</f>
        <v>0.65573442548741501</v>
      </c>
      <c r="H80" s="5">
        <f>STDEV(H76:H78)</f>
        <v>0.64686254952889222</v>
      </c>
      <c r="I80" s="5">
        <f t="shared" ref="I80:R80" si="57">STDEV(I76:I78)</f>
        <v>0.6423806792762945</v>
      </c>
      <c r="J80" s="5">
        <f t="shared" si="57"/>
        <v>0.63104039022423319</v>
      </c>
      <c r="K80" s="5">
        <f t="shared" si="57"/>
        <v>0.62632152655854967</v>
      </c>
      <c r="L80" s="5">
        <f t="shared" si="57"/>
        <v>0.61594582043696178</v>
      </c>
      <c r="M80" s="5">
        <f t="shared" si="57"/>
        <v>0.60840041543210233</v>
      </c>
      <c r="N80" s="5">
        <f t="shared" si="57"/>
        <v>0.60461871917607368</v>
      </c>
      <c r="O80" s="5">
        <f t="shared" si="57"/>
        <v>0.61411619154405572</v>
      </c>
      <c r="P80" s="5">
        <f t="shared" si="57"/>
        <v>0.6188473173413932</v>
      </c>
      <c r="Q80" s="5">
        <f t="shared" si="57"/>
        <v>0.6235756090206972</v>
      </c>
      <c r="R80" s="5">
        <f t="shared" si="57"/>
        <v>0.61930633018390913</v>
      </c>
    </row>
    <row r="81" spans="1:41" x14ac:dyDescent="0.25">
      <c r="A81" s="6" t="s">
        <v>2</v>
      </c>
      <c r="B81" s="6" t="s">
        <v>2</v>
      </c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</row>
    <row r="82" spans="1:41" x14ac:dyDescent="0.25">
      <c r="A82" t="s">
        <v>41</v>
      </c>
      <c r="B82">
        <v>1</v>
      </c>
      <c r="C82">
        <f>70%*D82</f>
        <v>15.889999999999999</v>
      </c>
      <c r="D82" s="11">
        <v>22.7</v>
      </c>
      <c r="E82" s="11">
        <v>23.3</v>
      </c>
      <c r="F82" s="11">
        <v>22.8</v>
      </c>
      <c r="G82" s="11">
        <v>22.6</v>
      </c>
      <c r="H82" s="11">
        <v>22.4</v>
      </c>
      <c r="I82" s="11">
        <v>23.5</v>
      </c>
      <c r="J82" s="11">
        <v>23.8</v>
      </c>
      <c r="K82">
        <v>24.1</v>
      </c>
      <c r="L82">
        <v>24.5</v>
      </c>
      <c r="M82">
        <f>AVERAGE(L82,N82)</f>
        <v>24.45</v>
      </c>
      <c r="N82">
        <v>24.4</v>
      </c>
      <c r="O82">
        <v>24.4</v>
      </c>
      <c r="P82">
        <v>24.7</v>
      </c>
      <c r="Q82">
        <v>24.9</v>
      </c>
      <c r="R82">
        <v>24.9</v>
      </c>
    </row>
    <row r="83" spans="1:41" x14ac:dyDescent="0.25">
      <c r="B83">
        <v>2</v>
      </c>
      <c r="C83">
        <f t="shared" ref="C83:C84" si="58">70%*D83</f>
        <v>17.919999999999998</v>
      </c>
      <c r="D83">
        <v>25.6</v>
      </c>
      <c r="E83">
        <v>25.1</v>
      </c>
      <c r="F83">
        <v>24.6</v>
      </c>
      <c r="G83">
        <v>22.8</v>
      </c>
      <c r="H83">
        <v>23.3</v>
      </c>
      <c r="I83">
        <v>24.1</v>
      </c>
      <c r="J83" s="11">
        <v>23.7</v>
      </c>
      <c r="K83">
        <v>23.9</v>
      </c>
      <c r="L83">
        <v>23.7</v>
      </c>
      <c r="M83">
        <f t="shared" ref="M83:M84" si="59">AVERAGE(L83,N83)</f>
        <v>23.549999999999997</v>
      </c>
      <c r="N83">
        <v>23.4</v>
      </c>
      <c r="O83">
        <v>23.7</v>
      </c>
      <c r="P83">
        <f t="shared" ref="P83:P84" si="60">AVERAGE(O83,Q83)</f>
        <v>24</v>
      </c>
      <c r="Q83">
        <v>24.3</v>
      </c>
      <c r="R83">
        <v>24.7</v>
      </c>
    </row>
    <row r="84" spans="1:41" x14ac:dyDescent="0.25">
      <c r="A84" t="s">
        <v>42</v>
      </c>
      <c r="B84">
        <v>3</v>
      </c>
      <c r="C84">
        <f t="shared" si="58"/>
        <v>16.87</v>
      </c>
      <c r="D84">
        <v>24.1</v>
      </c>
      <c r="E84">
        <v>24.1</v>
      </c>
      <c r="F84">
        <v>23.2</v>
      </c>
      <c r="G84">
        <v>23.5</v>
      </c>
      <c r="H84">
        <v>23.8</v>
      </c>
      <c r="I84">
        <v>24.4</v>
      </c>
      <c r="J84" s="11">
        <v>24.8</v>
      </c>
      <c r="K84">
        <v>24.9</v>
      </c>
      <c r="L84">
        <v>24.8</v>
      </c>
      <c r="M84">
        <f t="shared" si="59"/>
        <v>24.85</v>
      </c>
      <c r="N84">
        <v>24.9</v>
      </c>
      <c r="O84">
        <v>25</v>
      </c>
      <c r="P84">
        <f t="shared" si="60"/>
        <v>24.8</v>
      </c>
      <c r="Q84">
        <v>24.6</v>
      </c>
      <c r="R84">
        <v>24.4</v>
      </c>
    </row>
    <row r="85" spans="1:41" s="4" customFormat="1" ht="12.5" x14ac:dyDescent="0.25">
      <c r="A85" s="4" t="s">
        <v>0</v>
      </c>
      <c r="B85" s="4" t="s">
        <v>0</v>
      </c>
      <c r="C85" s="12"/>
      <c r="D85" s="12">
        <f t="shared" ref="D85:L85" si="61">AVERAGE(D82:D84)</f>
        <v>24.133333333333336</v>
      </c>
      <c r="E85" s="12">
        <f t="shared" si="61"/>
        <v>24.166666666666668</v>
      </c>
      <c r="F85" s="12">
        <f t="shared" si="61"/>
        <v>23.533333333333335</v>
      </c>
      <c r="G85" s="12">
        <f t="shared" si="61"/>
        <v>22.966666666666669</v>
      </c>
      <c r="H85" s="12">
        <f t="shared" si="61"/>
        <v>23.166666666666668</v>
      </c>
      <c r="I85" s="12">
        <f t="shared" si="61"/>
        <v>24</v>
      </c>
      <c r="J85" s="12">
        <f t="shared" si="61"/>
        <v>24.099999999999998</v>
      </c>
      <c r="K85" s="12">
        <f t="shared" si="61"/>
        <v>24.3</v>
      </c>
      <c r="L85" s="12">
        <f t="shared" si="61"/>
        <v>24.333333333333332</v>
      </c>
      <c r="M85" s="12">
        <f>AVERAGE(N82:N84)</f>
        <v>24.233333333333331</v>
      </c>
      <c r="N85" s="12">
        <f>AVERAGE(O82:O84)</f>
        <v>24.366666666666664</v>
      </c>
      <c r="O85" s="12">
        <f>AVERAGE(P82:P84)</f>
        <v>24.5</v>
      </c>
      <c r="P85" s="12">
        <f>AVERAGE(Q82:Q84)</f>
        <v>24.600000000000005</v>
      </c>
      <c r="Q85" s="12">
        <f t="shared" ref="Q85:R85" si="62">AVERAGE(R82:R84)</f>
        <v>24.666666666666668</v>
      </c>
      <c r="R85" s="12" t="e">
        <f t="shared" si="62"/>
        <v>#DIV/0!</v>
      </c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</row>
    <row r="86" spans="1:41" s="4" customFormat="1" ht="12.5" x14ac:dyDescent="0.25">
      <c r="A86" s="4" t="s">
        <v>1</v>
      </c>
      <c r="B86" s="4" t="s">
        <v>1</v>
      </c>
      <c r="C86" s="12"/>
      <c r="D86" s="12">
        <f t="shared" ref="D86:L86" si="63">STDEV(D82:D84)</f>
        <v>1.4502873278538071</v>
      </c>
      <c r="E86" s="12">
        <f t="shared" si="63"/>
        <v>0.90184995056457928</v>
      </c>
      <c r="F86" s="12">
        <f t="shared" si="63"/>
        <v>0.94516312525052226</v>
      </c>
      <c r="G86" s="12">
        <f t="shared" si="63"/>
        <v>0.47258156262526019</v>
      </c>
      <c r="H86" s="12">
        <f t="shared" si="63"/>
        <v>0.70945988845975994</v>
      </c>
      <c r="I86" s="12">
        <f t="shared" si="63"/>
        <v>0.45825756949558355</v>
      </c>
      <c r="J86" s="12">
        <f t="shared" si="63"/>
        <v>0.60827625302982247</v>
      </c>
      <c r="K86" s="12">
        <f t="shared" si="63"/>
        <v>0.52915026221291761</v>
      </c>
      <c r="L86" s="12">
        <f t="shared" si="63"/>
        <v>0.56862407030773343</v>
      </c>
      <c r="M86" s="12">
        <f>STDEV(N82:N84)</f>
        <v>0.76376261582597327</v>
      </c>
      <c r="N86" s="12">
        <f>STDEV(O82:O84)</f>
        <v>0.65064070986477152</v>
      </c>
      <c r="O86" s="12">
        <f>STDEV(P82:P84)</f>
        <v>0.43588989435406744</v>
      </c>
      <c r="P86" s="12">
        <f>STDEV(Q82:Q84)</f>
        <v>0.29999999999999893</v>
      </c>
      <c r="Q86" s="12">
        <f t="shared" ref="Q86:R86" si="64">STDEV(R82:R84)</f>
        <v>0.25166114784235838</v>
      </c>
      <c r="R86" s="12" t="e">
        <f t="shared" si="64"/>
        <v>#DIV/0!</v>
      </c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</row>
    <row r="87" spans="1:41" s="8" customFormat="1" ht="12.5" x14ac:dyDescent="0.25">
      <c r="B87" s="8">
        <v>1</v>
      </c>
      <c r="C87" s="9"/>
      <c r="D87" s="10">
        <v>1</v>
      </c>
      <c r="E87" s="10">
        <f t="shared" ref="E87:L89" si="65">E82/$D82</f>
        <v>1.026431718061674</v>
      </c>
      <c r="F87" s="10">
        <f t="shared" si="65"/>
        <v>1.0044052863436124</v>
      </c>
      <c r="G87" s="10">
        <f t="shared" si="65"/>
        <v>0.99559471365638774</v>
      </c>
      <c r="H87" s="10">
        <f t="shared" si="65"/>
        <v>0.986784140969163</v>
      </c>
      <c r="I87" s="10">
        <f t="shared" si="65"/>
        <v>1.0352422907488987</v>
      </c>
      <c r="J87" s="10">
        <f t="shared" si="65"/>
        <v>1.0484581497797358</v>
      </c>
      <c r="K87" s="10">
        <f t="shared" si="65"/>
        <v>1.0616740088105727</v>
      </c>
      <c r="L87" s="10">
        <f t="shared" si="65"/>
        <v>1.079295154185022</v>
      </c>
      <c r="M87" s="10">
        <f t="shared" ref="M87:O89" si="66">N82/$D82</f>
        <v>1.0748898678414096</v>
      </c>
      <c r="N87" s="10">
        <f t="shared" si="66"/>
        <v>1.0748898678414096</v>
      </c>
      <c r="O87" s="10">
        <f t="shared" si="66"/>
        <v>1.0881057268722467</v>
      </c>
      <c r="P87" s="10">
        <f t="shared" ref="P87:Q89" si="67">P82/$D82</f>
        <v>1.0881057268722467</v>
      </c>
      <c r="Q87" s="10">
        <f t="shared" si="67"/>
        <v>1.0969162995594712</v>
      </c>
      <c r="R87" s="10">
        <f t="shared" ref="R87" si="68">R82/$D82</f>
        <v>1.0969162995594712</v>
      </c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</row>
    <row r="88" spans="1:41" s="8" customFormat="1" ht="12.5" x14ac:dyDescent="0.25">
      <c r="B88" s="8">
        <v>2</v>
      </c>
      <c r="C88" s="9"/>
      <c r="D88" s="10">
        <v>1</v>
      </c>
      <c r="E88" s="10">
        <f t="shared" si="65"/>
        <v>0.98046875</v>
      </c>
      <c r="F88" s="10">
        <f t="shared" si="65"/>
        <v>0.9609375</v>
      </c>
      <c r="G88" s="10">
        <f t="shared" si="65"/>
        <v>0.890625</v>
      </c>
      <c r="H88" s="10">
        <f t="shared" ref="H88:L88" si="69">H83/$D83</f>
        <v>0.91015625</v>
      </c>
      <c r="I88" s="10">
        <f t="shared" si="69"/>
        <v>0.94140625</v>
      </c>
      <c r="J88" s="10">
        <f t="shared" si="69"/>
        <v>0.92578124999999989</v>
      </c>
      <c r="K88" s="10">
        <f t="shared" si="69"/>
        <v>0.93359374999999989</v>
      </c>
      <c r="L88" s="10">
        <f t="shared" si="69"/>
        <v>0.92578124999999989</v>
      </c>
      <c r="M88" s="10">
        <f t="shared" si="66"/>
        <v>0.91406249999999989</v>
      </c>
      <c r="N88" s="10">
        <f t="shared" si="66"/>
        <v>0.92578124999999989</v>
      </c>
      <c r="O88" s="10">
        <f t="shared" si="66"/>
        <v>0.9375</v>
      </c>
      <c r="P88" s="10">
        <f t="shared" si="67"/>
        <v>0.9375</v>
      </c>
      <c r="Q88" s="10">
        <f t="shared" si="67"/>
        <v>0.94921875</v>
      </c>
      <c r="R88" s="10">
        <f t="shared" ref="R88:R89" si="70">R83/$D83</f>
        <v>0.96484374999999989</v>
      </c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</row>
    <row r="89" spans="1:41" s="8" customFormat="1" ht="12.5" x14ac:dyDescent="0.25">
      <c r="B89" s="8">
        <v>3</v>
      </c>
      <c r="C89" s="9"/>
      <c r="D89" s="10">
        <v>1</v>
      </c>
      <c r="E89" s="10">
        <f t="shared" si="65"/>
        <v>1</v>
      </c>
      <c r="F89" s="10">
        <f t="shared" si="65"/>
        <v>0.96265560165975095</v>
      </c>
      <c r="G89" s="10">
        <f t="shared" si="65"/>
        <v>0.975103734439834</v>
      </c>
      <c r="H89" s="10">
        <f t="shared" ref="H89:L89" si="71">H84/$D84</f>
        <v>0.98755186721991695</v>
      </c>
      <c r="I89" s="10">
        <f t="shared" si="71"/>
        <v>1.0124481327800829</v>
      </c>
      <c r="J89" s="10">
        <f t="shared" si="71"/>
        <v>1.0290456431535269</v>
      </c>
      <c r="K89" s="10">
        <f t="shared" si="71"/>
        <v>1.0331950207468878</v>
      </c>
      <c r="L89" s="10">
        <f t="shared" si="71"/>
        <v>1.0290456431535269</v>
      </c>
      <c r="M89" s="10">
        <f t="shared" si="66"/>
        <v>1.0331950207468878</v>
      </c>
      <c r="N89" s="10">
        <f t="shared" si="66"/>
        <v>1.0373443983402488</v>
      </c>
      <c r="O89" s="10">
        <f t="shared" si="66"/>
        <v>1.0290456431535269</v>
      </c>
      <c r="P89" s="10">
        <f t="shared" si="67"/>
        <v>1.0290456431535269</v>
      </c>
      <c r="Q89" s="10">
        <f t="shared" si="67"/>
        <v>1.0207468879668049</v>
      </c>
      <c r="R89" s="10">
        <f t="shared" si="70"/>
        <v>1.0124481327800829</v>
      </c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</row>
    <row r="90" spans="1:41" s="1" customFormat="1" ht="12.5" x14ac:dyDescent="0.25">
      <c r="A90" s="1" t="s">
        <v>0</v>
      </c>
      <c r="B90" s="1" t="s">
        <v>0</v>
      </c>
      <c r="C90" s="2"/>
      <c r="D90" s="2">
        <f t="shared" ref="D90:R90" si="72">AVERAGE(D87:D89)</f>
        <v>1</v>
      </c>
      <c r="E90" s="2">
        <f t="shared" si="72"/>
        <v>1.002300156020558</v>
      </c>
      <c r="F90" s="2">
        <f t="shared" si="72"/>
        <v>0.97599946266778781</v>
      </c>
      <c r="G90" s="2">
        <f t="shared" si="72"/>
        <v>0.95377448269874066</v>
      </c>
      <c r="H90" s="2">
        <f t="shared" si="72"/>
        <v>0.96149741939636002</v>
      </c>
      <c r="I90" s="2">
        <f t="shared" si="72"/>
        <v>0.99636555784299397</v>
      </c>
      <c r="J90" s="2">
        <f t="shared" si="72"/>
        <v>1.0010950143110875</v>
      </c>
      <c r="K90" s="2">
        <f t="shared" si="72"/>
        <v>1.0094875931858203</v>
      </c>
      <c r="L90" s="2">
        <f t="shared" si="72"/>
        <v>1.0113740157795161</v>
      </c>
      <c r="M90" s="2">
        <f t="shared" si="72"/>
        <v>1.0073824628627659</v>
      </c>
      <c r="N90" s="2">
        <f t="shared" si="72"/>
        <v>1.0126718387272196</v>
      </c>
      <c r="O90" s="2">
        <f t="shared" si="72"/>
        <v>1.0182171233419244</v>
      </c>
      <c r="P90" s="2">
        <f t="shared" si="72"/>
        <v>1.0182171233419244</v>
      </c>
      <c r="Q90" s="2">
        <f t="shared" si="72"/>
        <v>1.0222939791754253</v>
      </c>
      <c r="R90" s="2">
        <f t="shared" si="72"/>
        <v>1.0247360607798515</v>
      </c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</row>
    <row r="91" spans="1:41" s="4" customFormat="1" ht="13.5" customHeight="1" x14ac:dyDescent="0.25">
      <c r="A91" s="4" t="s">
        <v>1</v>
      </c>
      <c r="B91" s="4" t="s">
        <v>4</v>
      </c>
      <c r="C91" s="5"/>
      <c r="D91" s="5">
        <f t="shared" ref="D91:R91" si="73">STDEV(D87:D89)</f>
        <v>0</v>
      </c>
      <c r="E91" s="5">
        <f t="shared" si="73"/>
        <v>2.3067653685383736E-2</v>
      </c>
      <c r="F91" s="5">
        <f t="shared" si="73"/>
        <v>2.4615159604496527E-2</v>
      </c>
      <c r="G91" s="5">
        <f t="shared" si="73"/>
        <v>5.5640479249843014E-2</v>
      </c>
      <c r="H91" s="5">
        <f t="shared" si="73"/>
        <v>4.446441394124432E-2</v>
      </c>
      <c r="I91" s="5">
        <f t="shared" si="73"/>
        <v>4.8941674964314001E-2</v>
      </c>
      <c r="J91" s="5">
        <f t="shared" si="73"/>
        <v>6.5941896199667296E-2</v>
      </c>
      <c r="K91" s="5">
        <f t="shared" si="73"/>
        <v>6.7250797507674834E-2</v>
      </c>
      <c r="L91" s="5">
        <f t="shared" si="73"/>
        <v>7.8267774371489879E-2</v>
      </c>
      <c r="M91" s="5">
        <f t="shared" si="73"/>
        <v>8.346302576644278E-2</v>
      </c>
      <c r="N91" s="5">
        <f t="shared" si="73"/>
        <v>7.755576301628242E-2</v>
      </c>
      <c r="O91" s="5">
        <f t="shared" si="73"/>
        <v>7.5884543041795691E-2</v>
      </c>
      <c r="P91" s="5">
        <f t="shared" si="73"/>
        <v>7.5884543041795691E-2</v>
      </c>
      <c r="Q91" s="5">
        <f t="shared" si="73"/>
        <v>7.386092779591899E-2</v>
      </c>
      <c r="R91" s="5">
        <f t="shared" si="73"/>
        <v>6.6888223684594683E-2</v>
      </c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</row>
    <row r="92" spans="1:41" s="6" customFormat="1" ht="12.5" x14ac:dyDescent="0.25">
      <c r="A92" s="6" t="s">
        <v>2</v>
      </c>
      <c r="B92" s="6" t="s">
        <v>2</v>
      </c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</row>
    <row r="93" spans="1:41" s="1" customFormat="1" x14ac:dyDescent="0.25">
      <c r="A93" s="1" t="s">
        <v>0</v>
      </c>
      <c r="B93" s="1" t="s">
        <v>0</v>
      </c>
      <c r="C93" s="2"/>
      <c r="D93" s="2">
        <f t="shared" ref="D93:R93" si="74">AVERAGE(D90:D92)</f>
        <v>0.5</v>
      </c>
      <c r="E93" s="2">
        <f t="shared" si="74"/>
        <v>0.51268390485297088</v>
      </c>
      <c r="F93" s="2">
        <f t="shared" si="74"/>
        <v>0.50030731113614213</v>
      </c>
      <c r="G93" s="2">
        <f t="shared" si="74"/>
        <v>0.50470748097429186</v>
      </c>
      <c r="H93" s="2">
        <f t="shared" si="74"/>
        <v>0.50298091666880218</v>
      </c>
      <c r="I93" s="2">
        <f t="shared" si="74"/>
        <v>0.52265361640365393</v>
      </c>
      <c r="J93" s="2">
        <f t="shared" si="74"/>
        <v>0.53351845525537744</v>
      </c>
      <c r="K93" s="2">
        <f t="shared" si="74"/>
        <v>0.53836919534674754</v>
      </c>
      <c r="L93" s="2">
        <f t="shared" si="74"/>
        <v>0.54482089507550302</v>
      </c>
      <c r="M93" s="2">
        <f t="shared" si="74"/>
        <v>0.54542274431460436</v>
      </c>
      <c r="N93" s="2">
        <f t="shared" si="74"/>
        <v>0.54511380087175099</v>
      </c>
      <c r="O93" s="2">
        <f t="shared" si="74"/>
        <v>0.54705083319185999</v>
      </c>
      <c r="P93" s="2">
        <f t="shared" si="74"/>
        <v>0.54705083319185999</v>
      </c>
      <c r="Q93" s="2">
        <f t="shared" si="74"/>
        <v>0.54807745348567216</v>
      </c>
      <c r="R93" s="2">
        <f t="shared" si="74"/>
        <v>0.54581214223222307</v>
      </c>
      <c r="S93"/>
      <c r="T93"/>
      <c r="U93"/>
      <c r="V93"/>
      <c r="W93"/>
      <c r="X93"/>
      <c r="Y93"/>
      <c r="Z93"/>
      <c r="AA9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5"/>
    </row>
    <row r="94" spans="1:41" s="4" customFormat="1" x14ac:dyDescent="0.25">
      <c r="A94" s="4" t="s">
        <v>1</v>
      </c>
      <c r="B94" s="4" t="s">
        <v>4</v>
      </c>
      <c r="C94" s="5"/>
      <c r="D94" s="5">
        <f t="shared" ref="D94:R94" si="75">STDEV(D90:D92)</f>
        <v>0.70710678118654757</v>
      </c>
      <c r="E94" s="5">
        <f t="shared" si="75"/>
        <v>0.69242194275947333</v>
      </c>
      <c r="F94" s="5">
        <f t="shared" si="75"/>
        <v>0.67273029221049085</v>
      </c>
      <c r="G94" s="5">
        <f t="shared" si="75"/>
        <v>0.63507664425293753</v>
      </c>
      <c r="H94" s="5">
        <f t="shared" si="75"/>
        <v>0.64844025672919248</v>
      </c>
      <c r="I94" s="5">
        <f t="shared" si="75"/>
        <v>0.66992985224160406</v>
      </c>
      <c r="J94" s="5">
        <f t="shared" si="75"/>
        <v>0.66125311126432962</v>
      </c>
      <c r="K94" s="5">
        <f t="shared" si="75"/>
        <v>0.66626202770750009</v>
      </c>
      <c r="L94" s="5">
        <f t="shared" si="75"/>
        <v>0.65980575086710691</v>
      </c>
      <c r="M94" s="5">
        <f t="shared" si="75"/>
        <v>0.65330969924086779</v>
      </c>
      <c r="N94" s="5">
        <f t="shared" si="75"/>
        <v>0.66122691833175651</v>
      </c>
      <c r="O94" s="5">
        <f t="shared" si="75"/>
        <v>0.66632975766323799</v>
      </c>
      <c r="P94" s="5">
        <f t="shared" si="75"/>
        <v>0.66632975766323799</v>
      </c>
      <c r="Q94" s="5">
        <f t="shared" si="75"/>
        <v>0.67064344213189808</v>
      </c>
      <c r="R94" s="5">
        <f t="shared" si="75"/>
        <v>0.67730070095492356</v>
      </c>
      <c r="S94"/>
      <c r="T94"/>
      <c r="U94"/>
      <c r="V94"/>
      <c r="W94"/>
      <c r="X94"/>
      <c r="Y94"/>
      <c r="Z94"/>
      <c r="AA94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4"/>
    </row>
    <row r="95" spans="1:41" s="6" customFormat="1" x14ac:dyDescent="0.25">
      <c r="A95" s="6" t="s">
        <v>2</v>
      </c>
      <c r="B95" s="6" t="s">
        <v>2</v>
      </c>
      <c r="S95"/>
      <c r="T95"/>
      <c r="U95"/>
      <c r="V95"/>
      <c r="W95"/>
      <c r="X95"/>
      <c r="Y95"/>
      <c r="Z95"/>
      <c r="AA95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7"/>
    </row>
  </sheetData>
  <phoneticPr fontId="2" type="noConversion"/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N42"/>
  <sheetViews>
    <sheetView zoomScale="90" zoomScaleNormal="90" workbookViewId="0">
      <selection activeCell="A26" sqref="A26"/>
    </sheetView>
  </sheetViews>
  <sheetFormatPr defaultRowHeight="14" x14ac:dyDescent="0.25"/>
  <cols>
    <col min="1" max="1" width="22.6328125" customWidth="1"/>
    <col min="4" max="18" width="12.453125" customWidth="1"/>
  </cols>
  <sheetData>
    <row r="1" spans="1:40" x14ac:dyDescent="0.25">
      <c r="A1" s="21" t="s">
        <v>31</v>
      </c>
      <c r="B1" s="21"/>
      <c r="C1" s="21"/>
      <c r="D1" s="21"/>
      <c r="E1" s="21" t="s">
        <v>44</v>
      </c>
    </row>
    <row r="2" spans="1:40" x14ac:dyDescent="0.25">
      <c r="A2" s="21" t="s">
        <v>32</v>
      </c>
      <c r="B2" s="21" t="s">
        <v>33</v>
      </c>
      <c r="C2" s="21"/>
      <c r="D2" s="21"/>
      <c r="E2" s="21"/>
    </row>
    <row r="3" spans="1:40" x14ac:dyDescent="0.25">
      <c r="A3" s="21"/>
      <c r="B3" s="21" t="s">
        <v>35</v>
      </c>
      <c r="C3" s="21"/>
      <c r="D3" s="21"/>
      <c r="E3" s="21"/>
    </row>
    <row r="4" spans="1:40" s="18" customFormat="1" x14ac:dyDescent="0.25">
      <c r="B4" s="18" t="s">
        <v>7</v>
      </c>
      <c r="D4" s="19">
        <v>44502</v>
      </c>
      <c r="E4" s="19">
        <v>44503</v>
      </c>
      <c r="F4" s="19">
        <v>44504</v>
      </c>
      <c r="G4" s="19">
        <v>44505</v>
      </c>
      <c r="H4" s="19">
        <v>44506</v>
      </c>
      <c r="I4" s="19">
        <v>44507</v>
      </c>
      <c r="J4" s="19">
        <v>44508</v>
      </c>
      <c r="K4" s="19">
        <v>44509</v>
      </c>
      <c r="L4" s="19">
        <v>44510</v>
      </c>
      <c r="M4" s="19">
        <v>44511</v>
      </c>
      <c r="N4" s="19">
        <v>44512</v>
      </c>
      <c r="O4" s="19">
        <v>44513</v>
      </c>
      <c r="P4" s="19">
        <v>44514</v>
      </c>
      <c r="Q4" s="19">
        <v>44515</v>
      </c>
      <c r="R4" s="19">
        <v>44516</v>
      </c>
    </row>
    <row r="5" spans="1:40" s="3" customFormat="1" ht="12.5" x14ac:dyDescent="0.25">
      <c r="B5" s="3" t="s">
        <v>8</v>
      </c>
      <c r="C5" s="3" t="s">
        <v>9</v>
      </c>
      <c r="D5" s="3" t="s">
        <v>10</v>
      </c>
      <c r="E5" s="3" t="s">
        <v>11</v>
      </c>
      <c r="F5" s="3" t="s">
        <v>12</v>
      </c>
      <c r="G5" s="3" t="s">
        <v>13</v>
      </c>
      <c r="H5" s="3" t="s">
        <v>14</v>
      </c>
      <c r="I5" s="20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20</v>
      </c>
      <c r="O5" s="3" t="s">
        <v>21</v>
      </c>
      <c r="P5" s="3" t="s">
        <v>22</v>
      </c>
      <c r="Q5" s="3" t="s">
        <v>23</v>
      </c>
      <c r="R5" s="3" t="s">
        <v>24</v>
      </c>
    </row>
    <row r="6" spans="1:40" x14ac:dyDescent="0.25">
      <c r="A6" t="s">
        <v>200</v>
      </c>
      <c r="B6">
        <v>1</v>
      </c>
      <c r="C6">
        <f>D6*70%</f>
        <v>41.146000000000001</v>
      </c>
      <c r="D6">
        <v>58.78</v>
      </c>
      <c r="E6">
        <v>57.3</v>
      </c>
      <c r="F6">
        <v>57.2</v>
      </c>
      <c r="G6">
        <v>56.1</v>
      </c>
      <c r="H6">
        <v>55.2</v>
      </c>
      <c r="I6">
        <v>54</v>
      </c>
      <c r="J6">
        <v>53.2</v>
      </c>
      <c r="K6">
        <v>52.6</v>
      </c>
      <c r="L6">
        <v>52</v>
      </c>
      <c r="M6">
        <v>51.4</v>
      </c>
      <c r="N6">
        <v>51.3</v>
      </c>
      <c r="O6">
        <f>AVERAGE(N6,P6)</f>
        <v>51.3</v>
      </c>
      <c r="P6">
        <v>51.3</v>
      </c>
      <c r="Q6">
        <v>51.2</v>
      </c>
      <c r="R6">
        <v>51</v>
      </c>
    </row>
    <row r="7" spans="1:40" x14ac:dyDescent="0.25">
      <c r="A7" t="s">
        <v>45</v>
      </c>
      <c r="B7">
        <v>2</v>
      </c>
      <c r="C7">
        <f t="shared" ref="C7:C10" si="0">D7*70%</f>
        <v>41.964999999999996</v>
      </c>
      <c r="D7">
        <v>59.95</v>
      </c>
      <c r="E7">
        <v>58.8</v>
      </c>
      <c r="F7">
        <v>58.3</v>
      </c>
      <c r="G7">
        <v>57.9</v>
      </c>
      <c r="H7">
        <v>56.9</v>
      </c>
      <c r="I7">
        <v>56</v>
      </c>
      <c r="J7">
        <v>56</v>
      </c>
      <c r="K7">
        <v>55.5</v>
      </c>
      <c r="L7">
        <v>55.1</v>
      </c>
      <c r="M7">
        <v>54.9</v>
      </c>
      <c r="N7">
        <v>54.5</v>
      </c>
      <c r="O7">
        <f t="shared" ref="O7:O9" si="1">AVERAGE(N7,P7)</f>
        <v>54.7</v>
      </c>
      <c r="P7">
        <v>54.9</v>
      </c>
      <c r="Q7">
        <v>54.9</v>
      </c>
      <c r="R7">
        <v>55.3</v>
      </c>
    </row>
    <row r="8" spans="1:40" x14ac:dyDescent="0.25">
      <c r="B8">
        <v>3</v>
      </c>
      <c r="C8">
        <f t="shared" si="0"/>
        <v>42.209999999999994</v>
      </c>
      <c r="D8">
        <v>60.3</v>
      </c>
      <c r="E8">
        <v>58.9</v>
      </c>
      <c r="F8">
        <v>58.6</v>
      </c>
      <c r="G8">
        <v>57.8</v>
      </c>
      <c r="H8">
        <v>57</v>
      </c>
      <c r="I8">
        <v>55.9</v>
      </c>
      <c r="J8">
        <v>55.8</v>
      </c>
      <c r="K8">
        <v>55.1</v>
      </c>
      <c r="L8">
        <v>54.5</v>
      </c>
      <c r="M8">
        <v>54.1</v>
      </c>
      <c r="N8">
        <v>53.8</v>
      </c>
      <c r="O8">
        <f t="shared" si="1"/>
        <v>54.3</v>
      </c>
      <c r="P8">
        <v>54.8</v>
      </c>
      <c r="Q8">
        <v>54.8</v>
      </c>
      <c r="R8">
        <v>54.8</v>
      </c>
    </row>
    <row r="9" spans="1:40" x14ac:dyDescent="0.25">
      <c r="B9">
        <v>4</v>
      </c>
      <c r="C9">
        <f t="shared" si="0"/>
        <v>42.664999999999999</v>
      </c>
      <c r="D9">
        <v>60.95</v>
      </c>
      <c r="E9">
        <v>59</v>
      </c>
      <c r="F9">
        <v>59.6</v>
      </c>
      <c r="G9">
        <v>58.7</v>
      </c>
      <c r="H9">
        <v>58.2</v>
      </c>
      <c r="I9">
        <v>57.1</v>
      </c>
      <c r="J9">
        <v>56.3</v>
      </c>
      <c r="K9">
        <v>56</v>
      </c>
      <c r="L9">
        <v>55.6</v>
      </c>
      <c r="M9">
        <v>55</v>
      </c>
      <c r="N9">
        <v>54.6</v>
      </c>
      <c r="O9">
        <f t="shared" si="1"/>
        <v>55.1</v>
      </c>
      <c r="P9">
        <v>55.6</v>
      </c>
      <c r="Q9">
        <v>55.3</v>
      </c>
      <c r="R9">
        <v>55.5</v>
      </c>
    </row>
    <row r="10" spans="1:40" x14ac:dyDescent="0.25">
      <c r="B10">
        <v>5</v>
      </c>
      <c r="C10">
        <f t="shared" si="0"/>
        <v>41.076000000000001</v>
      </c>
      <c r="D10">
        <v>58.68</v>
      </c>
      <c r="E10">
        <v>57.4</v>
      </c>
      <c r="F10">
        <v>57.1</v>
      </c>
      <c r="G10">
        <v>56.3</v>
      </c>
      <c r="H10">
        <v>55.4</v>
      </c>
      <c r="I10">
        <v>54.5</v>
      </c>
      <c r="J10">
        <v>53.7</v>
      </c>
      <c r="K10">
        <v>53</v>
      </c>
      <c r="L10">
        <v>52.4</v>
      </c>
      <c r="M10">
        <v>51.7</v>
      </c>
      <c r="N10">
        <v>51.4</v>
      </c>
      <c r="O10">
        <v>51.6</v>
      </c>
      <c r="P10">
        <v>51.9</v>
      </c>
      <c r="Q10">
        <v>51.6</v>
      </c>
      <c r="R10">
        <v>51.7</v>
      </c>
    </row>
    <row r="12" spans="1:40" s="4" customFormat="1" ht="12.5" x14ac:dyDescent="0.25">
      <c r="A12" s="4" t="s">
        <v>0</v>
      </c>
      <c r="B12" s="4" t="s">
        <v>0</v>
      </c>
      <c r="D12" s="4">
        <f>AVERAGE(D6:D11)</f>
        <v>59.732000000000006</v>
      </c>
      <c r="E12" s="4">
        <f>AVERAGE(E6:E11)</f>
        <v>58.279999999999994</v>
      </c>
      <c r="F12" s="4">
        <f>AVERAGE(F6:F11)</f>
        <v>58.160000000000004</v>
      </c>
      <c r="G12" s="4">
        <f>AVERAGE(G6:G11)</f>
        <v>57.36</v>
      </c>
      <c r="H12" s="4">
        <f t="shared" ref="H12:M12" si="2">AVERAGE(H6:H10)</f>
        <v>56.54</v>
      </c>
      <c r="I12" s="4">
        <f t="shared" si="2"/>
        <v>55.5</v>
      </c>
      <c r="J12" s="4">
        <f t="shared" si="2"/>
        <v>55</v>
      </c>
      <c r="K12" s="4">
        <f t="shared" si="2"/>
        <v>54.44</v>
      </c>
      <c r="L12" s="4">
        <f t="shared" si="2"/>
        <v>53.919999999999995</v>
      </c>
      <c r="M12" s="4">
        <f t="shared" si="2"/>
        <v>53.42</v>
      </c>
      <c r="N12" s="4">
        <f>AVERAGE(N6:N10)</f>
        <v>53.11999999999999</v>
      </c>
      <c r="O12" s="4">
        <f t="shared" ref="O12" si="3">AVERAGE(O6:O9)</f>
        <v>53.85</v>
      </c>
      <c r="P12" s="4">
        <f>AVERAGE(P6:P10)</f>
        <v>53.7</v>
      </c>
      <c r="Q12" s="4">
        <f>AVERAGE(Q6:Q10)</f>
        <v>53.56</v>
      </c>
      <c r="R12" s="4">
        <f>AVERAGE(R6:R10)</f>
        <v>53.660000000000004</v>
      </c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</row>
    <row r="13" spans="1:40" s="4" customFormat="1" ht="12.5" x14ac:dyDescent="0.25">
      <c r="A13" s="4" t="s">
        <v>1</v>
      </c>
      <c r="B13" s="4" t="s">
        <v>1</v>
      </c>
      <c r="D13" s="4">
        <f>STDEV(D6:D11)</f>
        <v>0.98319377540747321</v>
      </c>
      <c r="E13" s="4">
        <f>STDEV(E6:E11)</f>
        <v>0.85264294989168876</v>
      </c>
      <c r="F13" s="4">
        <f>STDEV(F6:F11)</f>
        <v>1.0406728592598151</v>
      </c>
      <c r="G13" s="4">
        <f>STDEV(G6:G11)</f>
        <v>1.117139203501516</v>
      </c>
      <c r="H13" s="4">
        <f t="shared" ref="H13:M13" si="4">STDEV(H6:H10)</f>
        <v>1.2441864811996637</v>
      </c>
      <c r="I13" s="4">
        <f t="shared" si="4"/>
        <v>1.246996391333993</v>
      </c>
      <c r="J13" s="4">
        <f t="shared" si="4"/>
        <v>1.4370107863199888</v>
      </c>
      <c r="K13" s="4">
        <f t="shared" si="4"/>
        <v>1.5372052563011873</v>
      </c>
      <c r="L13" s="4">
        <f t="shared" si="4"/>
        <v>1.623884232326924</v>
      </c>
      <c r="M13" s="4">
        <f t="shared" si="4"/>
        <v>1.7455658108475882</v>
      </c>
      <c r="N13" s="4">
        <f>STDEV(N6:N10)</f>
        <v>1.6452963258939115</v>
      </c>
      <c r="O13" s="4">
        <f t="shared" ref="O13" si="5">STDEV(O6:O9)</f>
        <v>1.7310882896798399</v>
      </c>
      <c r="P13" s="4">
        <f>STDEV(P6:P10)</f>
        <v>1.9532024984624619</v>
      </c>
      <c r="Q13" s="4">
        <f>STDEV(Q6:Q10)</f>
        <v>1.9856988694160023</v>
      </c>
      <c r="R13" s="4">
        <f>STDEV(R6:R10)</f>
        <v>2.1384573879317759</v>
      </c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</row>
    <row r="14" spans="1:40" s="8" customFormat="1" ht="12.5" x14ac:dyDescent="0.25">
      <c r="B14" s="8">
        <v>1</v>
      </c>
      <c r="C14" s="9"/>
      <c r="D14" s="10">
        <v>1</v>
      </c>
      <c r="E14" s="10">
        <f>E6/$D6</f>
        <v>0.97482136781218098</v>
      </c>
      <c r="F14" s="10">
        <f t="shared" ref="F14:R14" si="6">F6/$D6</f>
        <v>0.97312010888057165</v>
      </c>
      <c r="G14" s="10">
        <f t="shared" si="6"/>
        <v>0.95440626063286838</v>
      </c>
      <c r="H14" s="10">
        <f t="shared" si="6"/>
        <v>0.93909493024838386</v>
      </c>
      <c r="I14" s="10">
        <f t="shared" si="6"/>
        <v>0.91867982306907114</v>
      </c>
      <c r="J14" s="10">
        <f t="shared" si="6"/>
        <v>0.90506975161619596</v>
      </c>
      <c r="K14" s="10">
        <f t="shared" si="6"/>
        <v>0.89486219802653966</v>
      </c>
      <c r="L14" s="10">
        <f t="shared" si="6"/>
        <v>0.88465464443688324</v>
      </c>
      <c r="M14" s="10">
        <f t="shared" si="6"/>
        <v>0.87444709084722694</v>
      </c>
      <c r="N14" s="10">
        <f t="shared" si="6"/>
        <v>0.8727458319156175</v>
      </c>
      <c r="O14" s="10">
        <f t="shared" si="6"/>
        <v>0.8727458319156175</v>
      </c>
      <c r="P14" s="10">
        <f t="shared" si="6"/>
        <v>0.8727458319156175</v>
      </c>
      <c r="Q14" s="10">
        <f t="shared" si="6"/>
        <v>0.87104457298400817</v>
      </c>
      <c r="R14" s="10">
        <f t="shared" si="6"/>
        <v>0.8676420551207894</v>
      </c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</row>
    <row r="15" spans="1:40" s="8" customFormat="1" ht="12.5" x14ac:dyDescent="0.25">
      <c r="B15" s="8">
        <v>2</v>
      </c>
      <c r="C15" s="9"/>
      <c r="D15" s="10">
        <v>1</v>
      </c>
      <c r="E15" s="10">
        <f t="shared" ref="E15:R18" si="7">E7/$D7</f>
        <v>0.98081734778982477</v>
      </c>
      <c r="F15" s="10">
        <f t="shared" si="7"/>
        <v>0.97247706422018343</v>
      </c>
      <c r="G15" s="10">
        <f t="shared" si="7"/>
        <v>0.96580483736447031</v>
      </c>
      <c r="H15" s="10">
        <f t="shared" si="7"/>
        <v>0.94912427022518764</v>
      </c>
      <c r="I15" s="10">
        <f t="shared" si="7"/>
        <v>0.93411175979983319</v>
      </c>
      <c r="J15" s="10">
        <f t="shared" si="7"/>
        <v>0.93411175979983319</v>
      </c>
      <c r="K15" s="10">
        <f t="shared" si="7"/>
        <v>0.92577147623019174</v>
      </c>
      <c r="L15" s="10">
        <f t="shared" si="7"/>
        <v>0.91909924937447873</v>
      </c>
      <c r="M15" s="10">
        <f t="shared" si="7"/>
        <v>0.91576313594662206</v>
      </c>
      <c r="N15" s="10">
        <f t="shared" si="7"/>
        <v>0.90909090909090906</v>
      </c>
      <c r="O15" s="10">
        <f t="shared" si="7"/>
        <v>0.91242702251876562</v>
      </c>
      <c r="P15" s="10">
        <f t="shared" si="7"/>
        <v>0.91576313594662206</v>
      </c>
      <c r="Q15" s="10">
        <f t="shared" si="7"/>
        <v>0.91576313594662206</v>
      </c>
      <c r="R15" s="10">
        <f t="shared" si="7"/>
        <v>0.92243536280233518</v>
      </c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</row>
    <row r="16" spans="1:40" s="8" customFormat="1" ht="11.25" customHeight="1" x14ac:dyDescent="0.25">
      <c r="B16" s="8">
        <v>3</v>
      </c>
      <c r="C16" s="9"/>
      <c r="D16" s="10">
        <v>1</v>
      </c>
      <c r="E16" s="10">
        <f t="shared" si="7"/>
        <v>0.97678275290215588</v>
      </c>
      <c r="F16" s="10">
        <f t="shared" si="7"/>
        <v>0.97180762852404645</v>
      </c>
      <c r="G16" s="10">
        <f t="shared" si="7"/>
        <v>0.95854063018242119</v>
      </c>
      <c r="H16" s="10">
        <f t="shared" si="7"/>
        <v>0.94527363184079605</v>
      </c>
      <c r="I16" s="10">
        <f t="shared" si="7"/>
        <v>0.92703150912106136</v>
      </c>
      <c r="J16" s="10">
        <f t="shared" si="7"/>
        <v>0.92537313432835822</v>
      </c>
      <c r="K16" s="10">
        <f t="shared" si="7"/>
        <v>0.91376451077943621</v>
      </c>
      <c r="L16" s="10">
        <f t="shared" si="7"/>
        <v>0.90381426202321724</v>
      </c>
      <c r="M16" s="10">
        <f t="shared" si="7"/>
        <v>0.89718076285240467</v>
      </c>
      <c r="N16" s="10">
        <f t="shared" si="7"/>
        <v>0.89220563847429524</v>
      </c>
      <c r="O16" s="10">
        <f t="shared" si="7"/>
        <v>0.90049751243781095</v>
      </c>
      <c r="P16" s="10">
        <f t="shared" si="7"/>
        <v>0.90878938640132667</v>
      </c>
      <c r="Q16" s="10">
        <f t="shared" si="7"/>
        <v>0.90878938640132667</v>
      </c>
      <c r="R16" s="10">
        <f t="shared" si="7"/>
        <v>0.90878938640132667</v>
      </c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</row>
    <row r="17" spans="1:40" s="8" customFormat="1" ht="11.25" customHeight="1" x14ac:dyDescent="0.25">
      <c r="B17" s="8">
        <v>4</v>
      </c>
      <c r="C17" s="9"/>
      <c r="D17" s="10">
        <v>1</v>
      </c>
      <c r="E17" s="10">
        <f t="shared" si="7"/>
        <v>0.96800656275635766</v>
      </c>
      <c r="F17" s="10">
        <f t="shared" si="7"/>
        <v>0.977850697292863</v>
      </c>
      <c r="G17" s="10">
        <f t="shared" si="7"/>
        <v>0.96308449548810504</v>
      </c>
      <c r="H17" s="10">
        <f t="shared" si="7"/>
        <v>0.9548810500410172</v>
      </c>
      <c r="I17" s="10">
        <f t="shared" si="7"/>
        <v>0.93683347005742412</v>
      </c>
      <c r="J17" s="10">
        <f t="shared" si="7"/>
        <v>0.92370795734208355</v>
      </c>
      <c r="K17" s="10">
        <f t="shared" si="7"/>
        <v>0.91878589007383094</v>
      </c>
      <c r="L17" s="10">
        <f t="shared" si="7"/>
        <v>0.91222313371616082</v>
      </c>
      <c r="M17" s="10">
        <f t="shared" si="7"/>
        <v>0.90237899917965536</v>
      </c>
      <c r="N17" s="10">
        <f t="shared" si="7"/>
        <v>0.89581624282198524</v>
      </c>
      <c r="O17" s="10">
        <f t="shared" si="7"/>
        <v>0.90401968826907297</v>
      </c>
      <c r="P17" s="10">
        <f t="shared" si="7"/>
        <v>0.91222313371616082</v>
      </c>
      <c r="Q17" s="10">
        <f t="shared" si="7"/>
        <v>0.90730106644790798</v>
      </c>
      <c r="R17" s="10">
        <f t="shared" si="7"/>
        <v>0.9105824446267432</v>
      </c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</row>
    <row r="18" spans="1:40" s="8" customFormat="1" ht="11.25" customHeight="1" x14ac:dyDescent="0.25">
      <c r="B18" s="8">
        <v>5</v>
      </c>
      <c r="C18" s="9"/>
      <c r="D18" s="10">
        <v>1</v>
      </c>
      <c r="E18" s="10">
        <f t="shared" si="7"/>
        <v>0.97818677573278801</v>
      </c>
      <c r="F18" s="10">
        <f t="shared" si="7"/>
        <v>0.97307430129516026</v>
      </c>
      <c r="G18" s="10">
        <f t="shared" si="7"/>
        <v>0.95944103612815268</v>
      </c>
      <c r="H18" s="10">
        <f t="shared" si="7"/>
        <v>0.94410361281526922</v>
      </c>
      <c r="I18" s="10">
        <f t="shared" si="7"/>
        <v>0.92876618950238587</v>
      </c>
      <c r="J18" s="10">
        <f t="shared" si="7"/>
        <v>0.91513292433537841</v>
      </c>
      <c r="K18" s="10">
        <f t="shared" si="7"/>
        <v>0.90320381731424682</v>
      </c>
      <c r="L18" s="10">
        <f t="shared" si="7"/>
        <v>0.8929788684389911</v>
      </c>
      <c r="M18" s="10">
        <f t="shared" si="7"/>
        <v>0.88104976141785962</v>
      </c>
      <c r="N18" s="10">
        <f t="shared" si="7"/>
        <v>0.87593728698023177</v>
      </c>
      <c r="O18" s="10">
        <f t="shared" si="7"/>
        <v>0.87934560327198363</v>
      </c>
      <c r="P18" s="10">
        <f t="shared" si="7"/>
        <v>0.88445807770961138</v>
      </c>
      <c r="Q18" s="10">
        <f t="shared" si="7"/>
        <v>0.87934560327198363</v>
      </c>
      <c r="R18" s="10">
        <f t="shared" si="7"/>
        <v>0.88104976141785962</v>
      </c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</row>
    <row r="19" spans="1:40" s="8" customFormat="1" ht="11.25" customHeight="1" x14ac:dyDescent="0.25">
      <c r="C19" s="9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</row>
    <row r="20" spans="1:40" s="1" customFormat="1" ht="12.5" x14ac:dyDescent="0.25">
      <c r="A20" s="1" t="s">
        <v>0</v>
      </c>
      <c r="B20" s="1" t="s">
        <v>3</v>
      </c>
      <c r="C20" s="2"/>
      <c r="D20" s="2">
        <f>AVERAGE(D14:D17)</f>
        <v>1</v>
      </c>
      <c r="E20" s="2">
        <f t="shared" ref="E20:R20" si="8">AVERAGE(E14:E19)</f>
        <v>0.97572296139866155</v>
      </c>
      <c r="F20" s="2">
        <f t="shared" si="8"/>
        <v>0.973665960042565</v>
      </c>
      <c r="G20" s="2">
        <f t="shared" si="8"/>
        <v>0.96025545195920348</v>
      </c>
      <c r="H20" s="2">
        <f t="shared" si="8"/>
        <v>0.94649549903413066</v>
      </c>
      <c r="I20" s="2">
        <f t="shared" si="8"/>
        <v>0.92908455030995518</v>
      </c>
      <c r="J20" s="2">
        <f t="shared" si="8"/>
        <v>0.92067910548436982</v>
      </c>
      <c r="K20" s="2">
        <f t="shared" si="8"/>
        <v>0.91127757848484892</v>
      </c>
      <c r="L20" s="2">
        <f t="shared" si="8"/>
        <v>0.90255403159794623</v>
      </c>
      <c r="M20" s="2">
        <f t="shared" si="8"/>
        <v>0.8941639500487536</v>
      </c>
      <c r="N20" s="2">
        <f t="shared" si="8"/>
        <v>0.88915918185660769</v>
      </c>
      <c r="O20" s="2">
        <f t="shared" si="8"/>
        <v>0.89380713168265002</v>
      </c>
      <c r="P20" s="2">
        <f t="shared" si="8"/>
        <v>0.89879591313786766</v>
      </c>
      <c r="Q20" s="2">
        <f t="shared" si="8"/>
        <v>0.89644875301036964</v>
      </c>
      <c r="R20" s="2">
        <f t="shared" si="8"/>
        <v>0.89809980207381079</v>
      </c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</row>
    <row r="21" spans="1:40" s="4" customFormat="1" ht="12.5" x14ac:dyDescent="0.25">
      <c r="A21" s="4" t="s">
        <v>1</v>
      </c>
      <c r="B21" s="4" t="s">
        <v>1</v>
      </c>
      <c r="C21" s="5"/>
      <c r="D21" s="5">
        <f t="shared" ref="D21:R21" si="9">STDEV(D14:D17)</f>
        <v>0</v>
      </c>
      <c r="E21" s="5">
        <f t="shared" si="9"/>
        <v>5.351448852638498E-3</v>
      </c>
      <c r="F21" s="5">
        <f t="shared" si="9"/>
        <v>2.7440440737429798E-3</v>
      </c>
      <c r="G21" s="5">
        <f t="shared" si="9"/>
        <v>5.0261648824374465E-3</v>
      </c>
      <c r="H21" s="5">
        <f t="shared" si="9"/>
        <v>6.6347318844031814E-3</v>
      </c>
      <c r="I21" s="5">
        <f t="shared" si="9"/>
        <v>8.1192483475457568E-3</v>
      </c>
      <c r="J21" s="5">
        <f t="shared" si="9"/>
        <v>1.2214826362122717E-2</v>
      </c>
      <c r="K21" s="5">
        <f t="shared" si="9"/>
        <v>1.323884382840403E-2</v>
      </c>
      <c r="L21" s="5">
        <f t="shared" si="9"/>
        <v>1.4902919972627306E-2</v>
      </c>
      <c r="M21" s="5">
        <f t="shared" si="9"/>
        <v>1.7213096506993718E-2</v>
      </c>
      <c r="N21" s="5">
        <f t="shared" si="9"/>
        <v>1.5017373709781538E-2</v>
      </c>
      <c r="O21" s="5">
        <f t="shared" si="9"/>
        <v>1.7195466828134796E-2</v>
      </c>
      <c r="P21" s="5">
        <f t="shared" si="9"/>
        <v>1.9960458918082808E-2</v>
      </c>
      <c r="Q21" s="5">
        <f t="shared" si="9"/>
        <v>2.0127528890495096E-2</v>
      </c>
      <c r="R21" s="5">
        <f t="shared" si="9"/>
        <v>2.3925589313765684E-2</v>
      </c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</row>
    <row r="22" spans="1:40" s="6" customFormat="1" ht="12.5" x14ac:dyDescent="0.25">
      <c r="A22" s="6" t="s">
        <v>2</v>
      </c>
      <c r="B22" s="6" t="s">
        <v>2</v>
      </c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</row>
    <row r="23" spans="1:40" x14ac:dyDescent="0.25">
      <c r="A23" t="s">
        <v>201</v>
      </c>
      <c r="B23">
        <v>1</v>
      </c>
      <c r="C23">
        <f>70%*D23</f>
        <v>28.377999999999997</v>
      </c>
      <c r="D23">
        <v>40.54</v>
      </c>
      <c r="E23" s="11">
        <v>40.700000000000003</v>
      </c>
      <c r="F23" s="11">
        <v>40.6</v>
      </c>
      <c r="G23" s="11">
        <v>40.5</v>
      </c>
      <c r="H23" s="11">
        <v>40.1</v>
      </c>
      <c r="I23" s="11">
        <v>39.9</v>
      </c>
      <c r="J23" s="11">
        <v>39.6</v>
      </c>
      <c r="K23" s="11">
        <v>39.5</v>
      </c>
      <c r="L23" s="11">
        <v>38.700000000000003</v>
      </c>
      <c r="M23" s="11">
        <v>38.5</v>
      </c>
      <c r="N23" s="11">
        <v>38.9</v>
      </c>
      <c r="O23" s="11">
        <f>AVERAGE(N23,P23)</f>
        <v>38.9</v>
      </c>
      <c r="P23" s="11">
        <v>38.9</v>
      </c>
      <c r="Q23" s="11">
        <v>38.299999999999997</v>
      </c>
      <c r="R23" s="11">
        <v>38.6</v>
      </c>
    </row>
    <row r="24" spans="1:40" x14ac:dyDescent="0.25">
      <c r="A24" t="s">
        <v>47</v>
      </c>
      <c r="B24">
        <v>2</v>
      </c>
      <c r="C24">
        <f t="shared" ref="C24:C27" si="10">70%*D24</f>
        <v>23.631999999999998</v>
      </c>
      <c r="D24">
        <v>33.76</v>
      </c>
      <c r="E24">
        <v>33.200000000000003</v>
      </c>
      <c r="F24">
        <v>33.5</v>
      </c>
      <c r="G24">
        <v>33.5</v>
      </c>
      <c r="H24">
        <v>33.299999999999997</v>
      </c>
      <c r="I24">
        <v>33.4</v>
      </c>
      <c r="J24">
        <v>32.799999999999997</v>
      </c>
      <c r="K24">
        <v>33</v>
      </c>
      <c r="L24">
        <v>32.4</v>
      </c>
      <c r="M24">
        <v>32.299999999999997</v>
      </c>
      <c r="N24">
        <v>32.4</v>
      </c>
      <c r="O24" s="11">
        <f t="shared" ref="O24:O26" si="11">AVERAGE(N24,P24)</f>
        <v>32.299999999999997</v>
      </c>
      <c r="P24">
        <v>32.200000000000003</v>
      </c>
      <c r="Q24">
        <v>32</v>
      </c>
      <c r="R24">
        <v>32.700000000000003</v>
      </c>
    </row>
    <row r="25" spans="1:40" x14ac:dyDescent="0.25">
      <c r="B25">
        <v>3</v>
      </c>
      <c r="C25">
        <f t="shared" si="10"/>
        <v>26.145</v>
      </c>
      <c r="D25">
        <v>37.35</v>
      </c>
      <c r="E25">
        <v>37.5</v>
      </c>
      <c r="F25">
        <v>37.4</v>
      </c>
      <c r="G25">
        <v>37.200000000000003</v>
      </c>
      <c r="H25">
        <v>37.200000000000003</v>
      </c>
      <c r="I25">
        <v>36.9</v>
      </c>
      <c r="J25">
        <v>36.6</v>
      </c>
      <c r="K25">
        <v>36.6</v>
      </c>
      <c r="L25">
        <v>36.4</v>
      </c>
      <c r="M25">
        <f>AVERAGE(L25,N25)</f>
        <v>36.5</v>
      </c>
      <c r="N25">
        <v>36.6</v>
      </c>
      <c r="O25" s="11">
        <f t="shared" si="11"/>
        <v>36.400000000000006</v>
      </c>
      <c r="P25">
        <v>36.200000000000003</v>
      </c>
      <c r="Q25">
        <v>36</v>
      </c>
      <c r="R25">
        <v>36.6</v>
      </c>
    </row>
    <row r="26" spans="1:40" x14ac:dyDescent="0.25">
      <c r="B26">
        <v>4</v>
      </c>
      <c r="C26">
        <f t="shared" si="10"/>
        <v>28.482999999999997</v>
      </c>
      <c r="D26">
        <v>40.69</v>
      </c>
      <c r="E26">
        <v>40.9</v>
      </c>
      <c r="F26">
        <v>41</v>
      </c>
      <c r="G26">
        <v>40.9</v>
      </c>
      <c r="H26">
        <v>40.799999999999997</v>
      </c>
      <c r="I26">
        <v>40.799999999999997</v>
      </c>
      <c r="J26">
        <v>40</v>
      </c>
      <c r="K26">
        <v>40</v>
      </c>
      <c r="L26">
        <v>39.799999999999997</v>
      </c>
      <c r="M26">
        <v>39.700000000000003</v>
      </c>
      <c r="N26">
        <v>39.700000000000003</v>
      </c>
      <c r="O26" s="11">
        <f t="shared" si="11"/>
        <v>39.5</v>
      </c>
      <c r="P26">
        <v>39.299999999999997</v>
      </c>
      <c r="Q26">
        <v>39.1</v>
      </c>
      <c r="R26">
        <v>39.1</v>
      </c>
    </row>
    <row r="27" spans="1:40" x14ac:dyDescent="0.25">
      <c r="B27">
        <v>5</v>
      </c>
      <c r="C27">
        <f t="shared" si="10"/>
        <v>29.588999999999999</v>
      </c>
      <c r="D27">
        <v>42.27</v>
      </c>
      <c r="E27">
        <v>41.9</v>
      </c>
      <c r="F27">
        <v>41.8</v>
      </c>
      <c r="G27">
        <v>42</v>
      </c>
      <c r="H27">
        <v>41.6</v>
      </c>
      <c r="I27">
        <v>40.1</v>
      </c>
      <c r="J27">
        <v>40.1</v>
      </c>
      <c r="K27">
        <v>40.6</v>
      </c>
      <c r="L27">
        <v>40.200000000000003</v>
      </c>
      <c r="M27">
        <v>39.6</v>
      </c>
      <c r="N27">
        <v>39.799999999999997</v>
      </c>
      <c r="O27" s="11">
        <v>39.700000000000003</v>
      </c>
      <c r="P27">
        <v>39.700000000000003</v>
      </c>
      <c r="Q27">
        <v>39.9</v>
      </c>
      <c r="R27">
        <v>39.1</v>
      </c>
    </row>
    <row r="29" spans="1:40" x14ac:dyDescent="0.25">
      <c r="A29" s="4" t="s">
        <v>0</v>
      </c>
      <c r="B29" s="4" t="s">
        <v>0</v>
      </c>
      <c r="C29" s="12"/>
      <c r="D29" s="12">
        <f t="shared" ref="D29:I29" si="12">AVERAGE(E23:E25)</f>
        <v>37.133333333333333</v>
      </c>
      <c r="E29" s="12">
        <f t="shared" si="12"/>
        <v>37.166666666666664</v>
      </c>
      <c r="F29" s="12">
        <f t="shared" si="12"/>
        <v>37.06666666666667</v>
      </c>
      <c r="G29" s="12">
        <f t="shared" si="12"/>
        <v>36.866666666666667</v>
      </c>
      <c r="H29" s="12">
        <f t="shared" si="12"/>
        <v>36.733333333333327</v>
      </c>
      <c r="I29" s="12">
        <f t="shared" si="12"/>
        <v>36.333333333333336</v>
      </c>
      <c r="J29" s="12">
        <f t="shared" ref="J29:R29" si="13">AVERAGE(K23:K25)</f>
        <v>36.366666666666667</v>
      </c>
      <c r="K29" s="12">
        <f t="shared" si="13"/>
        <v>35.833333333333336</v>
      </c>
      <c r="L29" s="12">
        <f t="shared" si="13"/>
        <v>35.766666666666666</v>
      </c>
      <c r="M29" s="12">
        <f t="shared" si="13"/>
        <v>35.966666666666669</v>
      </c>
      <c r="N29" s="12">
        <f t="shared" si="13"/>
        <v>35.866666666666667</v>
      </c>
      <c r="O29" s="12">
        <f t="shared" si="13"/>
        <v>35.766666666666666</v>
      </c>
      <c r="P29" s="12">
        <f t="shared" si="13"/>
        <v>35.43333333333333</v>
      </c>
      <c r="Q29" s="12">
        <f t="shared" si="13"/>
        <v>35.966666666666669</v>
      </c>
      <c r="R29" s="12" t="e">
        <f t="shared" si="13"/>
        <v>#DIV/0!</v>
      </c>
    </row>
    <row r="30" spans="1:40" x14ac:dyDescent="0.25">
      <c r="A30" s="4" t="s">
        <v>1</v>
      </c>
      <c r="B30" s="4" t="s">
        <v>1</v>
      </c>
      <c r="C30" s="12"/>
      <c r="D30" s="12">
        <f>STDEV(E23:E25)</f>
        <v>3.7634204300520735</v>
      </c>
      <c r="E30" s="12">
        <f>STDEV(F23:F25)</f>
        <v>3.5557465226494052</v>
      </c>
      <c r="F30" s="12">
        <f>STDEV(G23:G25)</f>
        <v>3.5019042438840806</v>
      </c>
      <c r="G30" s="12">
        <f>STDEV(H23:H25)</f>
        <v>3.4122328955294581</v>
      </c>
      <c r="H30" s="12">
        <f t="shared" ref="H30:R30" si="14">STDEV(I23:I25)</f>
        <v>3.2532035493238558</v>
      </c>
      <c r="I30" s="12">
        <f>STDEV(J23:J25)</f>
        <v>3.4078341117685511</v>
      </c>
      <c r="J30" s="12">
        <f t="shared" si="14"/>
        <v>3.2562759915789283</v>
      </c>
      <c r="K30" s="12">
        <f t="shared" si="14"/>
        <v>3.1879983270593706</v>
      </c>
      <c r="L30" s="12">
        <f t="shared" si="14"/>
        <v>3.1643851430148864</v>
      </c>
      <c r="M30" s="12">
        <f t="shared" si="14"/>
        <v>3.2959571194621655</v>
      </c>
      <c r="N30" s="12">
        <f t="shared" si="14"/>
        <v>3.3321664624285119</v>
      </c>
      <c r="O30" s="12">
        <f t="shared" si="14"/>
        <v>3.3709543653590623</v>
      </c>
      <c r="P30" s="12">
        <f t="shared" si="14"/>
        <v>3.1879983270593675</v>
      </c>
      <c r="Q30" s="12">
        <f t="shared" si="14"/>
        <v>3.0005555041247494</v>
      </c>
      <c r="R30" s="12" t="e">
        <f t="shared" si="14"/>
        <v>#DIV/0!</v>
      </c>
    </row>
    <row r="31" spans="1:40" x14ac:dyDescent="0.25">
      <c r="A31" s="8"/>
      <c r="B31" s="8">
        <v>1</v>
      </c>
      <c r="C31" s="9"/>
      <c r="D31" s="10">
        <v>1</v>
      </c>
      <c r="E31" s="10">
        <f>E23/$D23</f>
        <v>1.0039467192895906</v>
      </c>
      <c r="F31" s="10">
        <f t="shared" ref="F31:R31" si="15">F23/$D23</f>
        <v>1.0014800197335965</v>
      </c>
      <c r="G31" s="10">
        <f t="shared" si="15"/>
        <v>0.99901332017760236</v>
      </c>
      <c r="H31" s="10">
        <f t="shared" si="15"/>
        <v>0.98914652195362607</v>
      </c>
      <c r="I31" s="10">
        <f t="shared" si="15"/>
        <v>0.98421312284163787</v>
      </c>
      <c r="J31" s="10">
        <f>J23/$D23</f>
        <v>0.97681302417365568</v>
      </c>
      <c r="K31" s="10">
        <f t="shared" si="15"/>
        <v>0.97434632461766157</v>
      </c>
      <c r="L31" s="10">
        <f t="shared" si="15"/>
        <v>0.95461272816970899</v>
      </c>
      <c r="M31" s="10">
        <f t="shared" si="15"/>
        <v>0.94967932905772079</v>
      </c>
      <c r="N31" s="10">
        <f t="shared" si="15"/>
        <v>0.95954612728169708</v>
      </c>
      <c r="O31" s="10">
        <f t="shared" si="15"/>
        <v>0.95954612728169708</v>
      </c>
      <c r="P31" s="10">
        <f t="shared" si="15"/>
        <v>0.95954612728169708</v>
      </c>
      <c r="Q31" s="10">
        <f t="shared" si="15"/>
        <v>0.94474592994573259</v>
      </c>
      <c r="R31" s="10">
        <f t="shared" si="15"/>
        <v>0.95214602861371489</v>
      </c>
    </row>
    <row r="32" spans="1:40" x14ac:dyDescent="0.25">
      <c r="A32" s="8"/>
      <c r="B32" s="8">
        <v>2</v>
      </c>
      <c r="C32" s="9"/>
      <c r="D32" s="10">
        <v>1</v>
      </c>
      <c r="E32" s="10">
        <f t="shared" ref="E32:R35" si="16">E24/$D24</f>
        <v>0.98341232227488162</v>
      </c>
      <c r="F32" s="10">
        <f t="shared" si="16"/>
        <v>0.99229857819905221</v>
      </c>
      <c r="G32" s="10">
        <f t="shared" si="16"/>
        <v>0.99229857819905221</v>
      </c>
      <c r="H32" s="10">
        <f t="shared" si="16"/>
        <v>0.98637440758293837</v>
      </c>
      <c r="I32" s="10">
        <f t="shared" si="16"/>
        <v>0.98933649289099523</v>
      </c>
      <c r="J32" s="10">
        <f>J24/$D24</f>
        <v>0.97156398104265396</v>
      </c>
      <c r="K32" s="10">
        <f t="shared" si="16"/>
        <v>0.97748815165876779</v>
      </c>
      <c r="L32" s="10">
        <f t="shared" si="16"/>
        <v>0.95971563981042651</v>
      </c>
      <c r="M32" s="10">
        <f t="shared" si="16"/>
        <v>0.95675355450236965</v>
      </c>
      <c r="N32" s="10">
        <f t="shared" si="16"/>
        <v>0.95971563981042651</v>
      </c>
      <c r="O32" s="10">
        <f t="shared" si="16"/>
        <v>0.95675355450236965</v>
      </c>
      <c r="P32" s="10">
        <f t="shared" si="16"/>
        <v>0.9537914691943129</v>
      </c>
      <c r="Q32" s="10">
        <f t="shared" si="16"/>
        <v>0.94786729857819907</v>
      </c>
      <c r="R32" s="10">
        <f t="shared" si="16"/>
        <v>0.96860189573459732</v>
      </c>
    </row>
    <row r="33" spans="1:19" x14ac:dyDescent="0.25">
      <c r="A33" s="8"/>
      <c r="B33" s="8">
        <v>3</v>
      </c>
      <c r="C33" s="9"/>
      <c r="D33" s="10">
        <v>1</v>
      </c>
      <c r="E33" s="10">
        <f t="shared" si="16"/>
        <v>1.0040160642570282</v>
      </c>
      <c r="F33" s="10">
        <f t="shared" si="16"/>
        <v>1.0013386880856761</v>
      </c>
      <c r="G33" s="10">
        <f t="shared" si="16"/>
        <v>0.99598393574297195</v>
      </c>
      <c r="H33" s="10">
        <f t="shared" si="16"/>
        <v>0.99598393574297195</v>
      </c>
      <c r="I33" s="10">
        <f t="shared" si="16"/>
        <v>0.98795180722891562</v>
      </c>
      <c r="J33" s="10">
        <f>J25/$D25</f>
        <v>0.97991967871485941</v>
      </c>
      <c r="K33" s="10">
        <f t="shared" si="16"/>
        <v>0.97991967871485941</v>
      </c>
      <c r="L33" s="10">
        <f t="shared" si="16"/>
        <v>0.97456492637215519</v>
      </c>
      <c r="M33" s="10">
        <f t="shared" si="16"/>
        <v>0.9772423025435073</v>
      </c>
      <c r="N33" s="10">
        <f t="shared" si="16"/>
        <v>0.97991967871485941</v>
      </c>
      <c r="O33" s="10">
        <f t="shared" si="16"/>
        <v>0.97456492637215542</v>
      </c>
      <c r="P33" s="10">
        <f t="shared" si="16"/>
        <v>0.9692101740294512</v>
      </c>
      <c r="Q33" s="10">
        <f t="shared" si="16"/>
        <v>0.96385542168674698</v>
      </c>
      <c r="R33" s="10">
        <f t="shared" si="16"/>
        <v>0.97991967871485941</v>
      </c>
      <c r="S33" s="22"/>
    </row>
    <row r="34" spans="1:19" x14ac:dyDescent="0.25">
      <c r="A34" s="8"/>
      <c r="B34" s="8">
        <v>4</v>
      </c>
      <c r="C34" s="9"/>
      <c r="D34" s="10">
        <v>1</v>
      </c>
      <c r="E34" s="10">
        <f t="shared" si="16"/>
        <v>1.0051609732120914</v>
      </c>
      <c r="F34" s="10">
        <f t="shared" si="16"/>
        <v>1.0076185795035635</v>
      </c>
      <c r="G34" s="10">
        <f t="shared" si="16"/>
        <v>1.0051609732120914</v>
      </c>
      <c r="H34" s="10">
        <f t="shared" si="16"/>
        <v>1.0027033669206193</v>
      </c>
      <c r="I34" s="10">
        <f t="shared" si="16"/>
        <v>1.0027033669206193</v>
      </c>
      <c r="J34" s="10">
        <f>J26/$D26</f>
        <v>0.98304251658884256</v>
      </c>
      <c r="K34" s="10">
        <f t="shared" si="16"/>
        <v>0.98304251658884256</v>
      </c>
      <c r="L34" s="10">
        <f t="shared" si="16"/>
        <v>0.9781273040058982</v>
      </c>
      <c r="M34" s="10">
        <f t="shared" si="16"/>
        <v>0.97566969771442624</v>
      </c>
      <c r="N34" s="10">
        <f t="shared" si="16"/>
        <v>0.97566969771442624</v>
      </c>
      <c r="O34" s="10">
        <f t="shared" si="16"/>
        <v>0.97075448513148199</v>
      </c>
      <c r="P34" s="10">
        <f t="shared" si="16"/>
        <v>0.96583927254853774</v>
      </c>
      <c r="Q34" s="10">
        <f t="shared" si="16"/>
        <v>0.9609240599655936</v>
      </c>
      <c r="R34" s="10">
        <f t="shared" si="16"/>
        <v>0.9609240599655936</v>
      </c>
    </row>
    <row r="35" spans="1:19" x14ac:dyDescent="0.25">
      <c r="A35" s="8"/>
      <c r="B35" s="8">
        <v>5</v>
      </c>
      <c r="C35" s="9"/>
      <c r="D35" s="10">
        <v>1</v>
      </c>
      <c r="E35" s="10">
        <f t="shared" si="16"/>
        <v>0.99124674710196348</v>
      </c>
      <c r="F35" s="10">
        <f t="shared" si="16"/>
        <v>0.98888100307546711</v>
      </c>
      <c r="G35" s="10">
        <f t="shared" si="16"/>
        <v>0.99361249112845984</v>
      </c>
      <c r="H35" s="10">
        <f t="shared" si="16"/>
        <v>0.9841495150224745</v>
      </c>
      <c r="I35" s="10">
        <f t="shared" si="16"/>
        <v>0.94866335462502949</v>
      </c>
      <c r="J35" s="10">
        <f t="shared" si="16"/>
        <v>0.94866335462502949</v>
      </c>
      <c r="K35" s="10">
        <f t="shared" si="16"/>
        <v>0.96049207475751119</v>
      </c>
      <c r="L35" s="10">
        <f t="shared" si="16"/>
        <v>0.95102909865152585</v>
      </c>
      <c r="M35" s="10">
        <f t="shared" si="16"/>
        <v>0.93683463449254789</v>
      </c>
      <c r="N35" s="10">
        <f t="shared" si="16"/>
        <v>0.9415661225455404</v>
      </c>
      <c r="O35" s="10">
        <f t="shared" si="16"/>
        <v>0.93920037851904425</v>
      </c>
      <c r="P35" s="10">
        <f t="shared" si="16"/>
        <v>0.93920037851904425</v>
      </c>
      <c r="Q35" s="10">
        <f t="shared" si="16"/>
        <v>0.94393186657203676</v>
      </c>
      <c r="R35" s="10">
        <f t="shared" si="16"/>
        <v>0.92500591436006618</v>
      </c>
    </row>
    <row r="36" spans="1:19" x14ac:dyDescent="0.25">
      <c r="A36" s="8"/>
      <c r="B36" s="8"/>
      <c r="C36" s="9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</row>
    <row r="37" spans="1:19" x14ac:dyDescent="0.25">
      <c r="A37" s="1" t="s">
        <v>0</v>
      </c>
      <c r="B37" s="1" t="s">
        <v>0</v>
      </c>
      <c r="C37" s="2"/>
      <c r="D37" s="2">
        <f>AVERAGE(D31:D36)</f>
        <v>1</v>
      </c>
      <c r="E37" s="2">
        <f>AVERAGE(E31:E35)</f>
        <v>0.99755656522711111</v>
      </c>
      <c r="F37" s="2">
        <f t="shared" ref="F37:R37" si="17">AVERAGE(F31:F35)</f>
        <v>0.99832337371947111</v>
      </c>
      <c r="G37" s="2">
        <f t="shared" si="17"/>
        <v>0.99721385969203558</v>
      </c>
      <c r="H37" s="2">
        <f t="shared" si="17"/>
        <v>0.99167154944452618</v>
      </c>
      <c r="I37" s="2">
        <f t="shared" si="17"/>
        <v>0.98257362890143951</v>
      </c>
      <c r="J37" s="2">
        <f t="shared" si="17"/>
        <v>0.9720005110290082</v>
      </c>
      <c r="K37" s="2">
        <f t="shared" si="17"/>
        <v>0.97505774926752853</v>
      </c>
      <c r="L37" s="2">
        <f t="shared" si="17"/>
        <v>0.96360993940194306</v>
      </c>
      <c r="M37" s="2">
        <f t="shared" si="17"/>
        <v>0.95923590366211431</v>
      </c>
      <c r="N37" s="2">
        <f t="shared" si="17"/>
        <v>0.96328345321338982</v>
      </c>
      <c r="O37" s="2">
        <f t="shared" si="17"/>
        <v>0.96016389436134963</v>
      </c>
      <c r="P37" s="2">
        <f t="shared" si="17"/>
        <v>0.9575174843146087</v>
      </c>
      <c r="Q37" s="2">
        <f t="shared" si="17"/>
        <v>0.95226491534966173</v>
      </c>
      <c r="R37" s="2">
        <f t="shared" si="17"/>
        <v>0.95731951547776628</v>
      </c>
    </row>
    <row r="38" spans="1:19" x14ac:dyDescent="0.25">
      <c r="A38" s="4" t="s">
        <v>1</v>
      </c>
      <c r="B38" s="4" t="s">
        <v>4</v>
      </c>
      <c r="C38" s="5"/>
      <c r="D38" s="5">
        <f>STDEV(D31:D33)</f>
        <v>0</v>
      </c>
      <c r="E38" s="5">
        <f>STDEV(E31:E33)</f>
        <v>1.1875608427564629E-2</v>
      </c>
      <c r="F38" s="5">
        <f>STDEV(F31:F33)</f>
        <v>5.2605834601812075E-3</v>
      </c>
      <c r="G38" s="5">
        <f>STDEV(G31:G33)</f>
        <v>3.3627069977874178E-3</v>
      </c>
      <c r="H38" s="5">
        <f>STDEV(H31:H33)</f>
        <v>4.9460064171239666E-3</v>
      </c>
      <c r="I38" s="5">
        <f t="shared" ref="I38:R38" si="18">STDEV(I31:I33)</f>
        <v>2.6502841354936338E-3</v>
      </c>
      <c r="J38" s="5">
        <f t="shared" si="18"/>
        <v>4.2233762129919574E-3</v>
      </c>
      <c r="K38" s="5">
        <f t="shared" si="18"/>
        <v>2.7942105883857942E-3</v>
      </c>
      <c r="L38" s="5">
        <f t="shared" si="18"/>
        <v>1.0365256321923125E-2</v>
      </c>
      <c r="M38" s="5">
        <f t="shared" si="18"/>
        <v>1.4315207352748507E-2</v>
      </c>
      <c r="N38" s="5">
        <f t="shared" si="18"/>
        <v>1.171404798058685E-2</v>
      </c>
      <c r="O38" s="5">
        <f t="shared" si="18"/>
        <v>9.5795594603926351E-3</v>
      </c>
      <c r="P38" s="5">
        <f t="shared" si="18"/>
        <v>7.7915161986033482E-3</v>
      </c>
      <c r="Q38" s="5">
        <f t="shared" si="18"/>
        <v>1.025130639864766E-2</v>
      </c>
      <c r="R38" s="5">
        <f t="shared" si="18"/>
        <v>1.396581191236451E-2</v>
      </c>
    </row>
    <row r="39" spans="1:19" x14ac:dyDescent="0.25">
      <c r="A39" s="6" t="s">
        <v>2</v>
      </c>
      <c r="B39" s="6" t="s">
        <v>2</v>
      </c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</row>
    <row r="40" spans="1:19" x14ac:dyDescent="0.25">
      <c r="A40" s="1" t="s">
        <v>0</v>
      </c>
      <c r="B40" s="1" t="s">
        <v>0</v>
      </c>
      <c r="C40" s="2"/>
      <c r="D40" s="2">
        <f>AVERAGE(D37:D39)</f>
        <v>0.5</v>
      </c>
      <c r="E40" s="2">
        <f>AVERAGE(E37:E39)</f>
        <v>0.50471608682733782</v>
      </c>
      <c r="F40" s="2">
        <f>AVERAGE(F37:F39)</f>
        <v>0.50179197858982616</v>
      </c>
      <c r="G40" s="2">
        <f>AVERAGE(G37:G39)</f>
        <v>0.50028828334491149</v>
      </c>
      <c r="H40" s="2">
        <f>AVERAGE(H37:H39)</f>
        <v>0.49830877793082506</v>
      </c>
      <c r="I40" s="2">
        <f t="shared" ref="I40:R40" si="19">AVERAGE(I37:I39)</f>
        <v>0.49261195651846656</v>
      </c>
      <c r="J40" s="2">
        <f t="shared" si="19"/>
        <v>0.48811194362100008</v>
      </c>
      <c r="K40" s="2">
        <f t="shared" si="19"/>
        <v>0.48892597992795717</v>
      </c>
      <c r="L40" s="2">
        <f t="shared" si="19"/>
        <v>0.48698759786193307</v>
      </c>
      <c r="M40" s="2">
        <f t="shared" si="19"/>
        <v>0.4867755555074314</v>
      </c>
      <c r="N40" s="2">
        <f t="shared" si="19"/>
        <v>0.48749875059698833</v>
      </c>
      <c r="O40" s="2">
        <f t="shared" si="19"/>
        <v>0.48487172691087116</v>
      </c>
      <c r="P40" s="2">
        <f t="shared" si="19"/>
        <v>0.482654500256606</v>
      </c>
      <c r="Q40" s="2">
        <f t="shared" si="19"/>
        <v>0.48125811087415471</v>
      </c>
      <c r="R40" s="2">
        <f t="shared" si="19"/>
        <v>0.48564266369506537</v>
      </c>
    </row>
    <row r="41" spans="1:19" x14ac:dyDescent="0.25">
      <c r="A41" s="4" t="s">
        <v>1</v>
      </c>
      <c r="B41" s="4" t="s">
        <v>4</v>
      </c>
      <c r="C41" s="5"/>
      <c r="D41" s="5">
        <f>STDEV(D37:D39)</f>
        <v>0.70710678118654757</v>
      </c>
      <c r="E41" s="5">
        <f>STDEV(E37:E39)</f>
        <v>0.6969816886394038</v>
      </c>
      <c r="F41" s="5">
        <f>STDEV(F37:F39)</f>
        <v>0.70220143313637806</v>
      </c>
      <c r="G41" s="5">
        <f>STDEV(G37:G39)</f>
        <v>0.70275888956016985</v>
      </c>
      <c r="H41" s="5">
        <f>STDEV(H37:H39)</f>
        <v>0.69772032264465467</v>
      </c>
      <c r="I41" s="5">
        <f t="shared" ref="I41:R41" si="20">STDEV(I37:I39)</f>
        <v>0.69291044212700348</v>
      </c>
      <c r="J41" s="5">
        <f t="shared" si="20"/>
        <v>0.68432177470569266</v>
      </c>
      <c r="K41" s="5">
        <f t="shared" si="20"/>
        <v>0.68749414130045094</v>
      </c>
      <c r="L41" s="5">
        <f t="shared" si="20"/>
        <v>0.6740457795359035</v>
      </c>
      <c r="M41" s="5">
        <f t="shared" si="20"/>
        <v>0.66815983204386686</v>
      </c>
      <c r="N41" s="5">
        <f t="shared" si="20"/>
        <v>0.67286117920976474</v>
      </c>
      <c r="O41" s="5">
        <f t="shared" si="20"/>
        <v>0.67216462929817078</v>
      </c>
      <c r="P41" s="5">
        <f t="shared" si="20"/>
        <v>0.67155767232378627</v>
      </c>
      <c r="Q41" s="5">
        <f t="shared" si="20"/>
        <v>0.66610421085927463</v>
      </c>
      <c r="R41" s="5">
        <f t="shared" si="20"/>
        <v>0.66705180084853977</v>
      </c>
    </row>
    <row r="42" spans="1:19" x14ac:dyDescent="0.25">
      <c r="A42" s="6" t="s">
        <v>2</v>
      </c>
      <c r="B42" s="6" t="s">
        <v>2</v>
      </c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</row>
  </sheetData>
  <phoneticPr fontId="2" type="noConversion"/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O79"/>
  <sheetViews>
    <sheetView tabSelected="1" topLeftCell="A52" workbookViewId="0">
      <selection activeCell="A62" sqref="A62"/>
    </sheetView>
  </sheetViews>
  <sheetFormatPr defaultRowHeight="14" x14ac:dyDescent="0.25"/>
  <cols>
    <col min="1" max="1" width="22.6328125" customWidth="1"/>
    <col min="4" max="18" width="12.453125" customWidth="1"/>
  </cols>
  <sheetData>
    <row r="1" spans="1:40" x14ac:dyDescent="0.25">
      <c r="A1" s="21" t="s">
        <v>48</v>
      </c>
      <c r="B1" s="21"/>
      <c r="C1" s="21"/>
      <c r="D1" s="21"/>
      <c r="E1" s="21" t="s">
        <v>49</v>
      </c>
    </row>
    <row r="2" spans="1:40" x14ac:dyDescent="0.25">
      <c r="A2" s="21" t="s">
        <v>32</v>
      </c>
      <c r="B2" s="21" t="s">
        <v>56</v>
      </c>
      <c r="C2" s="21"/>
      <c r="D2" s="21"/>
      <c r="E2" s="21"/>
    </row>
    <row r="3" spans="1:40" x14ac:dyDescent="0.25">
      <c r="A3" s="21"/>
      <c r="B3" s="21" t="s">
        <v>35</v>
      </c>
      <c r="C3" s="21"/>
      <c r="D3" s="21"/>
      <c r="E3" s="21"/>
    </row>
    <row r="4" spans="1:40" s="18" customFormat="1" x14ac:dyDescent="0.25">
      <c r="B4" s="18" t="s">
        <v>7</v>
      </c>
      <c r="D4" s="19">
        <v>44557</v>
      </c>
      <c r="E4" s="19">
        <v>44558</v>
      </c>
      <c r="F4" s="19">
        <v>44559</v>
      </c>
      <c r="G4" s="19">
        <v>44560</v>
      </c>
      <c r="H4" s="19">
        <v>44561</v>
      </c>
      <c r="I4" s="19">
        <v>44562</v>
      </c>
      <c r="J4" s="19">
        <v>44563</v>
      </c>
      <c r="K4" s="19">
        <v>44564</v>
      </c>
      <c r="L4" s="19">
        <v>44565</v>
      </c>
      <c r="M4" s="19">
        <v>44566</v>
      </c>
      <c r="N4" s="19">
        <v>44567</v>
      </c>
      <c r="O4" s="19">
        <v>44568</v>
      </c>
      <c r="P4" s="19">
        <v>44569</v>
      </c>
      <c r="Q4" s="19">
        <v>44570</v>
      </c>
      <c r="R4" s="19">
        <v>44571</v>
      </c>
    </row>
    <row r="5" spans="1:40" s="3" customFormat="1" ht="12.5" x14ac:dyDescent="0.25">
      <c r="B5" s="3" t="s">
        <v>8</v>
      </c>
      <c r="C5" s="3" t="s">
        <v>9</v>
      </c>
      <c r="D5" s="3" t="s">
        <v>10</v>
      </c>
      <c r="E5" s="3" t="s">
        <v>11</v>
      </c>
      <c r="F5" s="3" t="s">
        <v>12</v>
      </c>
      <c r="G5" s="3" t="s">
        <v>13</v>
      </c>
      <c r="H5" s="3" t="s">
        <v>14</v>
      </c>
      <c r="I5" s="20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20</v>
      </c>
      <c r="O5" s="3" t="s">
        <v>21</v>
      </c>
      <c r="P5" s="3" t="s">
        <v>22</v>
      </c>
      <c r="Q5" s="3" t="s">
        <v>23</v>
      </c>
      <c r="R5" s="3" t="s">
        <v>24</v>
      </c>
    </row>
    <row r="6" spans="1:40" x14ac:dyDescent="0.25">
      <c r="A6" t="s">
        <v>25</v>
      </c>
      <c r="B6">
        <v>1</v>
      </c>
      <c r="C6">
        <f>D6*70%</f>
        <v>34.845999999999997</v>
      </c>
      <c r="D6">
        <v>49.78</v>
      </c>
      <c r="E6">
        <v>48.2</v>
      </c>
      <c r="F6">
        <v>47.8</v>
      </c>
      <c r="G6">
        <v>46.4</v>
      </c>
      <c r="H6">
        <v>45.9</v>
      </c>
      <c r="I6">
        <v>45.2</v>
      </c>
      <c r="J6">
        <v>45.2</v>
      </c>
      <c r="K6">
        <v>44.9</v>
      </c>
      <c r="L6">
        <v>44.6</v>
      </c>
      <c r="M6">
        <v>44.3</v>
      </c>
      <c r="N6">
        <v>44.3</v>
      </c>
      <c r="O6">
        <v>44.3</v>
      </c>
      <c r="P6">
        <f>AVERAGE(O6,Q6)</f>
        <v>44.849999999999994</v>
      </c>
      <c r="Q6">
        <v>45.4</v>
      </c>
      <c r="R6">
        <v>45.6</v>
      </c>
    </row>
    <row r="7" spans="1:40" x14ac:dyDescent="0.25">
      <c r="A7" t="s">
        <v>45</v>
      </c>
      <c r="B7">
        <v>2</v>
      </c>
      <c r="C7">
        <f t="shared" ref="C7:C10" si="0">D7*70%</f>
        <v>36.841000000000001</v>
      </c>
      <c r="D7">
        <v>52.63</v>
      </c>
      <c r="E7">
        <v>50.1</v>
      </c>
      <c r="F7">
        <v>49.8</v>
      </c>
      <c r="G7">
        <v>49.7</v>
      </c>
      <c r="H7">
        <v>49.8</v>
      </c>
      <c r="I7">
        <v>49.3</v>
      </c>
      <c r="J7">
        <v>48.9</v>
      </c>
      <c r="K7">
        <v>48.2</v>
      </c>
      <c r="L7">
        <v>47.9</v>
      </c>
      <c r="M7">
        <v>48.3</v>
      </c>
      <c r="N7">
        <v>48.8</v>
      </c>
      <c r="O7">
        <v>49</v>
      </c>
      <c r="P7">
        <f t="shared" ref="P7:P10" si="1">AVERAGE(O7,Q7)</f>
        <v>49.3</v>
      </c>
      <c r="Q7">
        <v>49.6</v>
      </c>
      <c r="R7">
        <v>49.6</v>
      </c>
    </row>
    <row r="8" spans="1:40" x14ac:dyDescent="0.25">
      <c r="A8" t="s">
        <v>50</v>
      </c>
      <c r="B8">
        <v>3</v>
      </c>
      <c r="C8">
        <f t="shared" si="0"/>
        <v>35.384999999999998</v>
      </c>
      <c r="D8">
        <v>50.55</v>
      </c>
      <c r="E8">
        <v>48.6</v>
      </c>
      <c r="F8">
        <v>48.1</v>
      </c>
      <c r="G8">
        <v>46.7</v>
      </c>
      <c r="H8">
        <v>46.2</v>
      </c>
      <c r="I8">
        <v>45.6</v>
      </c>
      <c r="J8">
        <v>45.6</v>
      </c>
      <c r="K8">
        <v>45.3</v>
      </c>
      <c r="L8">
        <v>45.3</v>
      </c>
      <c r="M8">
        <v>45.3</v>
      </c>
      <c r="N8">
        <v>45.2</v>
      </c>
      <c r="O8">
        <v>45.7</v>
      </c>
      <c r="P8">
        <f t="shared" si="1"/>
        <v>46.1</v>
      </c>
      <c r="Q8">
        <v>46.5</v>
      </c>
      <c r="R8">
        <v>46.9</v>
      </c>
    </row>
    <row r="9" spans="1:40" x14ac:dyDescent="0.25">
      <c r="B9">
        <v>4</v>
      </c>
      <c r="C9">
        <f t="shared" si="0"/>
        <v>37.183999999999997</v>
      </c>
      <c r="D9">
        <v>53.12</v>
      </c>
      <c r="E9">
        <v>51</v>
      </c>
      <c r="F9">
        <v>51</v>
      </c>
      <c r="G9">
        <v>50.5</v>
      </c>
      <c r="H9">
        <v>50.4</v>
      </c>
      <c r="I9">
        <v>49.7</v>
      </c>
      <c r="J9">
        <v>49.2</v>
      </c>
      <c r="K9">
        <v>48.9</v>
      </c>
      <c r="L9">
        <v>48.5</v>
      </c>
      <c r="M9">
        <v>48.5</v>
      </c>
      <c r="N9">
        <v>48.5</v>
      </c>
      <c r="O9">
        <v>48.6</v>
      </c>
      <c r="P9">
        <f t="shared" si="1"/>
        <v>49.150000000000006</v>
      </c>
      <c r="Q9">
        <v>49.7</v>
      </c>
      <c r="R9">
        <v>49.6</v>
      </c>
    </row>
    <row r="10" spans="1:40" x14ac:dyDescent="0.25">
      <c r="B10">
        <v>5</v>
      </c>
      <c r="C10">
        <f t="shared" si="0"/>
        <v>37.134999999999998</v>
      </c>
      <c r="D10">
        <v>53.05</v>
      </c>
      <c r="E10">
        <v>51</v>
      </c>
      <c r="F10">
        <v>50.6</v>
      </c>
      <c r="G10">
        <v>50.1</v>
      </c>
      <c r="H10">
        <v>50.3</v>
      </c>
      <c r="I10">
        <v>49.7</v>
      </c>
      <c r="J10">
        <v>49.8</v>
      </c>
      <c r="K10">
        <v>49.8</v>
      </c>
      <c r="L10">
        <v>49.4</v>
      </c>
      <c r="M10">
        <v>49.4</v>
      </c>
      <c r="N10">
        <v>49.6</v>
      </c>
      <c r="O10">
        <v>50</v>
      </c>
      <c r="P10">
        <f t="shared" si="1"/>
        <v>50.25</v>
      </c>
      <c r="Q10">
        <v>50.5</v>
      </c>
      <c r="R10">
        <v>50.7</v>
      </c>
    </row>
    <row r="12" spans="1:40" s="4" customFormat="1" ht="12.5" x14ac:dyDescent="0.25">
      <c r="A12" s="4" t="s">
        <v>0</v>
      </c>
      <c r="B12" s="4" t="s">
        <v>0</v>
      </c>
      <c r="D12" s="4">
        <f>AVERAGE(D6:D10)</f>
        <v>51.826000000000001</v>
      </c>
      <c r="E12" s="4">
        <f>AVERAGE(E6:E11)</f>
        <v>49.78</v>
      </c>
      <c r="F12" s="4">
        <f>AVERAGE(F6:F11)</f>
        <v>49.459999999999994</v>
      </c>
      <c r="G12" s="4">
        <f>AVERAGE(G6:G11)</f>
        <v>48.68</v>
      </c>
      <c r="H12" s="4">
        <f>AVERAGE(H6:H10)</f>
        <v>48.519999999999996</v>
      </c>
      <c r="I12" s="4">
        <f t="shared" ref="I12:N12" si="2">AVERAGE(I6:I11)</f>
        <v>47.9</v>
      </c>
      <c r="J12" s="4">
        <f t="shared" si="2"/>
        <v>47.739999999999995</v>
      </c>
      <c r="K12" s="4">
        <f t="shared" si="2"/>
        <v>47.419999999999995</v>
      </c>
      <c r="L12" s="4">
        <f t="shared" si="2"/>
        <v>47.14</v>
      </c>
      <c r="M12" s="4">
        <f t="shared" si="2"/>
        <v>47.16</v>
      </c>
      <c r="N12" s="4">
        <f t="shared" si="2"/>
        <v>47.28</v>
      </c>
      <c r="O12" s="4">
        <f t="shared" ref="O12" si="3">AVERAGE(O6:O10)</f>
        <v>47.519999999999996</v>
      </c>
      <c r="P12" s="4">
        <f>AVERAGE(P6:P11)</f>
        <v>47.93</v>
      </c>
      <c r="Q12" s="4">
        <f>AVERAGE(Q6:Q11)</f>
        <v>48.339999999999996</v>
      </c>
      <c r="R12" s="4">
        <f>AVERAGE(R6:R11)</f>
        <v>48.48</v>
      </c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</row>
    <row r="13" spans="1:40" s="4" customFormat="1" ht="12.5" x14ac:dyDescent="0.25">
      <c r="A13" s="4" t="s">
        <v>1</v>
      </c>
      <c r="B13" s="4" t="s">
        <v>1</v>
      </c>
      <c r="D13" s="4">
        <f>STDEV(D6:D10)</f>
        <v>1.5518795056317993</v>
      </c>
      <c r="E13" s="4">
        <f>STDEV(E6:E11)</f>
        <v>1.3198484761517124</v>
      </c>
      <c r="F13" s="4">
        <f>STDEV(F6:F11)</f>
        <v>1.4484474446799931</v>
      </c>
      <c r="G13" s="4">
        <f>STDEV(G6:G11)</f>
        <v>1.9677398201998151</v>
      </c>
      <c r="H13" s="4">
        <f>STDEV(H6:H10)</f>
        <v>2.2687000683210625</v>
      </c>
      <c r="I13" s="4">
        <f t="shared" ref="I13:N13" si="4">STDEV(I6:I11)</f>
        <v>2.2923786772695296</v>
      </c>
      <c r="J13" s="4">
        <f t="shared" si="4"/>
        <v>2.1651789764358957</v>
      </c>
      <c r="K13" s="4">
        <f t="shared" si="4"/>
        <v>2.1970434679359445</v>
      </c>
      <c r="L13" s="4">
        <f t="shared" si="4"/>
        <v>2.0839865642561128</v>
      </c>
      <c r="M13" s="4">
        <f t="shared" si="4"/>
        <v>2.222161110270811</v>
      </c>
      <c r="N13" s="4">
        <f t="shared" si="4"/>
        <v>2.365797962633327</v>
      </c>
      <c r="O13" s="4">
        <f t="shared" ref="O13" si="5">STDEV(O6:O10)</f>
        <v>2.4076959940989231</v>
      </c>
      <c r="P13" s="4">
        <f>STDEV(P6:P11)</f>
        <v>2.3228753733250542</v>
      </c>
      <c r="Q13" s="4">
        <f>STDEV(Q6:Q11)</f>
        <v>2.2434348664492143</v>
      </c>
      <c r="R13" s="4">
        <f>STDEV(R6:R11)</f>
        <v>2.1347130954767679</v>
      </c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</row>
    <row r="14" spans="1:40" s="8" customFormat="1" ht="12.5" x14ac:dyDescent="0.25">
      <c r="B14" s="8">
        <v>1</v>
      </c>
      <c r="C14" s="9"/>
      <c r="D14" s="10">
        <v>1</v>
      </c>
      <c r="E14" s="10">
        <f t="shared" ref="E14" si="6">E6/$D6</f>
        <v>0.96826034552028928</v>
      </c>
      <c r="F14" s="10">
        <f t="shared" ref="F14:R14" si="7">F6/$D6</f>
        <v>0.96022498995580552</v>
      </c>
      <c r="G14" s="10">
        <f t="shared" si="7"/>
        <v>0.93210124548011242</v>
      </c>
      <c r="H14" s="10">
        <f t="shared" si="7"/>
        <v>0.92205705102450775</v>
      </c>
      <c r="I14" s="10">
        <f t="shared" si="7"/>
        <v>0.90799517878666136</v>
      </c>
      <c r="J14" s="10">
        <f t="shared" si="7"/>
        <v>0.90799517878666136</v>
      </c>
      <c r="K14" s="10">
        <f t="shared" si="7"/>
        <v>0.90196866211329851</v>
      </c>
      <c r="L14" s="10">
        <f t="shared" si="7"/>
        <v>0.89594214543993578</v>
      </c>
      <c r="M14" s="10">
        <f t="shared" si="7"/>
        <v>0.88991562876657282</v>
      </c>
      <c r="N14" s="10">
        <f t="shared" si="7"/>
        <v>0.88991562876657282</v>
      </c>
      <c r="O14" s="10">
        <f t="shared" si="7"/>
        <v>0.88991562876657282</v>
      </c>
      <c r="P14" s="10">
        <f t="shared" si="7"/>
        <v>0.90096424266773789</v>
      </c>
      <c r="Q14" s="10">
        <f t="shared" si="7"/>
        <v>0.91201285656890307</v>
      </c>
      <c r="R14" s="10">
        <f t="shared" si="7"/>
        <v>0.91603053435114501</v>
      </c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</row>
    <row r="15" spans="1:40" s="8" customFormat="1" ht="12.5" x14ac:dyDescent="0.25">
      <c r="B15" s="8">
        <v>2</v>
      </c>
      <c r="C15" s="9"/>
      <c r="D15" s="10">
        <v>1</v>
      </c>
      <c r="E15" s="10">
        <f t="shared" ref="E15:R15" si="8">E7/$D7</f>
        <v>0.95192855785673569</v>
      </c>
      <c r="F15" s="10">
        <f t="shared" si="8"/>
        <v>0.94622838685160549</v>
      </c>
      <c r="G15" s="10">
        <f t="shared" si="8"/>
        <v>0.94432832984989545</v>
      </c>
      <c r="H15" s="10">
        <f t="shared" si="8"/>
        <v>0.94622838685160549</v>
      </c>
      <c r="I15" s="10">
        <f t="shared" si="8"/>
        <v>0.93672810184305522</v>
      </c>
      <c r="J15" s="10">
        <f t="shared" si="8"/>
        <v>0.92912787383621498</v>
      </c>
      <c r="K15" s="10">
        <f t="shared" si="8"/>
        <v>0.91582747482424476</v>
      </c>
      <c r="L15" s="10">
        <f t="shared" si="8"/>
        <v>0.91012730381911455</v>
      </c>
      <c r="M15" s="10">
        <f t="shared" si="8"/>
        <v>0.91772753182595468</v>
      </c>
      <c r="N15" s="10">
        <f t="shared" si="8"/>
        <v>0.92722781683450495</v>
      </c>
      <c r="O15" s="10">
        <f t="shared" si="8"/>
        <v>0.93102793083792512</v>
      </c>
      <c r="P15" s="10">
        <f t="shared" si="8"/>
        <v>0.93672810184305522</v>
      </c>
      <c r="Q15" s="10">
        <f t="shared" si="8"/>
        <v>0.94242827284818542</v>
      </c>
      <c r="R15" s="10">
        <f t="shared" si="8"/>
        <v>0.94242827284818542</v>
      </c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</row>
    <row r="16" spans="1:40" s="8" customFormat="1" ht="12.5" x14ac:dyDescent="0.25">
      <c r="B16" s="8">
        <v>3</v>
      </c>
      <c r="C16" s="9"/>
      <c r="D16" s="10">
        <v>1</v>
      </c>
      <c r="E16" s="10">
        <f t="shared" ref="E16:R16" si="9">E8/$D8</f>
        <v>0.96142433234421376</v>
      </c>
      <c r="F16" s="10">
        <f t="shared" si="9"/>
        <v>0.95153313550939667</v>
      </c>
      <c r="G16" s="10">
        <f t="shared" si="9"/>
        <v>0.92383778437190911</v>
      </c>
      <c r="H16" s="10">
        <f t="shared" si="9"/>
        <v>0.91394658753709213</v>
      </c>
      <c r="I16" s="10">
        <f t="shared" si="9"/>
        <v>0.90207715133531163</v>
      </c>
      <c r="J16" s="10">
        <f t="shared" si="9"/>
        <v>0.90207715133531163</v>
      </c>
      <c r="K16" s="10">
        <f t="shared" si="9"/>
        <v>0.89614243323442133</v>
      </c>
      <c r="L16" s="10">
        <f t="shared" si="9"/>
        <v>0.89614243323442133</v>
      </c>
      <c r="M16" s="10">
        <f t="shared" si="9"/>
        <v>0.89614243323442133</v>
      </c>
      <c r="N16" s="10">
        <f t="shared" si="9"/>
        <v>0.89416419386745805</v>
      </c>
      <c r="O16" s="10">
        <f t="shared" si="9"/>
        <v>0.90405539070227503</v>
      </c>
      <c r="P16" s="10">
        <f t="shared" si="9"/>
        <v>0.91196834817012862</v>
      </c>
      <c r="Q16" s="10">
        <f t="shared" si="9"/>
        <v>0.91988130563798221</v>
      </c>
      <c r="R16" s="10">
        <f t="shared" si="9"/>
        <v>0.92779426310583579</v>
      </c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</row>
    <row r="17" spans="1:40" s="8" customFormat="1" ht="12.5" x14ac:dyDescent="0.25">
      <c r="B17" s="8">
        <v>4</v>
      </c>
      <c r="C17" s="9"/>
      <c r="D17" s="10">
        <v>1</v>
      </c>
      <c r="E17" s="10">
        <f t="shared" ref="E17:R17" si="10">E9/$D9</f>
        <v>0.96009036144578319</v>
      </c>
      <c r="F17" s="10">
        <f t="shared" si="10"/>
        <v>0.96009036144578319</v>
      </c>
      <c r="G17" s="10">
        <f t="shared" si="10"/>
        <v>0.95067771084337349</v>
      </c>
      <c r="H17" s="10">
        <f t="shared" si="10"/>
        <v>0.9487951807228916</v>
      </c>
      <c r="I17" s="10">
        <f t="shared" si="10"/>
        <v>0.93561746987951822</v>
      </c>
      <c r="J17" s="10">
        <f t="shared" si="10"/>
        <v>0.92620481927710852</v>
      </c>
      <c r="K17" s="10">
        <f t="shared" si="10"/>
        <v>0.92055722891566272</v>
      </c>
      <c r="L17" s="10">
        <f t="shared" si="10"/>
        <v>0.91302710843373502</v>
      </c>
      <c r="M17" s="10">
        <f t="shared" si="10"/>
        <v>0.91302710843373502</v>
      </c>
      <c r="N17" s="10">
        <f t="shared" si="10"/>
        <v>0.91302710843373502</v>
      </c>
      <c r="O17" s="10">
        <f t="shared" si="10"/>
        <v>0.91490963855421692</v>
      </c>
      <c r="P17" s="10">
        <f t="shared" si="10"/>
        <v>0.92526355421686757</v>
      </c>
      <c r="Q17" s="10">
        <f t="shared" si="10"/>
        <v>0.93561746987951822</v>
      </c>
      <c r="R17" s="10">
        <f t="shared" si="10"/>
        <v>0.93373493975903621</v>
      </c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</row>
    <row r="18" spans="1:40" s="8" customFormat="1" ht="12.5" x14ac:dyDescent="0.25">
      <c r="B18" s="8">
        <v>5</v>
      </c>
      <c r="C18" s="9"/>
      <c r="D18" s="10">
        <v>1</v>
      </c>
      <c r="E18" s="10">
        <f t="shared" ref="E18:R18" si="11">E10/$D10</f>
        <v>0.96135721017907638</v>
      </c>
      <c r="F18" s="10">
        <f t="shared" si="11"/>
        <v>0.95381715362865227</v>
      </c>
      <c r="G18" s="10">
        <f t="shared" si="11"/>
        <v>0.94439208294062216</v>
      </c>
      <c r="H18" s="10">
        <f t="shared" si="11"/>
        <v>0.94816211121583416</v>
      </c>
      <c r="I18" s="10">
        <f t="shared" si="11"/>
        <v>0.93685202639019804</v>
      </c>
      <c r="J18" s="10">
        <f t="shared" si="11"/>
        <v>0.93873704052780393</v>
      </c>
      <c r="K18" s="10">
        <f t="shared" si="11"/>
        <v>0.93873704052780393</v>
      </c>
      <c r="L18" s="10">
        <f t="shared" si="11"/>
        <v>0.93119698397737982</v>
      </c>
      <c r="M18" s="10">
        <f t="shared" si="11"/>
        <v>0.93119698397737982</v>
      </c>
      <c r="N18" s="10">
        <f t="shared" si="11"/>
        <v>0.93496701225259193</v>
      </c>
      <c r="O18" s="10">
        <f t="shared" si="11"/>
        <v>0.94250706880301605</v>
      </c>
      <c r="P18" s="10">
        <f t="shared" si="11"/>
        <v>0.9472196041470311</v>
      </c>
      <c r="Q18" s="10">
        <f t="shared" si="11"/>
        <v>0.95193213949104627</v>
      </c>
      <c r="R18" s="10">
        <f t="shared" si="11"/>
        <v>0.95570216776625838</v>
      </c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</row>
    <row r="19" spans="1:40" s="8" customFormat="1" ht="12.5" x14ac:dyDescent="0.25">
      <c r="C19" s="9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</row>
    <row r="20" spans="1:40" s="1" customFormat="1" ht="12.5" x14ac:dyDescent="0.25">
      <c r="A20" s="1" t="s">
        <v>0</v>
      </c>
      <c r="B20" s="1" t="s">
        <v>0</v>
      </c>
      <c r="C20" s="2"/>
      <c r="D20" s="2">
        <f>AVERAGE(D14:D18)</f>
        <v>1</v>
      </c>
      <c r="E20" s="2">
        <f t="shared" ref="E20:R20" si="12">AVERAGE(E14:E18)</f>
        <v>0.96061216146921957</v>
      </c>
      <c r="F20" s="2">
        <f t="shared" si="12"/>
        <v>0.95437880547824849</v>
      </c>
      <c r="G20" s="2">
        <f t="shared" si="12"/>
        <v>0.93906743069718246</v>
      </c>
      <c r="H20" s="2">
        <f t="shared" si="12"/>
        <v>0.93583786347038611</v>
      </c>
      <c r="I20" s="2">
        <f t="shared" si="12"/>
        <v>0.92385398564694887</v>
      </c>
      <c r="J20" s="2">
        <f t="shared" si="12"/>
        <v>0.92082841275262017</v>
      </c>
      <c r="K20" s="2">
        <f t="shared" si="12"/>
        <v>0.9146465679230863</v>
      </c>
      <c r="L20" s="2">
        <f t="shared" si="12"/>
        <v>0.90928719498091726</v>
      </c>
      <c r="M20" s="2">
        <f t="shared" si="12"/>
        <v>0.90960193724761262</v>
      </c>
      <c r="N20" s="2">
        <f t="shared" si="12"/>
        <v>0.91186035203097249</v>
      </c>
      <c r="O20" s="2">
        <f t="shared" si="12"/>
        <v>0.91648313153280125</v>
      </c>
      <c r="P20" s="2">
        <f t="shared" si="12"/>
        <v>0.92442877020896419</v>
      </c>
      <c r="Q20" s="2">
        <f t="shared" si="12"/>
        <v>0.93237440888512713</v>
      </c>
      <c r="R20" s="2">
        <f t="shared" si="12"/>
        <v>0.93513803556609221</v>
      </c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</row>
    <row r="21" spans="1:40" s="4" customFormat="1" ht="13.5" customHeight="1" x14ac:dyDescent="0.25">
      <c r="A21" s="4" t="s">
        <v>1</v>
      </c>
      <c r="B21" s="4" t="s">
        <v>1</v>
      </c>
      <c r="C21" s="5"/>
      <c r="D21" s="5">
        <f t="shared" ref="D21:R21" si="13">STDEV(D14:D17)</f>
        <v>0</v>
      </c>
      <c r="E21" s="5">
        <f t="shared" si="13"/>
        <v>6.7005674729188058E-3</v>
      </c>
      <c r="F21" s="5">
        <f t="shared" si="13"/>
        <v>6.8616820745602772E-3</v>
      </c>
      <c r="G21" s="5">
        <f t="shared" si="13"/>
        <v>1.2053457986004131E-2</v>
      </c>
      <c r="H21" s="5">
        <f t="shared" si="13"/>
        <v>1.738794629957818E-2</v>
      </c>
      <c r="I21" s="5">
        <f t="shared" si="13"/>
        <v>1.8144029605707473E-2</v>
      </c>
      <c r="J21" s="5">
        <f t="shared" si="13"/>
        <v>1.3340524264590998E-2</v>
      </c>
      <c r="K21" s="5">
        <f t="shared" si="13"/>
        <v>1.1465528526803109E-2</v>
      </c>
      <c r="L21" s="5">
        <f t="shared" si="13"/>
        <v>9.0472487650593084E-3</v>
      </c>
      <c r="M21" s="5">
        <f t="shared" si="13"/>
        <v>1.3290091095529229E-2</v>
      </c>
      <c r="N21" s="5">
        <f t="shared" si="13"/>
        <v>1.7308627436831037E-2</v>
      </c>
      <c r="O21" s="5">
        <f t="shared" si="13"/>
        <v>1.7368522145951731E-2</v>
      </c>
      <c r="P21" s="5">
        <f t="shared" si="13"/>
        <v>1.557734535798626E-2</v>
      </c>
      <c r="Q21" s="5">
        <f t="shared" si="13"/>
        <v>1.3983822320306946E-2</v>
      </c>
      <c r="R21" s="5">
        <f t="shared" si="13"/>
        <v>1.1081861317993909E-2</v>
      </c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</row>
    <row r="22" spans="1:40" s="6" customFormat="1" ht="12.5" x14ac:dyDescent="0.25">
      <c r="A22" s="6" t="s">
        <v>2</v>
      </c>
      <c r="B22" s="6" t="s">
        <v>2</v>
      </c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</row>
    <row r="23" spans="1:40" x14ac:dyDescent="0.25">
      <c r="A23" t="s">
        <v>53</v>
      </c>
      <c r="B23">
        <v>1</v>
      </c>
      <c r="C23">
        <f>D23*70%</f>
        <v>19.466999999999999</v>
      </c>
      <c r="D23">
        <v>27.81</v>
      </c>
      <c r="E23">
        <v>26.7</v>
      </c>
      <c r="F23">
        <v>26.6</v>
      </c>
      <c r="G23">
        <v>26.3</v>
      </c>
      <c r="H23">
        <v>26.3</v>
      </c>
      <c r="I23">
        <v>26</v>
      </c>
      <c r="J23">
        <v>26</v>
      </c>
      <c r="K23">
        <v>25.5</v>
      </c>
      <c r="L23">
        <v>25.4</v>
      </c>
      <c r="M23">
        <v>25.1</v>
      </c>
      <c r="N23">
        <v>24.7</v>
      </c>
      <c r="O23">
        <v>24.8</v>
      </c>
      <c r="P23">
        <f>AVERAGE(O23,Q23)</f>
        <v>25</v>
      </c>
      <c r="Q23">
        <v>25.2</v>
      </c>
      <c r="R23">
        <v>25</v>
      </c>
    </row>
    <row r="24" spans="1:40" x14ac:dyDescent="0.25">
      <c r="A24" t="s">
        <v>51</v>
      </c>
      <c r="B24">
        <v>2</v>
      </c>
      <c r="C24">
        <f t="shared" ref="C24:C27" si="14">D24*70%</f>
        <v>19.145</v>
      </c>
      <c r="D24">
        <v>27.35</v>
      </c>
      <c r="E24">
        <v>26.4</v>
      </c>
      <c r="F24">
        <v>26.6</v>
      </c>
      <c r="G24">
        <v>26.4</v>
      </c>
      <c r="H24">
        <v>27</v>
      </c>
      <c r="I24">
        <v>26.6</v>
      </c>
      <c r="J24">
        <v>26.2</v>
      </c>
      <c r="K24">
        <v>26.6</v>
      </c>
      <c r="L24">
        <v>26.6</v>
      </c>
      <c r="M24">
        <v>26.6</v>
      </c>
      <c r="N24">
        <v>26.4</v>
      </c>
      <c r="O24">
        <v>26.5</v>
      </c>
      <c r="P24">
        <f t="shared" ref="P24:P27" si="15">AVERAGE(O24,Q24)</f>
        <v>26.8</v>
      </c>
      <c r="Q24">
        <v>27.1</v>
      </c>
      <c r="R24">
        <v>27.3</v>
      </c>
    </row>
    <row r="25" spans="1:40" x14ac:dyDescent="0.25">
      <c r="A25" t="s">
        <v>52</v>
      </c>
      <c r="B25">
        <v>3</v>
      </c>
      <c r="C25">
        <f t="shared" si="14"/>
        <v>18.514999999999997</v>
      </c>
      <c r="D25">
        <v>26.45</v>
      </c>
      <c r="E25">
        <v>26.1</v>
      </c>
      <c r="F25">
        <v>25.6</v>
      </c>
      <c r="G25">
        <v>26.4</v>
      </c>
      <c r="H25">
        <v>26.1</v>
      </c>
      <c r="I25">
        <v>26.5</v>
      </c>
      <c r="J25">
        <v>26.7</v>
      </c>
      <c r="K25">
        <v>26.6</v>
      </c>
      <c r="L25">
        <v>26.5</v>
      </c>
      <c r="M25">
        <v>26.9</v>
      </c>
      <c r="N25">
        <v>26.5</v>
      </c>
      <c r="O25">
        <v>25.8</v>
      </c>
      <c r="P25">
        <f t="shared" si="15"/>
        <v>25.8</v>
      </c>
      <c r="Q25">
        <v>25.8</v>
      </c>
      <c r="R25">
        <v>25.9</v>
      </c>
    </row>
    <row r="26" spans="1:40" x14ac:dyDescent="0.25">
      <c r="B26">
        <v>4</v>
      </c>
      <c r="C26">
        <f t="shared" si="14"/>
        <v>18.304999999999996</v>
      </c>
      <c r="D26">
        <v>26.15</v>
      </c>
      <c r="E26">
        <v>25.2</v>
      </c>
      <c r="F26">
        <v>25.8</v>
      </c>
      <c r="G26">
        <v>26.1</v>
      </c>
      <c r="H26">
        <v>26.9</v>
      </c>
      <c r="I26">
        <v>26.1</v>
      </c>
      <c r="J26">
        <v>25.8</v>
      </c>
      <c r="K26">
        <v>26.1</v>
      </c>
      <c r="L26">
        <v>25.5</v>
      </c>
      <c r="M26">
        <v>25.5</v>
      </c>
      <c r="N26">
        <v>25.5</v>
      </c>
      <c r="O26">
        <v>26.3</v>
      </c>
      <c r="P26">
        <f t="shared" si="15"/>
        <v>26.05</v>
      </c>
      <c r="Q26">
        <v>25.8</v>
      </c>
      <c r="R26">
        <v>25.5</v>
      </c>
    </row>
    <row r="27" spans="1:40" x14ac:dyDescent="0.25">
      <c r="B27">
        <v>5</v>
      </c>
      <c r="C27">
        <f t="shared" si="14"/>
        <v>17.681999999999999</v>
      </c>
      <c r="D27">
        <v>25.26</v>
      </c>
      <c r="E27">
        <v>25</v>
      </c>
      <c r="F27">
        <v>25.5</v>
      </c>
      <c r="G27">
        <v>25.7</v>
      </c>
      <c r="H27">
        <v>26</v>
      </c>
      <c r="I27">
        <v>25.5</v>
      </c>
      <c r="J27">
        <v>25.7</v>
      </c>
      <c r="K27">
        <v>25.3</v>
      </c>
      <c r="L27">
        <v>25.4</v>
      </c>
      <c r="M27">
        <v>25.4</v>
      </c>
      <c r="N27">
        <v>25.4</v>
      </c>
      <c r="O27">
        <v>25.7</v>
      </c>
      <c r="P27">
        <f t="shared" si="15"/>
        <v>25.85</v>
      </c>
      <c r="Q27">
        <v>26</v>
      </c>
      <c r="R27">
        <v>25.8</v>
      </c>
    </row>
    <row r="29" spans="1:40" s="4" customFormat="1" ht="12.5" x14ac:dyDescent="0.25">
      <c r="A29" s="4" t="s">
        <v>0</v>
      </c>
      <c r="B29" s="4" t="s">
        <v>0</v>
      </c>
      <c r="D29" s="4">
        <f>AVERAGE(D23:D28)</f>
        <v>26.603999999999996</v>
      </c>
      <c r="E29" s="4">
        <f>AVERAGE(E23:E28)</f>
        <v>25.879999999999995</v>
      </c>
      <c r="F29" s="4">
        <f>AVERAGE(F23:F28)</f>
        <v>26.020000000000003</v>
      </c>
      <c r="G29" s="4">
        <f>AVERAGE(G23:G28)</f>
        <v>26.179999999999996</v>
      </c>
      <c r="H29" s="4">
        <f t="shared" ref="H29:M29" si="16">AVERAGE(H23:H27)</f>
        <v>26.46</v>
      </c>
      <c r="I29" s="4">
        <f t="shared" si="16"/>
        <v>26.139999999999997</v>
      </c>
      <c r="J29" s="4">
        <f t="shared" si="16"/>
        <v>26.080000000000002</v>
      </c>
      <c r="K29" s="4">
        <f t="shared" si="16"/>
        <v>26.020000000000003</v>
      </c>
      <c r="L29" s="4">
        <f t="shared" si="16"/>
        <v>25.880000000000003</v>
      </c>
      <c r="M29" s="4">
        <f t="shared" si="16"/>
        <v>25.9</v>
      </c>
      <c r="N29" s="4">
        <f>AVERAGE(N23:N27)</f>
        <v>25.7</v>
      </c>
      <c r="O29" s="4">
        <f>AVERAGE(O23:O27)</f>
        <v>25.82</v>
      </c>
      <c r="P29" s="4">
        <f>AVERAGE(P23:P27)</f>
        <v>25.9</v>
      </c>
      <c r="Q29" s="4">
        <f>AVERAGE(Q23:Q27)</f>
        <v>25.979999999999997</v>
      </c>
      <c r="R29" s="4">
        <f>AVERAGE(R23:R27)</f>
        <v>25.9</v>
      </c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</row>
    <row r="30" spans="1:40" s="4" customFormat="1" ht="12.5" x14ac:dyDescent="0.25">
      <c r="A30" s="4" t="s">
        <v>1</v>
      </c>
      <c r="B30" s="4" t="s">
        <v>1</v>
      </c>
      <c r="D30" s="4">
        <f>STDEV(D23:D28)</f>
        <v>1.0058727553721689</v>
      </c>
      <c r="E30" s="4">
        <f>STDEV(E23:E28)</f>
        <v>0.74632432628181145</v>
      </c>
      <c r="F30" s="4">
        <f>STDEV(F23:F28)</f>
        <v>0.54037024344425233</v>
      </c>
      <c r="G30" s="4">
        <f>STDEV(G23:G28)</f>
        <v>0.29495762407505227</v>
      </c>
      <c r="H30" s="4">
        <f t="shared" ref="H30:M30" si="17">STDEV(H23:H27)</f>
        <v>0.4615192303685724</v>
      </c>
      <c r="I30" s="4">
        <f t="shared" si="17"/>
        <v>0.4393176527297763</v>
      </c>
      <c r="J30" s="4">
        <f t="shared" si="17"/>
        <v>0.39623225512317872</v>
      </c>
      <c r="K30" s="4">
        <f t="shared" si="17"/>
        <v>0.6058052492344389</v>
      </c>
      <c r="L30" s="4">
        <f t="shared" si="17"/>
        <v>0.6140032573203511</v>
      </c>
      <c r="M30" s="4">
        <f t="shared" si="17"/>
        <v>0.79686887252546112</v>
      </c>
      <c r="N30" s="4">
        <f>STDEV(N23:N27)</f>
        <v>0.75166481891864534</v>
      </c>
      <c r="O30" s="4">
        <f>STDEV(O23:O27)</f>
        <v>0.66105975524153626</v>
      </c>
      <c r="P30" s="4">
        <f>STDEV(P23:P27)</f>
        <v>0.6432340165134306</v>
      </c>
      <c r="Q30" s="4">
        <f>STDEV(Q23:Q27)</f>
        <v>0.69426219830839198</v>
      </c>
      <c r="R30" s="4">
        <f>STDEV(R23:R27)</f>
        <v>0.85732140997411255</v>
      </c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</row>
    <row r="31" spans="1:40" s="8" customFormat="1" ht="12.5" x14ac:dyDescent="0.25">
      <c r="B31" s="8">
        <v>1</v>
      </c>
      <c r="C31" s="9"/>
      <c r="D31" s="10">
        <v>1</v>
      </c>
      <c r="E31" s="10">
        <f>E23/$D23</f>
        <v>0.96008629989212513</v>
      </c>
      <c r="F31" s="10">
        <f t="shared" ref="F31:R31" si="18">F23/$D23</f>
        <v>0.95649047105357798</v>
      </c>
      <c r="G31" s="10">
        <f t="shared" si="18"/>
        <v>0.94570298453793611</v>
      </c>
      <c r="H31" s="10">
        <f t="shared" si="18"/>
        <v>0.94570298453793611</v>
      </c>
      <c r="I31" s="10">
        <f t="shared" si="18"/>
        <v>0.93491549802229423</v>
      </c>
      <c r="J31" s="10">
        <f t="shared" si="18"/>
        <v>0.93491549802229423</v>
      </c>
      <c r="K31" s="10">
        <f t="shared" si="18"/>
        <v>0.91693635382955774</v>
      </c>
      <c r="L31" s="10">
        <f t="shared" si="18"/>
        <v>0.91334052499101037</v>
      </c>
      <c r="M31" s="10">
        <f t="shared" si="18"/>
        <v>0.90255303847536872</v>
      </c>
      <c r="N31" s="10">
        <f t="shared" si="18"/>
        <v>0.88816972312117948</v>
      </c>
      <c r="O31" s="10">
        <f t="shared" si="18"/>
        <v>0.89176555195972673</v>
      </c>
      <c r="P31" s="10">
        <f t="shared" si="18"/>
        <v>0.89895720963682135</v>
      </c>
      <c r="Q31" s="10">
        <f t="shared" si="18"/>
        <v>0.90614886731391586</v>
      </c>
      <c r="R31" s="10">
        <f t="shared" si="18"/>
        <v>0.89895720963682135</v>
      </c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</row>
    <row r="32" spans="1:40" s="8" customFormat="1" ht="12.5" x14ac:dyDescent="0.25">
      <c r="B32" s="8">
        <v>2</v>
      </c>
      <c r="C32" s="9"/>
      <c r="D32" s="10">
        <v>1</v>
      </c>
      <c r="E32" s="10">
        <f t="shared" ref="E32:R35" si="19">E24/$D24</f>
        <v>0.96526508226691032</v>
      </c>
      <c r="F32" s="10">
        <f t="shared" si="19"/>
        <v>0.97257769652650827</v>
      </c>
      <c r="G32" s="10">
        <f t="shared" si="19"/>
        <v>0.96526508226691032</v>
      </c>
      <c r="H32" s="10">
        <f t="shared" si="19"/>
        <v>0.98720292504570384</v>
      </c>
      <c r="I32" s="10">
        <f t="shared" si="19"/>
        <v>0.97257769652650827</v>
      </c>
      <c r="J32" s="10">
        <f t="shared" si="19"/>
        <v>0.95795246800731249</v>
      </c>
      <c r="K32" s="10">
        <f t="shared" si="19"/>
        <v>0.97257769652650827</v>
      </c>
      <c r="L32" s="10">
        <f t="shared" si="19"/>
        <v>0.97257769652650827</v>
      </c>
      <c r="M32" s="10">
        <f t="shared" si="19"/>
        <v>0.97257769652650827</v>
      </c>
      <c r="N32" s="10">
        <f t="shared" si="19"/>
        <v>0.96526508226691032</v>
      </c>
      <c r="O32" s="10">
        <f t="shared" si="19"/>
        <v>0.96892138939670924</v>
      </c>
      <c r="P32" s="10">
        <f t="shared" si="19"/>
        <v>0.979890310786106</v>
      </c>
      <c r="Q32" s="10">
        <f t="shared" si="19"/>
        <v>0.99085923217550276</v>
      </c>
      <c r="R32" s="10">
        <f t="shared" si="19"/>
        <v>0.99817184643510048</v>
      </c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</row>
    <row r="33" spans="1:40" s="8" customFormat="1" ht="11.25" customHeight="1" x14ac:dyDescent="0.25">
      <c r="B33" s="8">
        <v>3</v>
      </c>
      <c r="C33" s="9"/>
      <c r="D33" s="10">
        <v>1</v>
      </c>
      <c r="E33" s="10">
        <f t="shared" si="19"/>
        <v>0.98676748582230633</v>
      </c>
      <c r="F33" s="10">
        <f t="shared" si="19"/>
        <v>0.9678638941398866</v>
      </c>
      <c r="G33" s="10">
        <f t="shared" si="19"/>
        <v>0.99810964083175802</v>
      </c>
      <c r="H33" s="10">
        <f t="shared" si="19"/>
        <v>0.98676748582230633</v>
      </c>
      <c r="I33" s="10">
        <f t="shared" si="19"/>
        <v>1.001890359168242</v>
      </c>
      <c r="J33" s="10">
        <f t="shared" si="19"/>
        <v>1.0094517958412099</v>
      </c>
      <c r="K33" s="10">
        <f t="shared" si="19"/>
        <v>1.005671077504726</v>
      </c>
      <c r="L33" s="10">
        <f t="shared" si="19"/>
        <v>1.001890359168242</v>
      </c>
      <c r="M33" s="10">
        <f t="shared" si="19"/>
        <v>1.0170132325141776</v>
      </c>
      <c r="N33" s="10">
        <f t="shared" si="19"/>
        <v>1.001890359168242</v>
      </c>
      <c r="O33" s="10">
        <f t="shared" si="19"/>
        <v>0.97542533081285454</v>
      </c>
      <c r="P33" s="10">
        <f t="shared" si="19"/>
        <v>0.97542533081285454</v>
      </c>
      <c r="Q33" s="10">
        <f t="shared" si="19"/>
        <v>0.97542533081285454</v>
      </c>
      <c r="R33" s="10">
        <f t="shared" ref="R33" si="20">R25/$D25</f>
        <v>0.9792060491493384</v>
      </c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</row>
    <row r="34" spans="1:40" s="8" customFormat="1" ht="11.25" customHeight="1" x14ac:dyDescent="0.25">
      <c r="B34" s="8">
        <v>4</v>
      </c>
      <c r="C34" s="9"/>
      <c r="D34" s="10">
        <v>1</v>
      </c>
      <c r="E34" s="10">
        <f t="shared" si="19"/>
        <v>0.96367112810707456</v>
      </c>
      <c r="F34" s="10">
        <f t="shared" si="19"/>
        <v>0.98661567877629075</v>
      </c>
      <c r="G34" s="10">
        <f t="shared" si="19"/>
        <v>0.99808795411089879</v>
      </c>
      <c r="H34" s="10">
        <f t="shared" si="19"/>
        <v>1.02868068833652</v>
      </c>
      <c r="I34" s="10">
        <f t="shared" si="19"/>
        <v>0.99808795411089879</v>
      </c>
      <c r="J34" s="10">
        <f t="shared" si="19"/>
        <v>0.98661567877629075</v>
      </c>
      <c r="K34" s="10">
        <f t="shared" si="19"/>
        <v>0.99808795411089879</v>
      </c>
      <c r="L34" s="10">
        <f t="shared" si="19"/>
        <v>0.9751434034416826</v>
      </c>
      <c r="M34" s="10">
        <f t="shared" si="19"/>
        <v>0.9751434034416826</v>
      </c>
      <c r="N34" s="10">
        <f t="shared" si="19"/>
        <v>0.9751434034416826</v>
      </c>
      <c r="O34" s="10">
        <f t="shared" si="19"/>
        <v>1.0057361376673042</v>
      </c>
      <c r="P34" s="10">
        <f t="shared" si="19"/>
        <v>0.99617590822179736</v>
      </c>
      <c r="Q34" s="10">
        <f t="shared" si="19"/>
        <v>0.98661567877629075</v>
      </c>
      <c r="R34" s="10">
        <f t="shared" ref="R34" si="21">R26/$D26</f>
        <v>0.9751434034416826</v>
      </c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</row>
    <row r="35" spans="1:40" s="8" customFormat="1" ht="11.25" customHeight="1" x14ac:dyDescent="0.25">
      <c r="B35" s="8">
        <v>5</v>
      </c>
      <c r="C35" s="9"/>
      <c r="D35" s="10">
        <v>1</v>
      </c>
      <c r="E35" s="10">
        <f t="shared" si="19"/>
        <v>0.98970704671417253</v>
      </c>
      <c r="F35" s="10">
        <f t="shared" si="19"/>
        <v>1.0095011876484561</v>
      </c>
      <c r="G35" s="10">
        <f t="shared" si="19"/>
        <v>1.0174188440221694</v>
      </c>
      <c r="H35" s="10">
        <f t="shared" si="19"/>
        <v>1.0292953285827395</v>
      </c>
      <c r="I35" s="10">
        <f t="shared" si="19"/>
        <v>1.0095011876484561</v>
      </c>
      <c r="J35" s="10">
        <f t="shared" si="19"/>
        <v>1.0174188440221694</v>
      </c>
      <c r="K35" s="10">
        <f t="shared" si="19"/>
        <v>1.0015835312747425</v>
      </c>
      <c r="L35" s="10">
        <f t="shared" si="19"/>
        <v>1.0055423594615993</v>
      </c>
      <c r="M35" s="10">
        <f t="shared" si="19"/>
        <v>1.0055423594615993</v>
      </c>
      <c r="N35" s="10">
        <f t="shared" si="19"/>
        <v>1.0055423594615993</v>
      </c>
      <c r="O35" s="10">
        <f t="shared" si="19"/>
        <v>1.0174188440221694</v>
      </c>
      <c r="P35" s="10">
        <f t="shared" si="19"/>
        <v>1.0233570863024544</v>
      </c>
      <c r="Q35" s="10">
        <f t="shared" si="19"/>
        <v>1.0292953285827395</v>
      </c>
      <c r="R35" s="10">
        <f t="shared" ref="R35" si="22">R27/$D27</f>
        <v>1.0213776722090262</v>
      </c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</row>
    <row r="36" spans="1:40" s="8" customFormat="1" ht="11.25" customHeight="1" x14ac:dyDescent="0.25">
      <c r="C36" s="9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</row>
    <row r="37" spans="1:40" s="1" customFormat="1" ht="12.5" x14ac:dyDescent="0.25">
      <c r="A37" s="1" t="s">
        <v>0</v>
      </c>
      <c r="B37" s="1" t="s">
        <v>3</v>
      </c>
      <c r="C37" s="2"/>
      <c r="D37" s="2">
        <f>AVERAGE(D31:D35)</f>
        <v>1</v>
      </c>
      <c r="E37" s="2">
        <f t="shared" ref="E37:Q37" si="23">AVERAGE(E31:E35)</f>
        <v>0.97309940856051769</v>
      </c>
      <c r="F37" s="2">
        <f t="shared" si="23"/>
        <v>0.97860978562894396</v>
      </c>
      <c r="G37" s="2">
        <f t="shared" si="23"/>
        <v>0.98491690115393449</v>
      </c>
      <c r="H37" s="2">
        <f t="shared" si="23"/>
        <v>0.99552988246504126</v>
      </c>
      <c r="I37" s="2">
        <f t="shared" si="23"/>
        <v>0.98339453909527985</v>
      </c>
      <c r="J37" s="2">
        <f t="shared" si="23"/>
        <v>0.98127085693385541</v>
      </c>
      <c r="K37" s="2">
        <f t="shared" si="23"/>
        <v>0.97897132264928666</v>
      </c>
      <c r="L37" s="2">
        <f t="shared" si="23"/>
        <v>0.97369886871780853</v>
      </c>
      <c r="M37" s="2">
        <f t="shared" si="23"/>
        <v>0.97456594608386737</v>
      </c>
      <c r="N37" s="2">
        <f t="shared" si="23"/>
        <v>0.96720218549192283</v>
      </c>
      <c r="O37" s="2">
        <f t="shared" si="23"/>
        <v>0.97185345077175289</v>
      </c>
      <c r="P37" s="2">
        <f t="shared" si="23"/>
        <v>0.97476116915200672</v>
      </c>
      <c r="Q37" s="2">
        <f t="shared" si="23"/>
        <v>0.97766888753226056</v>
      </c>
      <c r="R37" s="2">
        <f>AVERAGE(R31:R35)</f>
        <v>0.9745712361743939</v>
      </c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</row>
    <row r="38" spans="1:40" s="4" customFormat="1" ht="12.5" x14ac:dyDescent="0.25">
      <c r="A38" s="4" t="s">
        <v>1</v>
      </c>
      <c r="B38" s="4" t="s">
        <v>1</v>
      </c>
      <c r="C38" s="5"/>
      <c r="D38" s="5">
        <f t="shared" ref="D38:R38" si="24">STDEV(D31:D34)</f>
        <v>0</v>
      </c>
      <c r="E38" s="5">
        <f t="shared" si="24"/>
        <v>1.2075775513708198E-2</v>
      </c>
      <c r="F38" s="5">
        <f t="shared" si="24"/>
        <v>1.2471955280044232E-2</v>
      </c>
      <c r="G38" s="5">
        <f t="shared" si="24"/>
        <v>2.5867329365980504E-2</v>
      </c>
      <c r="H38" s="5">
        <f t="shared" si="24"/>
        <v>3.38761822124478E-2</v>
      </c>
      <c r="I38" s="5">
        <f t="shared" si="24"/>
        <v>3.0848144389555847E-2</v>
      </c>
      <c r="J38" s="5">
        <f t="shared" si="24"/>
        <v>3.2601788077457561E-2</v>
      </c>
      <c r="K38" s="5">
        <f t="shared" si="24"/>
        <v>4.0165118882400028E-2</v>
      </c>
      <c r="L38" s="5">
        <f t="shared" si="24"/>
        <v>3.736188576264473E-2</v>
      </c>
      <c r="M38" s="5">
        <f t="shared" si="24"/>
        <v>4.7441307719441994E-2</v>
      </c>
      <c r="N38" s="5">
        <f t="shared" si="24"/>
        <v>4.881503381065138E-2</v>
      </c>
      <c r="O38" s="5">
        <f t="shared" si="24"/>
        <v>4.8526322935104213E-2</v>
      </c>
      <c r="P38" s="5">
        <f t="shared" si="24"/>
        <v>4.3363539759027118E-2</v>
      </c>
      <c r="Q38" s="5">
        <f t="shared" si="24"/>
        <v>3.9614200948114395E-2</v>
      </c>
      <c r="R38" s="5">
        <f t="shared" si="24"/>
        <v>4.3774300173469068E-2</v>
      </c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</row>
    <row r="39" spans="1:40" s="6" customFormat="1" ht="12.5" x14ac:dyDescent="0.25">
      <c r="A39" s="6" t="s">
        <v>2</v>
      </c>
      <c r="B39" s="6" t="s">
        <v>2</v>
      </c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</row>
    <row r="40" spans="1:40" x14ac:dyDescent="0.25">
      <c r="A40" t="s">
        <v>54</v>
      </c>
      <c r="B40">
        <v>1</v>
      </c>
      <c r="C40">
        <f>D40*70%</f>
        <v>37.366</v>
      </c>
      <c r="D40">
        <v>53.38</v>
      </c>
      <c r="E40">
        <v>50.8</v>
      </c>
      <c r="F40">
        <v>49.9</v>
      </c>
      <c r="G40">
        <v>48.8</v>
      </c>
      <c r="H40">
        <v>48.6</v>
      </c>
      <c r="I40">
        <v>47.7</v>
      </c>
      <c r="J40">
        <v>47.1</v>
      </c>
      <c r="K40">
        <v>46.8</v>
      </c>
      <c r="L40">
        <v>45.6</v>
      </c>
      <c r="M40">
        <v>44.7</v>
      </c>
      <c r="N40">
        <v>44.1</v>
      </c>
      <c r="O40">
        <v>44.2</v>
      </c>
      <c r="P40">
        <f>AVERAGE(O40,Q40)</f>
        <v>44.3</v>
      </c>
      <c r="Q40">
        <v>44.4</v>
      </c>
      <c r="R40">
        <v>44.2</v>
      </c>
    </row>
    <row r="41" spans="1:40" x14ac:dyDescent="0.25">
      <c r="A41" t="s">
        <v>55</v>
      </c>
      <c r="B41">
        <v>2</v>
      </c>
      <c r="C41">
        <f t="shared" ref="C41:C44" si="25">D41*70%</f>
        <v>38.345999999999997</v>
      </c>
      <c r="D41">
        <v>54.78</v>
      </c>
      <c r="E41">
        <v>52.7</v>
      </c>
      <c r="F41">
        <v>52.1</v>
      </c>
      <c r="G41">
        <v>51.2</v>
      </c>
      <c r="H41">
        <v>51.2</v>
      </c>
      <c r="I41">
        <v>50.7</v>
      </c>
      <c r="J41">
        <v>50.8</v>
      </c>
      <c r="K41">
        <v>50.5</v>
      </c>
      <c r="L41">
        <v>50.7</v>
      </c>
      <c r="M41">
        <v>51.1</v>
      </c>
      <c r="N41">
        <v>51.4</v>
      </c>
      <c r="O41">
        <v>52.2</v>
      </c>
      <c r="P41">
        <f t="shared" ref="P41:P44" si="26">AVERAGE(O41,Q41)</f>
        <v>52.7</v>
      </c>
      <c r="Q41">
        <v>53.2</v>
      </c>
      <c r="R41">
        <v>52.9</v>
      </c>
    </row>
    <row r="42" spans="1:40" x14ac:dyDescent="0.25">
      <c r="B42">
        <v>3</v>
      </c>
      <c r="C42">
        <f t="shared" si="25"/>
        <v>36.442</v>
      </c>
      <c r="D42">
        <v>52.06</v>
      </c>
      <c r="E42">
        <v>50.1</v>
      </c>
      <c r="F42">
        <v>49.2</v>
      </c>
      <c r="G42">
        <v>47.8</v>
      </c>
      <c r="H42">
        <v>47.4</v>
      </c>
      <c r="I42">
        <v>46.5</v>
      </c>
      <c r="J42">
        <v>45.8</v>
      </c>
      <c r="K42">
        <v>45.3</v>
      </c>
      <c r="L42">
        <v>44.6</v>
      </c>
      <c r="M42">
        <v>44.2</v>
      </c>
      <c r="N42">
        <v>44</v>
      </c>
      <c r="O42">
        <v>43.7</v>
      </c>
      <c r="P42">
        <f t="shared" si="26"/>
        <v>43.45</v>
      </c>
      <c r="Q42">
        <v>43.2</v>
      </c>
      <c r="R42">
        <v>41.1</v>
      </c>
    </row>
    <row r="43" spans="1:40" x14ac:dyDescent="0.25">
      <c r="B43">
        <v>4</v>
      </c>
      <c r="C43">
        <f t="shared" si="25"/>
        <v>37.289000000000001</v>
      </c>
      <c r="D43">
        <v>53.27</v>
      </c>
      <c r="E43">
        <v>51.4</v>
      </c>
      <c r="F43">
        <v>51</v>
      </c>
      <c r="G43">
        <v>50.15</v>
      </c>
      <c r="H43">
        <v>50.2</v>
      </c>
      <c r="I43">
        <v>50.1</v>
      </c>
      <c r="J43">
        <v>50.4</v>
      </c>
      <c r="K43">
        <v>50</v>
      </c>
      <c r="L43">
        <v>49.4</v>
      </c>
      <c r="M43">
        <v>49.9</v>
      </c>
      <c r="N43">
        <v>50.9</v>
      </c>
      <c r="O43">
        <v>51</v>
      </c>
      <c r="P43">
        <f t="shared" si="26"/>
        <v>50.95</v>
      </c>
      <c r="Q43">
        <v>50.9</v>
      </c>
      <c r="R43">
        <v>50.5</v>
      </c>
    </row>
    <row r="44" spans="1:40" x14ac:dyDescent="0.25">
      <c r="B44">
        <v>5</v>
      </c>
      <c r="C44">
        <f t="shared" si="25"/>
        <v>37.323999999999998</v>
      </c>
      <c r="D44">
        <v>53.32</v>
      </c>
      <c r="E44">
        <v>51.9</v>
      </c>
      <c r="F44">
        <v>51.2</v>
      </c>
      <c r="G44">
        <v>50.1</v>
      </c>
      <c r="H44">
        <v>50</v>
      </c>
      <c r="I44">
        <v>49.4</v>
      </c>
      <c r="J44">
        <v>48.4</v>
      </c>
      <c r="K44">
        <v>48</v>
      </c>
      <c r="L44">
        <v>47</v>
      </c>
      <c r="M44">
        <v>46.5</v>
      </c>
      <c r="N44">
        <v>46.1</v>
      </c>
      <c r="O44">
        <v>46</v>
      </c>
      <c r="P44">
        <f t="shared" si="26"/>
        <v>46.05</v>
      </c>
      <c r="Q44">
        <v>46.1</v>
      </c>
      <c r="R44">
        <v>46.1</v>
      </c>
    </row>
    <row r="46" spans="1:40" s="4" customFormat="1" ht="12.5" x14ac:dyDescent="0.25">
      <c r="A46" s="4" t="s">
        <v>0</v>
      </c>
      <c r="B46" s="4" t="s">
        <v>0</v>
      </c>
      <c r="C46" s="12"/>
      <c r="D46" s="12">
        <f t="shared" ref="D46:L46" si="27">AVERAGE(D40:D45)</f>
        <v>53.362000000000002</v>
      </c>
      <c r="E46" s="12">
        <f t="shared" si="27"/>
        <v>51.379999999999995</v>
      </c>
      <c r="F46" s="12">
        <f t="shared" si="27"/>
        <v>50.679999999999993</v>
      </c>
      <c r="G46" s="12">
        <f t="shared" si="27"/>
        <v>49.61</v>
      </c>
      <c r="H46" s="12">
        <f t="shared" si="27"/>
        <v>49.480000000000004</v>
      </c>
      <c r="I46" s="12">
        <f t="shared" si="27"/>
        <v>48.88</v>
      </c>
      <c r="J46" s="12">
        <f t="shared" si="27"/>
        <v>48.5</v>
      </c>
      <c r="K46" s="12">
        <f t="shared" si="27"/>
        <v>48.12</v>
      </c>
      <c r="L46" s="12">
        <f t="shared" si="27"/>
        <v>47.46</v>
      </c>
      <c r="M46" s="12">
        <f>AVERAGE(M40:M45)</f>
        <v>47.28</v>
      </c>
      <c r="N46" s="12">
        <f>AVERAGE(N40:N45)</f>
        <v>47.3</v>
      </c>
      <c r="O46" s="12">
        <f>AVERAGE(O40:O44)</f>
        <v>47.42</v>
      </c>
      <c r="P46" s="12">
        <f>AVERAGE(P40:P45)</f>
        <v>47.489999999999995</v>
      </c>
      <c r="Q46" s="12">
        <f>AVERAGE(Q40:Q45)</f>
        <v>47.56</v>
      </c>
      <c r="R46" s="12">
        <f>AVERAGE(R40:R45)</f>
        <v>46.959999999999994</v>
      </c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</row>
    <row r="47" spans="1:40" s="4" customFormat="1" ht="12.5" x14ac:dyDescent="0.25">
      <c r="A47" s="4" t="s">
        <v>1</v>
      </c>
      <c r="B47" s="4" t="s">
        <v>1</v>
      </c>
      <c r="C47" s="12"/>
      <c r="D47" s="12">
        <f t="shared" ref="D47:L47" si="28">STDEV(D40:D45)</f>
        <v>0.96390870937034234</v>
      </c>
      <c r="E47" s="12">
        <f t="shared" si="28"/>
        <v>0.99849887330932996</v>
      </c>
      <c r="F47" s="12">
        <f t="shared" si="28"/>
        <v>1.1388590782006351</v>
      </c>
      <c r="G47" s="12">
        <f t="shared" si="28"/>
        <v>1.322119510483075</v>
      </c>
      <c r="H47" s="12">
        <f t="shared" si="28"/>
        <v>1.487279395406258</v>
      </c>
      <c r="I47" s="12">
        <f t="shared" si="28"/>
        <v>1.7412639087743136</v>
      </c>
      <c r="J47" s="12">
        <f t="shared" si="28"/>
        <v>2.1307275752662513</v>
      </c>
      <c r="K47" s="12">
        <f t="shared" si="28"/>
        <v>2.174166506963072</v>
      </c>
      <c r="L47" s="12">
        <f t="shared" si="28"/>
        <v>2.55499510762741</v>
      </c>
      <c r="M47" s="12">
        <f>STDEV(M40:M45)</f>
        <v>3.0906310035330962</v>
      </c>
      <c r="N47" s="12">
        <f>STDEV(N40:N45)</f>
        <v>3.6173194495371837</v>
      </c>
      <c r="O47" s="12">
        <f>STDEV(O40:O44)</f>
        <v>3.9334463260606465</v>
      </c>
      <c r="P47" s="12">
        <f>STDEV(P40:P45)</f>
        <v>4.1136054745198907</v>
      </c>
      <c r="Q47" s="12">
        <f>STDEV(Q40:Q45)</f>
        <v>4.3038354987150713</v>
      </c>
      <c r="R47" s="12">
        <f>STDEV(R40:R45)</f>
        <v>4.7568897401558496</v>
      </c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</row>
    <row r="48" spans="1:40" s="8" customFormat="1" ht="12.5" x14ac:dyDescent="0.25">
      <c r="B48" s="8">
        <v>1</v>
      </c>
      <c r="C48" s="9"/>
      <c r="D48" s="10">
        <v>1</v>
      </c>
      <c r="E48" s="10">
        <f>E40/$D40</f>
        <v>0.95166729112026971</v>
      </c>
      <c r="F48" s="10">
        <f t="shared" ref="F48:R48" si="29">F40/$D40</f>
        <v>0.93480704383664281</v>
      </c>
      <c r="G48" s="10">
        <f t="shared" si="29"/>
        <v>0.91420007493443223</v>
      </c>
      <c r="H48" s="10">
        <f t="shared" si="29"/>
        <v>0.91045335331584865</v>
      </c>
      <c r="I48" s="10">
        <f t="shared" si="29"/>
        <v>0.89359310603222186</v>
      </c>
      <c r="J48" s="10">
        <f t="shared" si="29"/>
        <v>0.88235294117647056</v>
      </c>
      <c r="K48" s="10">
        <f t="shared" si="29"/>
        <v>0.87673285874859486</v>
      </c>
      <c r="L48" s="10">
        <f t="shared" si="29"/>
        <v>0.85425252903709248</v>
      </c>
      <c r="M48" s="10">
        <f t="shared" si="29"/>
        <v>0.83739228175346569</v>
      </c>
      <c r="N48" s="10">
        <f t="shared" si="29"/>
        <v>0.82615211689771451</v>
      </c>
      <c r="O48" s="10">
        <f t="shared" si="29"/>
        <v>0.82802547770700641</v>
      </c>
      <c r="P48" s="10">
        <f t="shared" si="29"/>
        <v>0.8298988385162982</v>
      </c>
      <c r="Q48" s="10">
        <f t="shared" si="29"/>
        <v>0.83177219932558999</v>
      </c>
      <c r="R48" s="10">
        <f t="shared" si="29"/>
        <v>0.82802547770700641</v>
      </c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</row>
    <row r="49" spans="1:41" s="8" customFormat="1" ht="12.5" x14ac:dyDescent="0.25">
      <c r="B49" s="8">
        <v>2</v>
      </c>
      <c r="C49" s="9"/>
      <c r="D49" s="10">
        <v>1</v>
      </c>
      <c r="E49" s="10">
        <f t="shared" ref="E49:R52" si="30">E41/$D41</f>
        <v>0.9620299379335524</v>
      </c>
      <c r="F49" s="10">
        <f t="shared" si="30"/>
        <v>0.95107703541438482</v>
      </c>
      <c r="G49" s="10">
        <f t="shared" si="30"/>
        <v>0.9346476816356335</v>
      </c>
      <c r="H49" s="10">
        <f t="shared" si="30"/>
        <v>0.9346476816356335</v>
      </c>
      <c r="I49" s="10">
        <f t="shared" si="30"/>
        <v>0.92552026286966049</v>
      </c>
      <c r="J49" s="10">
        <f t="shared" si="30"/>
        <v>0.92734574662285496</v>
      </c>
      <c r="K49" s="10">
        <f t="shared" si="30"/>
        <v>0.92186929536327122</v>
      </c>
      <c r="L49" s="10">
        <f t="shared" si="30"/>
        <v>0.92552026286966049</v>
      </c>
      <c r="M49" s="10">
        <f t="shared" si="30"/>
        <v>0.93282219788243881</v>
      </c>
      <c r="N49" s="10">
        <f t="shared" si="30"/>
        <v>0.93829864914202254</v>
      </c>
      <c r="O49" s="10">
        <f t="shared" si="30"/>
        <v>0.9529025191675794</v>
      </c>
      <c r="P49" s="10">
        <f t="shared" si="30"/>
        <v>0.9620299379335524</v>
      </c>
      <c r="Q49" s="10">
        <f t="shared" si="30"/>
        <v>0.97115735669952541</v>
      </c>
      <c r="R49" s="10">
        <f t="shared" si="30"/>
        <v>0.96568090543994156</v>
      </c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</row>
    <row r="50" spans="1:41" s="8" customFormat="1" ht="12.5" x14ac:dyDescent="0.25">
      <c r="B50" s="8">
        <v>3</v>
      </c>
      <c r="C50" s="9"/>
      <c r="D50" s="10">
        <v>1</v>
      </c>
      <c r="E50" s="10">
        <f t="shared" si="30"/>
        <v>0.96235113330772182</v>
      </c>
      <c r="F50" s="10">
        <f t="shared" si="30"/>
        <v>0.9450633883980023</v>
      </c>
      <c r="G50" s="10">
        <f t="shared" si="30"/>
        <v>0.91817134076066065</v>
      </c>
      <c r="H50" s="10">
        <f t="shared" si="30"/>
        <v>0.91048789857856316</v>
      </c>
      <c r="I50" s="10">
        <f t="shared" si="30"/>
        <v>0.89320015366884364</v>
      </c>
      <c r="J50" s="10">
        <f t="shared" si="30"/>
        <v>0.87975412985017276</v>
      </c>
      <c r="K50" s="10">
        <f t="shared" si="30"/>
        <v>0.87014982712255085</v>
      </c>
      <c r="L50" s="10">
        <f t="shared" si="30"/>
        <v>0.85670380330388007</v>
      </c>
      <c r="M50" s="10">
        <f t="shared" si="30"/>
        <v>0.84902036112178259</v>
      </c>
      <c r="N50" s="10">
        <f t="shared" si="30"/>
        <v>0.84517864003073373</v>
      </c>
      <c r="O50" s="10">
        <f t="shared" si="30"/>
        <v>0.83941605839416056</v>
      </c>
      <c r="P50" s="10">
        <f t="shared" si="30"/>
        <v>0.83461390703034966</v>
      </c>
      <c r="Q50" s="10">
        <f t="shared" si="30"/>
        <v>0.82981175566653864</v>
      </c>
      <c r="R50" s="10">
        <f t="shared" si="30"/>
        <v>0.78947368421052633</v>
      </c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</row>
    <row r="51" spans="1:41" s="8" customFormat="1" ht="12.5" x14ac:dyDescent="0.25">
      <c r="B51" s="8">
        <v>4</v>
      </c>
      <c r="C51" s="9"/>
      <c r="D51" s="10">
        <v>1</v>
      </c>
      <c r="E51" s="10">
        <f t="shared" si="30"/>
        <v>0.96489581377886235</v>
      </c>
      <c r="F51" s="10">
        <f t="shared" si="30"/>
        <v>0.95738689694011636</v>
      </c>
      <c r="G51" s="10">
        <f t="shared" si="30"/>
        <v>0.94143044865778103</v>
      </c>
      <c r="H51" s="10">
        <f t="shared" si="30"/>
        <v>0.94236906326262437</v>
      </c>
      <c r="I51" s="10">
        <f t="shared" si="30"/>
        <v>0.94049183405293779</v>
      </c>
      <c r="J51" s="10">
        <f t="shared" si="30"/>
        <v>0.94612352168199731</v>
      </c>
      <c r="K51" s="10">
        <f t="shared" si="30"/>
        <v>0.93861460484325132</v>
      </c>
      <c r="L51" s="10">
        <f t="shared" si="30"/>
        <v>0.92735122958513228</v>
      </c>
      <c r="M51" s="10">
        <f t="shared" si="30"/>
        <v>0.93673737563356474</v>
      </c>
      <c r="N51" s="10">
        <f t="shared" si="30"/>
        <v>0.95550966773042978</v>
      </c>
      <c r="O51" s="10">
        <f t="shared" si="30"/>
        <v>0.95738689694011636</v>
      </c>
      <c r="P51" s="10">
        <f t="shared" si="30"/>
        <v>0.95644828233527313</v>
      </c>
      <c r="Q51" s="10">
        <f t="shared" si="30"/>
        <v>0.95550966773042978</v>
      </c>
      <c r="R51" s="10">
        <f t="shared" si="30"/>
        <v>0.94800075089168379</v>
      </c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</row>
    <row r="52" spans="1:41" s="8" customFormat="1" ht="12.5" x14ac:dyDescent="0.25">
      <c r="B52" s="8">
        <v>5</v>
      </c>
      <c r="C52" s="9"/>
      <c r="D52" s="10">
        <v>1</v>
      </c>
      <c r="E52" s="10">
        <f t="shared" si="30"/>
        <v>0.97336834208552137</v>
      </c>
      <c r="F52" s="10">
        <f t="shared" si="30"/>
        <v>0.96024006001500384</v>
      </c>
      <c r="G52" s="10">
        <f t="shared" si="30"/>
        <v>0.93960990247561893</v>
      </c>
      <c r="H52" s="10">
        <f t="shared" si="30"/>
        <v>0.93773443360840214</v>
      </c>
      <c r="I52" s="10">
        <f t="shared" si="30"/>
        <v>0.92648162040510129</v>
      </c>
      <c r="J52" s="10">
        <f t="shared" si="30"/>
        <v>0.90772693173293317</v>
      </c>
      <c r="K52" s="10">
        <f t="shared" si="30"/>
        <v>0.90022505626406601</v>
      </c>
      <c r="L52" s="10">
        <f t="shared" si="30"/>
        <v>0.88147036759189801</v>
      </c>
      <c r="M52" s="10">
        <f t="shared" si="30"/>
        <v>0.87209302325581395</v>
      </c>
      <c r="N52" s="10">
        <f t="shared" si="30"/>
        <v>0.86459114778694679</v>
      </c>
      <c r="O52" s="10">
        <f t="shared" si="30"/>
        <v>0.86271567891972989</v>
      </c>
      <c r="P52" s="10">
        <f t="shared" si="30"/>
        <v>0.86365341335333823</v>
      </c>
      <c r="Q52" s="10">
        <f t="shared" si="30"/>
        <v>0.86459114778694679</v>
      </c>
      <c r="R52" s="10">
        <f t="shared" si="30"/>
        <v>0.86459114778694679</v>
      </c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</row>
    <row r="53" spans="1:41" s="8" customFormat="1" ht="12.5" x14ac:dyDescent="0.25">
      <c r="C53" s="9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</row>
    <row r="54" spans="1:41" s="1" customFormat="1" ht="12.5" x14ac:dyDescent="0.25">
      <c r="A54" s="1" t="s">
        <v>0</v>
      </c>
      <c r="B54" s="1" t="s">
        <v>0</v>
      </c>
      <c r="C54" s="2"/>
      <c r="D54" s="2">
        <f>AVERAGE(D48:D52)</f>
        <v>1</v>
      </c>
      <c r="E54" s="2">
        <f t="shared" ref="E54:R54" si="31">AVERAGE(E48:E52)</f>
        <v>0.96286250364518544</v>
      </c>
      <c r="F54" s="2">
        <f t="shared" si="31"/>
        <v>0.94971488492083012</v>
      </c>
      <c r="G54" s="2">
        <f t="shared" si="31"/>
        <v>0.92961188969282527</v>
      </c>
      <c r="H54" s="2">
        <f t="shared" si="31"/>
        <v>0.92713848608021432</v>
      </c>
      <c r="I54" s="2">
        <f t="shared" si="31"/>
        <v>0.91585739540575306</v>
      </c>
      <c r="J54" s="2">
        <f t="shared" si="31"/>
        <v>0.90866065421288567</v>
      </c>
      <c r="K54" s="2">
        <f t="shared" si="31"/>
        <v>0.90151832846834679</v>
      </c>
      <c r="L54" s="2">
        <f t="shared" si="31"/>
        <v>0.88905963847753244</v>
      </c>
      <c r="M54" s="2">
        <f t="shared" si="31"/>
        <v>0.8856130479294132</v>
      </c>
      <c r="N54" s="2">
        <f t="shared" si="31"/>
        <v>0.8859460443175694</v>
      </c>
      <c r="O54" s="2">
        <f t="shared" si="31"/>
        <v>0.88808932622571857</v>
      </c>
      <c r="P54" s="2">
        <f t="shared" si="31"/>
        <v>0.88932887583376241</v>
      </c>
      <c r="Q54" s="2">
        <f t="shared" si="31"/>
        <v>0.89056842544180603</v>
      </c>
      <c r="R54" s="2">
        <f t="shared" si="31"/>
        <v>0.879154393207221</v>
      </c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</row>
    <row r="55" spans="1:41" s="4" customFormat="1" ht="13.5" customHeight="1" x14ac:dyDescent="0.25">
      <c r="A55" s="4" t="s">
        <v>1</v>
      </c>
      <c r="B55" s="4" t="s">
        <v>4</v>
      </c>
      <c r="C55" s="5"/>
      <c r="D55" s="5">
        <f t="shared" ref="D55" si="32">STDEV(D48:D51)</f>
        <v>0</v>
      </c>
      <c r="E55" s="5">
        <f>STDEV(E48:E52)</f>
        <v>7.7587763242409555E-3</v>
      </c>
      <c r="F55" s="5">
        <f t="shared" ref="F55:R55" si="33">STDEV(F48:F51)</f>
        <v>9.6072982742924831E-3</v>
      </c>
      <c r="G55" s="5">
        <f t="shared" si="33"/>
        <v>1.3018674607583736E-2</v>
      </c>
      <c r="H55" s="5">
        <f t="shared" si="33"/>
        <v>1.6491671561816704E-2</v>
      </c>
      <c r="I55" s="5">
        <f t="shared" si="33"/>
        <v>2.3671763913369014E-2</v>
      </c>
      <c r="J55" s="5">
        <f t="shared" si="33"/>
        <v>3.3065914342408076E-2</v>
      </c>
      <c r="K55" s="5">
        <f t="shared" si="33"/>
        <v>3.360644691178049E-2</v>
      </c>
      <c r="L55" s="5">
        <f t="shared" si="33"/>
        <v>4.0986415472507053E-2</v>
      </c>
      <c r="M55" s="5">
        <f t="shared" si="33"/>
        <v>5.3106716380296633E-2</v>
      </c>
      <c r="N55" s="5">
        <f t="shared" si="33"/>
        <v>6.5072216399295918E-2</v>
      </c>
      <c r="O55" s="5">
        <f t="shared" si="33"/>
        <v>7.0282052455599806E-2</v>
      </c>
      <c r="P55" s="5">
        <f t="shared" si="33"/>
        <v>7.3374175663445021E-2</v>
      </c>
      <c r="Q55" s="5">
        <f t="shared" si="33"/>
        <v>7.6793240111249009E-2</v>
      </c>
      <c r="R55" s="5">
        <f t="shared" si="33"/>
        <v>8.7236138961367879E-2</v>
      </c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</row>
    <row r="56" spans="1:41" s="6" customFormat="1" ht="12.5" x14ac:dyDescent="0.25">
      <c r="A56" s="6" t="s">
        <v>2</v>
      </c>
      <c r="B56" s="6" t="s">
        <v>2</v>
      </c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</row>
    <row r="57" spans="1:41" s="1" customFormat="1" x14ac:dyDescent="0.25">
      <c r="A57" s="1" t="s">
        <v>0</v>
      </c>
      <c r="B57" s="1" t="s">
        <v>0</v>
      </c>
      <c r="C57" s="2"/>
      <c r="D57" s="2">
        <f t="shared" ref="D57:R57" si="34">AVERAGE(D51:D56)</f>
        <v>0.75</v>
      </c>
      <c r="E57" s="2">
        <f t="shared" si="34"/>
        <v>0.72722135895845252</v>
      </c>
      <c r="F57" s="2">
        <f t="shared" si="34"/>
        <v>0.71923728503756068</v>
      </c>
      <c r="G57" s="2">
        <f t="shared" si="34"/>
        <v>0.70591772885845228</v>
      </c>
      <c r="H57" s="2">
        <f t="shared" si="34"/>
        <v>0.70593341362826434</v>
      </c>
      <c r="I57" s="2">
        <f t="shared" si="34"/>
        <v>0.70162565344429029</v>
      </c>
      <c r="J57" s="2">
        <f t="shared" si="34"/>
        <v>0.69889425549255602</v>
      </c>
      <c r="K57" s="2">
        <f t="shared" si="34"/>
        <v>0.69349110912186118</v>
      </c>
      <c r="L57" s="2">
        <f t="shared" si="34"/>
        <v>0.68471691278176749</v>
      </c>
      <c r="M57" s="2">
        <f t="shared" si="34"/>
        <v>0.6868875407997721</v>
      </c>
      <c r="N57" s="2">
        <f t="shared" si="34"/>
        <v>0.69277976905856054</v>
      </c>
      <c r="O57" s="2">
        <f t="shared" si="34"/>
        <v>0.69461848863529108</v>
      </c>
      <c r="P57" s="2">
        <f t="shared" si="34"/>
        <v>0.69570118679645465</v>
      </c>
      <c r="Q57" s="2">
        <f t="shared" si="34"/>
        <v>0.6968656202676079</v>
      </c>
      <c r="R57" s="2">
        <f t="shared" si="34"/>
        <v>0.69474560771180494</v>
      </c>
      <c r="S57"/>
      <c r="T57"/>
      <c r="U57"/>
      <c r="V57"/>
      <c r="W57"/>
      <c r="X57"/>
      <c r="Y57"/>
      <c r="Z57"/>
      <c r="AA57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5"/>
    </row>
    <row r="58" spans="1:41" s="4" customFormat="1" x14ac:dyDescent="0.25">
      <c r="A58" s="4" t="s">
        <v>1</v>
      </c>
      <c r="B58" s="4" t="s">
        <v>4</v>
      </c>
      <c r="C58" s="5"/>
      <c r="D58" s="5">
        <f t="shared" ref="D58:R58" si="35">STDEV(D51:D56)</f>
        <v>0.5</v>
      </c>
      <c r="E58" s="5">
        <f t="shared" si="35"/>
        <v>0.47966329880333775</v>
      </c>
      <c r="F58" s="5">
        <f t="shared" si="35"/>
        <v>0.47310753441395492</v>
      </c>
      <c r="G58" s="5">
        <f t="shared" si="35"/>
        <v>0.46196192129162017</v>
      </c>
      <c r="H58" s="5">
        <f t="shared" si="35"/>
        <v>0.45967203129475742</v>
      </c>
      <c r="I58" s="5">
        <f t="shared" si="35"/>
        <v>0.45208184130398027</v>
      </c>
      <c r="J58" s="5">
        <f t="shared" si="35"/>
        <v>0.44424569727315755</v>
      </c>
      <c r="K58" s="5">
        <f t="shared" si="35"/>
        <v>0.44028306972704617</v>
      </c>
      <c r="L58" s="5">
        <f t="shared" si="35"/>
        <v>0.42962318232809543</v>
      </c>
      <c r="M58" s="5">
        <f t="shared" si="35"/>
        <v>0.42343672147638617</v>
      </c>
      <c r="N58" s="5">
        <f t="shared" si="35"/>
        <v>0.42026822033855238</v>
      </c>
      <c r="O58" s="5">
        <f t="shared" si="35"/>
        <v>0.41814305858325329</v>
      </c>
      <c r="P58" s="5">
        <f t="shared" si="35"/>
        <v>0.41672516482089972</v>
      </c>
      <c r="Q58" s="5">
        <f t="shared" si="35"/>
        <v>0.41514621088427639</v>
      </c>
      <c r="R58" s="5">
        <f t="shared" si="35"/>
        <v>0.40663662313332022</v>
      </c>
      <c r="S58"/>
      <c r="T58"/>
      <c r="U58"/>
      <c r="V58"/>
      <c r="W58"/>
      <c r="X58"/>
      <c r="Y58"/>
      <c r="Z58"/>
      <c r="AA58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4"/>
    </row>
    <row r="59" spans="1:41" s="6" customFormat="1" x14ac:dyDescent="0.25">
      <c r="A59" s="6" t="s">
        <v>2</v>
      </c>
      <c r="B59" s="6" t="s">
        <v>2</v>
      </c>
      <c r="S59"/>
      <c r="T59"/>
      <c r="U59"/>
      <c r="V59"/>
      <c r="W59"/>
      <c r="X59"/>
      <c r="Y59"/>
      <c r="Z59"/>
      <c r="AA59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7"/>
    </row>
    <row r="60" spans="1:41" x14ac:dyDescent="0.25">
      <c r="A60" t="s">
        <v>46</v>
      </c>
      <c r="B60">
        <v>1</v>
      </c>
      <c r="C60">
        <f>70%*D60</f>
        <v>22.252999999999997</v>
      </c>
      <c r="D60">
        <v>31.79</v>
      </c>
      <c r="E60">
        <v>31.2</v>
      </c>
      <c r="F60">
        <v>31.7</v>
      </c>
      <c r="G60">
        <v>31.5</v>
      </c>
      <c r="H60" s="11">
        <v>31.9</v>
      </c>
      <c r="I60" s="11">
        <v>31.9</v>
      </c>
      <c r="J60" s="11">
        <v>31.7</v>
      </c>
      <c r="K60" s="11">
        <v>31.6</v>
      </c>
      <c r="L60" s="11">
        <v>32.799999999999997</v>
      </c>
      <c r="M60" s="11">
        <v>32.5</v>
      </c>
      <c r="N60" s="11">
        <v>32.9</v>
      </c>
      <c r="O60" s="11">
        <v>33.299999999999997</v>
      </c>
      <c r="P60" s="11">
        <f>AVERAGE(O60,Q60)</f>
        <v>33.299999999999997</v>
      </c>
      <c r="Q60" s="11">
        <v>33.299999999999997</v>
      </c>
      <c r="R60" s="11">
        <v>33.799999999999997</v>
      </c>
    </row>
    <row r="61" spans="1:41" x14ac:dyDescent="0.25">
      <c r="A61" t="s">
        <v>47</v>
      </c>
      <c r="B61">
        <v>2</v>
      </c>
      <c r="C61">
        <f t="shared" ref="C61:C64" si="36">70%*D61</f>
        <v>23.646000000000001</v>
      </c>
      <c r="D61">
        <v>33.78</v>
      </c>
      <c r="E61">
        <v>32.799999999999997</v>
      </c>
      <c r="F61">
        <v>33.5</v>
      </c>
      <c r="G61">
        <v>33.299999999999997</v>
      </c>
      <c r="H61">
        <v>33.799999999999997</v>
      </c>
      <c r="I61">
        <v>34.1</v>
      </c>
      <c r="J61">
        <v>33.799999999999997</v>
      </c>
      <c r="K61">
        <v>34</v>
      </c>
      <c r="L61">
        <v>34.200000000000003</v>
      </c>
      <c r="M61">
        <v>34</v>
      </c>
      <c r="N61">
        <v>33.6</v>
      </c>
      <c r="O61" s="11">
        <v>34</v>
      </c>
      <c r="P61" s="11">
        <f t="shared" ref="P61:P64" si="37">AVERAGE(O61,Q61)</f>
        <v>34.049999999999997</v>
      </c>
      <c r="Q61">
        <v>34.1</v>
      </c>
      <c r="R61">
        <v>34.200000000000003</v>
      </c>
    </row>
    <row r="62" spans="1:41" x14ac:dyDescent="0.25">
      <c r="B62">
        <v>3</v>
      </c>
      <c r="C62">
        <f t="shared" si="36"/>
        <v>22.742999999999999</v>
      </c>
      <c r="D62">
        <v>32.49</v>
      </c>
      <c r="E62">
        <v>32.299999999999997</v>
      </c>
      <c r="F62">
        <v>33.799999999999997</v>
      </c>
      <c r="G62">
        <v>33.700000000000003</v>
      </c>
      <c r="H62">
        <v>34.6</v>
      </c>
      <c r="I62">
        <v>35</v>
      </c>
      <c r="J62">
        <v>34.799999999999997</v>
      </c>
      <c r="K62">
        <v>35.6</v>
      </c>
      <c r="L62">
        <v>36.200000000000003</v>
      </c>
      <c r="M62">
        <v>36</v>
      </c>
      <c r="N62">
        <v>36.6</v>
      </c>
      <c r="O62" s="11">
        <v>37</v>
      </c>
      <c r="P62" s="11">
        <f t="shared" si="37"/>
        <v>36.75</v>
      </c>
      <c r="Q62">
        <v>36.5</v>
      </c>
      <c r="R62">
        <v>36.799999999999997</v>
      </c>
    </row>
    <row r="63" spans="1:41" x14ac:dyDescent="0.25">
      <c r="B63">
        <v>4</v>
      </c>
      <c r="C63">
        <f t="shared" si="36"/>
        <v>20.628999999999998</v>
      </c>
      <c r="D63">
        <v>29.47</v>
      </c>
      <c r="E63">
        <v>28.6</v>
      </c>
      <c r="F63">
        <v>27.8</v>
      </c>
      <c r="G63">
        <v>27.7</v>
      </c>
      <c r="H63">
        <v>27.5</v>
      </c>
      <c r="I63">
        <v>27.5</v>
      </c>
      <c r="J63">
        <v>27.5</v>
      </c>
      <c r="K63">
        <v>27.3</v>
      </c>
      <c r="L63">
        <v>27.7</v>
      </c>
      <c r="M63">
        <v>28.2</v>
      </c>
      <c r="N63">
        <v>28.2</v>
      </c>
      <c r="O63" s="11">
        <v>29</v>
      </c>
      <c r="P63" s="11">
        <f t="shared" si="37"/>
        <v>29.2</v>
      </c>
      <c r="Q63">
        <v>29.4</v>
      </c>
      <c r="R63">
        <v>29.9</v>
      </c>
    </row>
    <row r="64" spans="1:41" x14ac:dyDescent="0.25">
      <c r="B64">
        <v>5</v>
      </c>
      <c r="C64">
        <f t="shared" si="36"/>
        <v>23.771999999999998</v>
      </c>
      <c r="D64">
        <v>33.96</v>
      </c>
      <c r="E64">
        <v>33.5</v>
      </c>
      <c r="F64">
        <v>32.9</v>
      </c>
      <c r="G64">
        <v>33</v>
      </c>
      <c r="H64">
        <v>33.299999999999997</v>
      </c>
      <c r="I64">
        <v>32.6</v>
      </c>
      <c r="J64">
        <v>31.5</v>
      </c>
      <c r="K64">
        <v>31.1</v>
      </c>
      <c r="L64">
        <v>30.5</v>
      </c>
      <c r="M64">
        <v>30.4</v>
      </c>
      <c r="N64">
        <v>30.4</v>
      </c>
      <c r="O64" s="11">
        <v>30.4</v>
      </c>
      <c r="P64" s="11">
        <f t="shared" si="37"/>
        <v>30.4</v>
      </c>
      <c r="Q64">
        <v>30.4</v>
      </c>
      <c r="R64">
        <v>30.5</v>
      </c>
    </row>
    <row r="66" spans="1:19" x14ac:dyDescent="0.25">
      <c r="A66" s="4" t="s">
        <v>0</v>
      </c>
      <c r="B66" s="4" t="s">
        <v>0</v>
      </c>
      <c r="C66" s="12"/>
      <c r="D66" s="12">
        <f t="shared" ref="D66" si="38">AVERAGE(E60:E62)</f>
        <v>32.1</v>
      </c>
      <c r="E66" s="12">
        <f t="shared" ref="E66" si="39">AVERAGE(F60:F62)</f>
        <v>33</v>
      </c>
      <c r="F66" s="12">
        <f t="shared" ref="F66" si="40">AVERAGE(G60:G62)</f>
        <v>32.833333333333336</v>
      </c>
      <c r="G66" s="12">
        <f t="shared" ref="G66" si="41">AVERAGE(H60:H62)</f>
        <v>33.43333333333333</v>
      </c>
      <c r="H66" s="12">
        <f t="shared" ref="H66" si="42">AVERAGE(I60:I62)</f>
        <v>33.666666666666664</v>
      </c>
      <c r="I66" s="12">
        <f t="shared" ref="I66" si="43">AVERAGE(J60:J62)</f>
        <v>33.43333333333333</v>
      </c>
      <c r="J66" s="12">
        <f t="shared" ref="J66" si="44">AVERAGE(K60:K62)</f>
        <v>33.733333333333327</v>
      </c>
      <c r="K66" s="12">
        <f t="shared" ref="K66" si="45">AVERAGE(L60:L62)</f>
        <v>34.4</v>
      </c>
      <c r="L66" s="12">
        <f t="shared" ref="L66" si="46">AVERAGE(M60:M62)</f>
        <v>34.166666666666664</v>
      </c>
      <c r="M66" s="12">
        <f t="shared" ref="M66" si="47">AVERAGE(N60:N62)</f>
        <v>34.366666666666667</v>
      </c>
      <c r="N66" s="12">
        <f t="shared" ref="N66" si="48">AVERAGE(O60:O62)</f>
        <v>34.766666666666666</v>
      </c>
      <c r="O66" s="12">
        <f t="shared" ref="O66" si="49">AVERAGE(P60:P62)</f>
        <v>34.699999999999996</v>
      </c>
      <c r="P66" s="12">
        <f t="shared" ref="P66" si="50">AVERAGE(Q60:Q62)</f>
        <v>34.633333333333333</v>
      </c>
      <c r="Q66" s="12">
        <f t="shared" ref="Q66" si="51">AVERAGE(R60:R62)</f>
        <v>34.93333333333333</v>
      </c>
      <c r="R66" s="12" t="e">
        <f t="shared" ref="R66" si="52">AVERAGE(S60:S62)</f>
        <v>#DIV/0!</v>
      </c>
    </row>
    <row r="67" spans="1:19" x14ac:dyDescent="0.25">
      <c r="A67" s="4" t="s">
        <v>1</v>
      </c>
      <c r="B67" s="4" t="s">
        <v>1</v>
      </c>
      <c r="C67" s="12"/>
      <c r="D67" s="12">
        <f>STDEV(E60:E62)</f>
        <v>0.81853527718724384</v>
      </c>
      <c r="E67" s="12">
        <f>STDEV(F60:F62)</f>
        <v>1.1357816691600542</v>
      </c>
      <c r="F67" s="12">
        <f>STDEV(G60:G62)</f>
        <v>1.1718930554164635</v>
      </c>
      <c r="G67" s="12">
        <f>STDEV(H60:H62)</f>
        <v>1.3868429375143156</v>
      </c>
      <c r="H67" s="12">
        <f t="shared" ref="H67" si="53">STDEV(I60:I62)</f>
        <v>1.5947831618540924</v>
      </c>
      <c r="I67" s="12">
        <f>STDEV(J60:J62)</f>
        <v>1.5821925715074412</v>
      </c>
      <c r="J67" s="12">
        <f t="shared" ref="J67" si="54">STDEV(K60:K62)</f>
        <v>2.0132891827388666</v>
      </c>
      <c r="K67" s="12">
        <f t="shared" ref="K67" si="55">STDEV(L60:L62)</f>
        <v>1.7088007490635089</v>
      </c>
      <c r="L67" s="12">
        <f t="shared" ref="L67" si="56">STDEV(M60:M62)</f>
        <v>1.7559422921421231</v>
      </c>
      <c r="M67" s="12">
        <f t="shared" ref="M67" si="57">STDEV(N60:N62)</f>
        <v>1.9655363983740768</v>
      </c>
      <c r="N67" s="12">
        <f t="shared" ref="N67" si="58">STDEV(O60:O62)</f>
        <v>1.9655363983740768</v>
      </c>
      <c r="O67" s="12">
        <f t="shared" ref="O67" si="59">STDEV(P60:P62)</f>
        <v>1.8145247311624071</v>
      </c>
      <c r="P67" s="12">
        <f t="shared" ref="P67" si="60">STDEV(Q60:Q62)</f>
        <v>1.665332799572907</v>
      </c>
      <c r="Q67" s="12">
        <f t="shared" ref="Q67" si="61">STDEV(R60:R62)</f>
        <v>1.628905563049414</v>
      </c>
      <c r="R67" s="12" t="e">
        <f t="shared" ref="R67" si="62">STDEV(S60:S62)</f>
        <v>#DIV/0!</v>
      </c>
    </row>
    <row r="68" spans="1:19" x14ac:dyDescent="0.25">
      <c r="A68" s="8"/>
      <c r="B68" s="8">
        <v>1</v>
      </c>
      <c r="C68" s="9"/>
      <c r="D68" s="10">
        <v>1</v>
      </c>
      <c r="E68" s="10">
        <f>E60/$D60</f>
        <v>0.98144070462409561</v>
      </c>
      <c r="F68" s="10">
        <f t="shared" ref="F68:I68" si="63">F60/$D60</f>
        <v>0.99716892104435362</v>
      </c>
      <c r="G68" s="10">
        <f t="shared" si="63"/>
        <v>0.99087763447625044</v>
      </c>
      <c r="H68" s="10">
        <f t="shared" si="63"/>
        <v>1.0034602076124568</v>
      </c>
      <c r="I68" s="10">
        <f t="shared" si="63"/>
        <v>1.0034602076124568</v>
      </c>
      <c r="J68" s="10">
        <f>J60/$D60</f>
        <v>0.99716892104435362</v>
      </c>
      <c r="K68" s="10">
        <f t="shared" ref="K68:R68" si="64">K60/$D60</f>
        <v>0.99402327776030208</v>
      </c>
      <c r="L68" s="10">
        <f t="shared" si="64"/>
        <v>1.0317709971689211</v>
      </c>
      <c r="M68" s="10">
        <f t="shared" si="64"/>
        <v>1.0223340673167662</v>
      </c>
      <c r="N68" s="10">
        <f t="shared" si="64"/>
        <v>1.0349166404529726</v>
      </c>
      <c r="O68" s="10">
        <f t="shared" si="64"/>
        <v>1.047499213589179</v>
      </c>
      <c r="P68" s="10">
        <f t="shared" si="64"/>
        <v>1.047499213589179</v>
      </c>
      <c r="Q68" s="10">
        <f t="shared" si="64"/>
        <v>1.047499213589179</v>
      </c>
      <c r="R68" s="10">
        <f t="shared" si="64"/>
        <v>1.0632274300094369</v>
      </c>
    </row>
    <row r="69" spans="1:19" x14ac:dyDescent="0.25">
      <c r="A69" s="8"/>
      <c r="B69" s="8">
        <v>2</v>
      </c>
      <c r="C69" s="9"/>
      <c r="D69" s="10">
        <v>1</v>
      </c>
      <c r="E69" s="10">
        <f t="shared" ref="E69:I69" si="65">E61/$D61</f>
        <v>0.97098875074008273</v>
      </c>
      <c r="F69" s="10">
        <f t="shared" si="65"/>
        <v>0.9917110716400237</v>
      </c>
      <c r="G69" s="10">
        <f t="shared" si="65"/>
        <v>0.98579040852575472</v>
      </c>
      <c r="H69" s="10">
        <f t="shared" si="65"/>
        <v>1.0005920663114267</v>
      </c>
      <c r="I69" s="10">
        <f t="shared" si="65"/>
        <v>1.0094730609828302</v>
      </c>
      <c r="J69" s="10">
        <f>J61/$D61</f>
        <v>1.0005920663114267</v>
      </c>
      <c r="K69" s="10">
        <f t="shared" ref="K69:R69" si="66">K61/$D61</f>
        <v>1.0065127294256957</v>
      </c>
      <c r="L69" s="10">
        <f t="shared" si="66"/>
        <v>1.0124333925399644</v>
      </c>
      <c r="M69" s="10">
        <f t="shared" si="66"/>
        <v>1.0065127294256957</v>
      </c>
      <c r="N69" s="10">
        <f t="shared" si="66"/>
        <v>0.99467140319715808</v>
      </c>
      <c r="O69" s="10">
        <f t="shared" si="66"/>
        <v>1.0065127294256957</v>
      </c>
      <c r="P69" s="10">
        <f t="shared" si="66"/>
        <v>1.0079928952042627</v>
      </c>
      <c r="Q69" s="10">
        <f t="shared" si="66"/>
        <v>1.0094730609828302</v>
      </c>
      <c r="R69" s="10">
        <f t="shared" si="66"/>
        <v>1.0124333925399644</v>
      </c>
    </row>
    <row r="70" spans="1:19" x14ac:dyDescent="0.25">
      <c r="A70" s="8"/>
      <c r="B70" s="8">
        <v>3</v>
      </c>
      <c r="C70" s="9"/>
      <c r="D70" s="10">
        <v>1</v>
      </c>
      <c r="E70" s="10">
        <f t="shared" ref="E70:I70" si="67">E62/$D62</f>
        <v>0.99415204678362556</v>
      </c>
      <c r="F70" s="10">
        <f t="shared" si="67"/>
        <v>1.0403200984918435</v>
      </c>
      <c r="G70" s="10">
        <f t="shared" si="67"/>
        <v>1.0372422283779625</v>
      </c>
      <c r="H70" s="10">
        <f t="shared" si="67"/>
        <v>1.0649430594028932</v>
      </c>
      <c r="I70" s="10">
        <f t="shared" si="67"/>
        <v>1.0772545398584179</v>
      </c>
      <c r="J70" s="10">
        <f>J62/$D62</f>
        <v>1.0710987996306554</v>
      </c>
      <c r="K70" s="10">
        <f t="shared" ref="K70:R70" si="68">K62/$D62</f>
        <v>1.0957217605417051</v>
      </c>
      <c r="L70" s="10">
        <f t="shared" si="68"/>
        <v>1.1141889812249923</v>
      </c>
      <c r="M70" s="10">
        <f t="shared" si="68"/>
        <v>1.1080332409972298</v>
      </c>
      <c r="N70" s="10">
        <f t="shared" si="68"/>
        <v>1.126500461680517</v>
      </c>
      <c r="O70" s="10">
        <f t="shared" si="68"/>
        <v>1.1388119421360419</v>
      </c>
      <c r="P70" s="10">
        <f t="shared" si="68"/>
        <v>1.1311172668513387</v>
      </c>
      <c r="Q70" s="10">
        <f t="shared" si="68"/>
        <v>1.1234225915666358</v>
      </c>
      <c r="R70" s="10">
        <f t="shared" si="68"/>
        <v>1.1326562019082793</v>
      </c>
      <c r="S70" s="22"/>
    </row>
    <row r="71" spans="1:19" x14ac:dyDescent="0.25">
      <c r="A71" s="8"/>
      <c r="B71" s="8">
        <v>4</v>
      </c>
      <c r="C71" s="9"/>
      <c r="D71" s="10">
        <v>1</v>
      </c>
      <c r="E71" s="10">
        <f t="shared" ref="E71:I71" si="69">E63/$D63</f>
        <v>0.9704784526637259</v>
      </c>
      <c r="F71" s="10">
        <f t="shared" si="69"/>
        <v>0.94333220223956571</v>
      </c>
      <c r="G71" s="10">
        <f t="shared" si="69"/>
        <v>0.93993892093654563</v>
      </c>
      <c r="H71" s="10">
        <f t="shared" si="69"/>
        <v>0.93315235833050558</v>
      </c>
      <c r="I71" s="10">
        <f t="shared" si="69"/>
        <v>0.93315235833050558</v>
      </c>
      <c r="J71" s="10">
        <f>J63/$D63</f>
        <v>0.93315235833050558</v>
      </c>
      <c r="K71" s="10">
        <f t="shared" ref="K71:R71" si="70">K63/$D63</f>
        <v>0.92636579572446565</v>
      </c>
      <c r="L71" s="10">
        <f t="shared" si="70"/>
        <v>0.93993892093654563</v>
      </c>
      <c r="M71" s="10">
        <f t="shared" si="70"/>
        <v>0.9569053274516458</v>
      </c>
      <c r="N71" s="10">
        <f t="shared" si="70"/>
        <v>0.9569053274516458</v>
      </c>
      <c r="O71" s="10">
        <f t="shared" si="70"/>
        <v>0.98405157787580599</v>
      </c>
      <c r="P71" s="10">
        <f t="shared" si="70"/>
        <v>0.99083814048184593</v>
      </c>
      <c r="Q71" s="10">
        <f t="shared" si="70"/>
        <v>0.99762470308788598</v>
      </c>
      <c r="R71" s="10">
        <f t="shared" si="70"/>
        <v>1.014591109602986</v>
      </c>
    </row>
    <row r="72" spans="1:19" x14ac:dyDescent="0.25">
      <c r="A72" s="8"/>
      <c r="B72" s="8">
        <v>5</v>
      </c>
      <c r="C72" s="9"/>
      <c r="D72" s="10">
        <v>1</v>
      </c>
      <c r="E72" s="10">
        <f t="shared" ref="E72:R72" si="71">E64/$D64</f>
        <v>0.98645465253239106</v>
      </c>
      <c r="F72" s="10">
        <f t="shared" si="71"/>
        <v>0.96878680800942274</v>
      </c>
      <c r="G72" s="10">
        <f t="shared" si="71"/>
        <v>0.9717314487632509</v>
      </c>
      <c r="H72" s="10">
        <f t="shared" si="71"/>
        <v>0.98056537102473484</v>
      </c>
      <c r="I72" s="10">
        <f t="shared" si="71"/>
        <v>0.9599528857479388</v>
      </c>
      <c r="J72" s="10">
        <f t="shared" si="71"/>
        <v>0.92756183745583032</v>
      </c>
      <c r="K72" s="10">
        <f t="shared" si="71"/>
        <v>0.91578327444051832</v>
      </c>
      <c r="L72" s="10">
        <f t="shared" si="71"/>
        <v>0.89811542991755</v>
      </c>
      <c r="M72" s="10">
        <f t="shared" si="71"/>
        <v>0.89517078916372195</v>
      </c>
      <c r="N72" s="10">
        <f t="shared" si="71"/>
        <v>0.89517078916372195</v>
      </c>
      <c r="O72" s="10">
        <f t="shared" si="71"/>
        <v>0.89517078916372195</v>
      </c>
      <c r="P72" s="10">
        <f t="shared" si="71"/>
        <v>0.89517078916372195</v>
      </c>
      <c r="Q72" s="10">
        <f t="shared" si="71"/>
        <v>0.89517078916372195</v>
      </c>
      <c r="R72" s="10">
        <f t="shared" si="71"/>
        <v>0.89811542991755</v>
      </c>
    </row>
    <row r="73" spans="1:19" x14ac:dyDescent="0.25">
      <c r="A73" s="8"/>
      <c r="B73" s="8"/>
      <c r="C73" s="9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</row>
    <row r="74" spans="1:19" x14ac:dyDescent="0.25">
      <c r="A74" s="1" t="s">
        <v>0</v>
      </c>
      <c r="B74" s="1" t="s">
        <v>0</v>
      </c>
      <c r="C74" s="2"/>
      <c r="D74" s="2">
        <f>AVERAGE(D68:D72)</f>
        <v>1</v>
      </c>
      <c r="E74" s="2">
        <f t="shared" ref="E74:R74" si="72">AVERAGE(E68:E72)</f>
        <v>0.98070292146878424</v>
      </c>
      <c r="F74" s="2">
        <f t="shared" si="72"/>
        <v>0.98826382028504189</v>
      </c>
      <c r="G74" s="2">
        <f t="shared" si="72"/>
        <v>0.98511612821595274</v>
      </c>
      <c r="H74" s="2">
        <f t="shared" si="72"/>
        <v>0.99654261253640342</v>
      </c>
      <c r="I74" s="2">
        <f t="shared" si="72"/>
        <v>0.99665861050642979</v>
      </c>
      <c r="J74" s="2">
        <f t="shared" si="72"/>
        <v>0.98591479655455427</v>
      </c>
      <c r="K74" s="2">
        <f t="shared" si="72"/>
        <v>0.98768136757853742</v>
      </c>
      <c r="L74" s="2">
        <f t="shared" si="72"/>
        <v>0.99928954435759465</v>
      </c>
      <c r="M74" s="2">
        <f t="shared" si="72"/>
        <v>0.99779123087101207</v>
      </c>
      <c r="N74" s="2">
        <f t="shared" si="72"/>
        <v>1.001632924389203</v>
      </c>
      <c r="O74" s="2">
        <f t="shared" si="72"/>
        <v>1.014409250438089</v>
      </c>
      <c r="P74" s="2">
        <f t="shared" si="72"/>
        <v>1.0145236610580697</v>
      </c>
      <c r="Q74" s="2">
        <f t="shared" si="72"/>
        <v>1.0146380716780505</v>
      </c>
      <c r="R74" s="2">
        <f t="shared" si="72"/>
        <v>1.0242047127956435</v>
      </c>
    </row>
    <row r="75" spans="1:19" x14ac:dyDescent="0.25">
      <c r="A75" s="4" t="s">
        <v>1</v>
      </c>
      <c r="B75" s="4" t="s">
        <v>4</v>
      </c>
      <c r="C75" s="5"/>
      <c r="D75" s="5">
        <f>STDEV(D68:D70)</f>
        <v>0</v>
      </c>
      <c r="E75" s="5">
        <f>STDEV(E68:E70)</f>
        <v>1.1599998872779994E-2</v>
      </c>
      <c r="F75" s="5">
        <f>STDEV(F68:F70)</f>
        <v>2.6629087250304689E-2</v>
      </c>
      <c r="G75" s="5">
        <f>STDEV(G68:G70)</f>
        <v>2.8351499671228804E-2</v>
      </c>
      <c r="H75" s="5">
        <f>STDEV(H68:H70)</f>
        <v>3.6353398765143957E-2</v>
      </c>
      <c r="I75" s="5">
        <f t="shared" ref="I75:R75" si="73">STDEV(I68:I70)</f>
        <v>4.0979846176388238E-2</v>
      </c>
      <c r="J75" s="5">
        <f t="shared" si="73"/>
        <v>4.1730373260279743E-2</v>
      </c>
      <c r="K75" s="5">
        <f t="shared" si="73"/>
        <v>5.5462929114257133E-2</v>
      </c>
      <c r="L75" s="5">
        <f t="shared" si="73"/>
        <v>5.4038361184886106E-2</v>
      </c>
      <c r="M75" s="5">
        <f t="shared" si="73"/>
        <v>5.4621542410669896E-2</v>
      </c>
      <c r="N75" s="5">
        <f t="shared" si="73"/>
        <v>6.7560067215558225E-2</v>
      </c>
      <c r="O75" s="5">
        <f t="shared" si="73"/>
        <v>6.7726149507328359E-2</v>
      </c>
      <c r="P75" s="5">
        <f t="shared" si="73"/>
        <v>6.2865383846717873E-2</v>
      </c>
      <c r="Q75" s="5">
        <f t="shared" si="73"/>
        <v>5.8015577111983123E-2</v>
      </c>
      <c r="R75" s="5">
        <f t="shared" si="73"/>
        <v>6.0351625913256386E-2</v>
      </c>
    </row>
    <row r="76" spans="1:19" x14ac:dyDescent="0.25">
      <c r="A76" s="6" t="s">
        <v>2</v>
      </c>
      <c r="B76" s="6" t="s">
        <v>2</v>
      </c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</row>
    <row r="77" spans="1:19" x14ac:dyDescent="0.25">
      <c r="A77" s="1" t="s">
        <v>0</v>
      </c>
      <c r="B77" s="1" t="s">
        <v>0</v>
      </c>
      <c r="C77" s="2"/>
      <c r="D77" s="2">
        <f>AVERAGE(D74:D76)</f>
        <v>0.5</v>
      </c>
      <c r="E77" s="2">
        <f>AVERAGE(E74:E76)</f>
        <v>0.4961514601707821</v>
      </c>
      <c r="F77" s="2">
        <f>AVERAGE(F74:F76)</f>
        <v>0.50744645376767328</v>
      </c>
      <c r="G77" s="2">
        <f>AVERAGE(G74:G76)</f>
        <v>0.50673381394359074</v>
      </c>
      <c r="H77" s="2">
        <f>AVERAGE(H74:H76)</f>
        <v>0.51644800565077364</v>
      </c>
      <c r="I77" s="2">
        <f t="shared" ref="I77:R77" si="74">AVERAGE(I74:I76)</f>
        <v>0.51881922834140903</v>
      </c>
      <c r="J77" s="2">
        <f t="shared" si="74"/>
        <v>0.51382258490741706</v>
      </c>
      <c r="K77" s="2">
        <f t="shared" si="74"/>
        <v>0.52157214834639731</v>
      </c>
      <c r="L77" s="2">
        <f t="shared" si="74"/>
        <v>0.52666395277124034</v>
      </c>
      <c r="M77" s="2">
        <f t="shared" si="74"/>
        <v>0.52620638664084096</v>
      </c>
      <c r="N77" s="2">
        <f t="shared" si="74"/>
        <v>0.53459649580238067</v>
      </c>
      <c r="O77" s="2">
        <f t="shared" si="74"/>
        <v>0.54106769997270865</v>
      </c>
      <c r="P77" s="2">
        <f t="shared" si="74"/>
        <v>0.5386945224523938</v>
      </c>
      <c r="Q77" s="2">
        <f t="shared" si="74"/>
        <v>0.53632682439501678</v>
      </c>
      <c r="R77" s="2">
        <f t="shared" si="74"/>
        <v>0.54227816935444995</v>
      </c>
    </row>
    <row r="78" spans="1:19" x14ac:dyDescent="0.25">
      <c r="A78" s="4" t="s">
        <v>1</v>
      </c>
      <c r="B78" s="4" t="s">
        <v>4</v>
      </c>
      <c r="C78" s="5"/>
      <c r="D78" s="5">
        <f>STDEV(D74:D76)</f>
        <v>0.70710678118654757</v>
      </c>
      <c r="E78" s="5">
        <f>STDEV(E74:E76)</f>
        <v>0.68525924823533657</v>
      </c>
      <c r="F78" s="5">
        <f>STDEV(F74:F76)</f>
        <v>0.6799784407533781</v>
      </c>
      <c r="G78" s="5">
        <f>STDEV(G74:G76)</f>
        <v>0.67653475684340258</v>
      </c>
      <c r="H78" s="5">
        <f>STDEV(H74:H76)</f>
        <v>0.67895630427983711</v>
      </c>
      <c r="I78" s="5">
        <f t="shared" ref="I78:R78" si="75">STDEV(I74:I76)</f>
        <v>0.67576693489375284</v>
      </c>
      <c r="J78" s="5">
        <f t="shared" si="75"/>
        <v>0.66763920840209112</v>
      </c>
      <c r="K78" s="5">
        <f t="shared" si="75"/>
        <v>0.65917797938522682</v>
      </c>
      <c r="L78" s="5">
        <f t="shared" si="75"/>
        <v>0.6683935215460296</v>
      </c>
      <c r="M78" s="5">
        <f t="shared" si="75"/>
        <v>0.66692168251991146</v>
      </c>
      <c r="N78" s="5">
        <f t="shared" si="75"/>
        <v>0.66048925142977777</v>
      </c>
      <c r="O78" s="5">
        <f t="shared" si="75"/>
        <v>0.66940604030284978</v>
      </c>
      <c r="P78" s="5">
        <f t="shared" si="75"/>
        <v>0.67292402118845407</v>
      </c>
      <c r="Q78" s="5">
        <f t="shared" si="75"/>
        <v>0.67643425294325743</v>
      </c>
      <c r="R78" s="5">
        <f t="shared" si="75"/>
        <v>0.68154705380212244</v>
      </c>
    </row>
    <row r="79" spans="1:19" x14ac:dyDescent="0.25">
      <c r="A79" s="6" t="s">
        <v>2</v>
      </c>
      <c r="B79" s="6" t="s">
        <v>2</v>
      </c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</row>
  </sheetData>
  <phoneticPr fontId="2" type="noConversion"/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CE0584-02C5-40A8-8373-DB3FCC999139}">
  <dimension ref="A1:O238"/>
  <sheetViews>
    <sheetView workbookViewId="0">
      <selection activeCell="M13" sqref="M13"/>
    </sheetView>
  </sheetViews>
  <sheetFormatPr defaultRowHeight="14" x14ac:dyDescent="0.25"/>
  <sheetData>
    <row r="1" spans="1:10" x14ac:dyDescent="0.25">
      <c r="A1" s="43" t="s">
        <v>124</v>
      </c>
      <c r="B1" s="43"/>
      <c r="C1" s="43"/>
      <c r="D1" s="43"/>
      <c r="E1" s="43"/>
      <c r="F1" s="43"/>
    </row>
    <row r="2" spans="1:10" x14ac:dyDescent="0.25">
      <c r="A2" s="43"/>
      <c r="B2" s="43"/>
      <c r="C2" s="43"/>
      <c r="D2" s="43"/>
      <c r="E2" s="43"/>
      <c r="F2" s="43"/>
    </row>
    <row r="3" spans="1:10" ht="15.5" x14ac:dyDescent="0.25">
      <c r="A3" s="23" t="s">
        <v>57</v>
      </c>
      <c r="B3" s="24"/>
      <c r="C3" s="25" t="s">
        <v>58</v>
      </c>
      <c r="D3" s="26" t="s">
        <v>59</v>
      </c>
      <c r="G3" s="28" t="s">
        <v>83</v>
      </c>
      <c r="H3" s="29"/>
      <c r="I3" s="30" t="s">
        <v>58</v>
      </c>
      <c r="J3" s="31" t="s">
        <v>59</v>
      </c>
    </row>
    <row r="4" spans="1:10" ht="15.5" x14ac:dyDescent="0.25">
      <c r="A4" s="23"/>
      <c r="B4" s="24"/>
      <c r="C4" s="27" t="s">
        <v>60</v>
      </c>
      <c r="D4" s="27" t="s">
        <v>60</v>
      </c>
      <c r="F4" s="32"/>
      <c r="G4" s="28"/>
      <c r="H4" s="29"/>
      <c r="I4" s="33" t="s">
        <v>60</v>
      </c>
      <c r="J4" s="33" t="s">
        <v>60</v>
      </c>
    </row>
    <row r="5" spans="1:10" ht="14.5" x14ac:dyDescent="0.25">
      <c r="A5" s="32" t="s">
        <v>61</v>
      </c>
      <c r="B5" t="s">
        <v>62</v>
      </c>
      <c r="C5" s="35">
        <v>16.93</v>
      </c>
      <c r="D5">
        <v>14.6</v>
      </c>
      <c r="G5" s="32" t="s">
        <v>61</v>
      </c>
      <c r="H5" t="s">
        <v>62</v>
      </c>
      <c r="I5" s="35">
        <v>20.34</v>
      </c>
      <c r="J5">
        <v>15.63</v>
      </c>
    </row>
    <row r="6" spans="1:10" x14ac:dyDescent="0.25">
      <c r="A6" s="35"/>
      <c r="B6" t="s">
        <v>63</v>
      </c>
      <c r="C6" s="35">
        <v>14.59</v>
      </c>
      <c r="D6">
        <v>10.34</v>
      </c>
      <c r="G6" s="35"/>
      <c r="H6" t="s">
        <v>63</v>
      </c>
      <c r="I6" s="35">
        <v>20.22</v>
      </c>
      <c r="J6">
        <v>23.05</v>
      </c>
    </row>
    <row r="7" spans="1:10" x14ac:dyDescent="0.25">
      <c r="A7" s="35"/>
      <c r="B7" t="s">
        <v>64</v>
      </c>
      <c r="C7" s="35">
        <v>14.62</v>
      </c>
      <c r="D7">
        <v>10</v>
      </c>
      <c r="G7" s="35"/>
      <c r="H7" t="s">
        <v>64</v>
      </c>
      <c r="I7" s="35">
        <v>16.91</v>
      </c>
      <c r="J7">
        <v>16.38</v>
      </c>
    </row>
    <row r="8" spans="1:10" x14ac:dyDescent="0.25">
      <c r="A8" s="35"/>
      <c r="B8" t="s">
        <v>65</v>
      </c>
      <c r="C8" s="35">
        <v>16.23</v>
      </c>
      <c r="D8">
        <v>12.78</v>
      </c>
      <c r="G8" s="35"/>
      <c r="H8" t="s">
        <v>65</v>
      </c>
      <c r="I8" s="35">
        <v>17.079999999999998</v>
      </c>
      <c r="J8">
        <v>20.41</v>
      </c>
    </row>
    <row r="9" spans="1:10" x14ac:dyDescent="0.25">
      <c r="A9" s="35"/>
      <c r="B9" t="s">
        <v>66</v>
      </c>
      <c r="C9" s="35">
        <v>15.4</v>
      </c>
      <c r="D9">
        <v>13.66</v>
      </c>
      <c r="G9" s="35"/>
      <c r="H9" t="s">
        <v>66</v>
      </c>
      <c r="I9" s="35">
        <v>19.84</v>
      </c>
      <c r="J9">
        <v>25.5</v>
      </c>
    </row>
    <row r="10" spans="1:10" x14ac:dyDescent="0.25">
      <c r="A10" s="35"/>
      <c r="B10" t="s">
        <v>67</v>
      </c>
      <c r="C10" s="35">
        <v>14.82</v>
      </c>
      <c r="D10">
        <v>28.17</v>
      </c>
      <c r="G10" s="35"/>
      <c r="H10" t="s">
        <v>81</v>
      </c>
      <c r="I10" s="35">
        <v>15.55</v>
      </c>
      <c r="J10">
        <v>15.1</v>
      </c>
    </row>
    <row r="11" spans="1:10" x14ac:dyDescent="0.25">
      <c r="A11" s="35"/>
      <c r="B11" t="s">
        <v>68</v>
      </c>
      <c r="C11" s="35">
        <v>21.81</v>
      </c>
      <c r="D11">
        <v>21.61</v>
      </c>
      <c r="G11" s="35"/>
      <c r="H11" t="s">
        <v>69</v>
      </c>
      <c r="I11" s="35">
        <v>15.86</v>
      </c>
      <c r="J11">
        <v>15.55</v>
      </c>
    </row>
    <row r="12" spans="1:10" x14ac:dyDescent="0.25">
      <c r="A12" s="35"/>
      <c r="B12" t="s">
        <v>69</v>
      </c>
      <c r="C12" s="35">
        <v>16.54</v>
      </c>
      <c r="D12">
        <v>14.14</v>
      </c>
      <c r="G12" s="35"/>
      <c r="H12" t="s">
        <v>70</v>
      </c>
      <c r="I12" s="35">
        <v>19.87</v>
      </c>
      <c r="J12">
        <v>18.739999999999998</v>
      </c>
    </row>
    <row r="13" spans="1:10" x14ac:dyDescent="0.25">
      <c r="A13" s="35"/>
      <c r="B13" t="s">
        <v>70</v>
      </c>
      <c r="C13" s="35">
        <v>15.24</v>
      </c>
      <c r="D13">
        <v>13.09</v>
      </c>
      <c r="G13" s="35"/>
      <c r="H13" t="s">
        <v>71</v>
      </c>
      <c r="I13" s="35">
        <v>15.99</v>
      </c>
      <c r="J13">
        <v>21.7</v>
      </c>
    </row>
    <row r="14" spans="1:10" x14ac:dyDescent="0.25">
      <c r="A14" s="35"/>
      <c r="B14" t="s">
        <v>91</v>
      </c>
      <c r="C14" s="35">
        <v>14.32</v>
      </c>
      <c r="D14">
        <v>13.56</v>
      </c>
      <c r="G14" s="35"/>
      <c r="H14" t="s">
        <v>72</v>
      </c>
      <c r="I14" s="35">
        <v>17.489999999999998</v>
      </c>
      <c r="J14">
        <v>24.04</v>
      </c>
    </row>
    <row r="15" spans="1:10" x14ac:dyDescent="0.25">
      <c r="A15" s="35"/>
      <c r="B15" t="s">
        <v>72</v>
      </c>
      <c r="C15" s="35">
        <v>14.78</v>
      </c>
      <c r="D15">
        <v>13.69</v>
      </c>
      <c r="G15" s="35"/>
      <c r="H15" t="s">
        <v>73</v>
      </c>
      <c r="I15" s="35">
        <v>16.45</v>
      </c>
      <c r="J15">
        <v>14.71</v>
      </c>
    </row>
    <row r="16" spans="1:10" x14ac:dyDescent="0.25">
      <c r="A16" s="35"/>
      <c r="B16" t="s">
        <v>73</v>
      </c>
      <c r="C16" s="35">
        <v>13.57</v>
      </c>
      <c r="D16">
        <v>12.41</v>
      </c>
      <c r="G16" s="35"/>
      <c r="H16" t="s">
        <v>74</v>
      </c>
      <c r="I16" s="35">
        <v>18.46</v>
      </c>
      <c r="J16">
        <v>18.16</v>
      </c>
    </row>
    <row r="17" spans="1:10" x14ac:dyDescent="0.25">
      <c r="A17" s="35"/>
      <c r="B17" t="s">
        <v>82</v>
      </c>
      <c r="C17" s="35">
        <v>13.72</v>
      </c>
      <c r="D17">
        <v>12.99</v>
      </c>
      <c r="G17" s="35"/>
      <c r="H17" t="s">
        <v>75</v>
      </c>
      <c r="I17" s="35">
        <v>20.32</v>
      </c>
      <c r="J17">
        <v>20.12</v>
      </c>
    </row>
    <row r="18" spans="1:10" x14ac:dyDescent="0.25">
      <c r="A18" s="35"/>
      <c r="B18" t="s">
        <v>75</v>
      </c>
      <c r="C18" s="35">
        <v>19.48</v>
      </c>
      <c r="D18">
        <v>20.62</v>
      </c>
      <c r="G18" s="35"/>
      <c r="H18" t="s">
        <v>76</v>
      </c>
      <c r="I18" s="35"/>
    </row>
    <row r="19" spans="1:10" x14ac:dyDescent="0.25">
      <c r="A19" s="35"/>
      <c r="B19" t="s">
        <v>76</v>
      </c>
      <c r="C19" s="35">
        <v>17.63</v>
      </c>
      <c r="D19">
        <v>17.59</v>
      </c>
      <c r="G19" s="35"/>
      <c r="H19" t="s">
        <v>77</v>
      </c>
      <c r="I19" s="35">
        <v>20.58</v>
      </c>
      <c r="J19">
        <v>25.73</v>
      </c>
    </row>
    <row r="20" spans="1:10" x14ac:dyDescent="0.25">
      <c r="A20" s="35"/>
      <c r="B20" t="s">
        <v>77</v>
      </c>
      <c r="C20" s="35">
        <v>19.53</v>
      </c>
      <c r="D20">
        <v>19</v>
      </c>
      <c r="G20" s="35"/>
      <c r="H20" t="s">
        <v>78</v>
      </c>
      <c r="I20" s="35">
        <v>20.7</v>
      </c>
      <c r="J20">
        <v>22.76</v>
      </c>
    </row>
    <row r="21" spans="1:10" ht="14.5" x14ac:dyDescent="0.25">
      <c r="A21" s="35"/>
      <c r="B21" t="s">
        <v>92</v>
      </c>
      <c r="C21" s="35">
        <v>18.25</v>
      </c>
      <c r="D21">
        <v>18.96</v>
      </c>
      <c r="G21" s="32" t="s">
        <v>79</v>
      </c>
      <c r="H21" t="s">
        <v>62</v>
      </c>
      <c r="I21" s="35">
        <v>19.3</v>
      </c>
      <c r="J21">
        <v>22.55</v>
      </c>
    </row>
    <row r="22" spans="1:10" ht="14.5" x14ac:dyDescent="0.25">
      <c r="A22" s="32" t="s">
        <v>79</v>
      </c>
      <c r="B22" t="s">
        <v>62</v>
      </c>
      <c r="C22" s="35">
        <v>19.25</v>
      </c>
      <c r="D22">
        <v>20.83</v>
      </c>
      <c r="G22" s="35"/>
      <c r="H22" t="s">
        <v>63</v>
      </c>
      <c r="I22" s="35">
        <v>21.17</v>
      </c>
      <c r="J22">
        <v>24.97</v>
      </c>
    </row>
    <row r="23" spans="1:10" x14ac:dyDescent="0.25">
      <c r="A23" s="35"/>
      <c r="B23" t="s">
        <v>63</v>
      </c>
      <c r="C23" s="35">
        <v>17.57</v>
      </c>
      <c r="D23">
        <v>18.03</v>
      </c>
      <c r="G23" s="35"/>
      <c r="H23" t="s">
        <v>64</v>
      </c>
      <c r="I23" s="35">
        <v>17.53</v>
      </c>
      <c r="J23">
        <v>20.61</v>
      </c>
    </row>
    <row r="24" spans="1:10" x14ac:dyDescent="0.25">
      <c r="A24" s="35"/>
      <c r="B24" t="s">
        <v>93</v>
      </c>
      <c r="C24" s="35">
        <v>16.98</v>
      </c>
      <c r="D24">
        <v>17.75</v>
      </c>
      <c r="G24" s="35"/>
      <c r="H24" t="s">
        <v>69</v>
      </c>
      <c r="I24" s="35">
        <v>17.04</v>
      </c>
      <c r="J24">
        <v>16.71</v>
      </c>
    </row>
    <row r="25" spans="1:10" x14ac:dyDescent="0.25">
      <c r="A25" s="35"/>
      <c r="B25" t="s">
        <v>69</v>
      </c>
      <c r="C25" s="35">
        <v>15.54</v>
      </c>
      <c r="D25">
        <v>17.920000000000002</v>
      </c>
      <c r="G25" s="35"/>
      <c r="H25" t="s">
        <v>70</v>
      </c>
      <c r="I25" s="35">
        <v>16.71</v>
      </c>
      <c r="J25">
        <v>26.76</v>
      </c>
    </row>
    <row r="26" spans="1:10" x14ac:dyDescent="0.25">
      <c r="A26" s="35"/>
      <c r="B26" t="s">
        <v>70</v>
      </c>
      <c r="C26" s="35">
        <v>13.56</v>
      </c>
      <c r="D26">
        <v>18.14</v>
      </c>
      <c r="G26" s="35"/>
      <c r="H26" t="s">
        <v>71</v>
      </c>
      <c r="I26" s="35">
        <v>18.5</v>
      </c>
      <c r="J26">
        <v>24.27</v>
      </c>
    </row>
    <row r="27" spans="1:10" x14ac:dyDescent="0.25">
      <c r="A27" s="35"/>
      <c r="B27" t="s">
        <v>91</v>
      </c>
      <c r="C27" s="35">
        <v>14.25</v>
      </c>
      <c r="D27">
        <v>33.79</v>
      </c>
      <c r="G27" s="35"/>
      <c r="H27" t="s">
        <v>65</v>
      </c>
      <c r="I27" s="35">
        <v>22.89</v>
      </c>
      <c r="J27">
        <v>30.72</v>
      </c>
    </row>
    <row r="28" spans="1:10" x14ac:dyDescent="0.25">
      <c r="A28" s="35"/>
      <c r="B28" t="s">
        <v>65</v>
      </c>
      <c r="C28" s="35">
        <v>17.75</v>
      </c>
      <c r="D28" t="s">
        <v>80</v>
      </c>
      <c r="G28" s="35"/>
      <c r="H28" t="s">
        <v>66</v>
      </c>
      <c r="I28" s="35">
        <v>18.32</v>
      </c>
      <c r="J28">
        <v>23.07</v>
      </c>
    </row>
    <row r="29" spans="1:10" x14ac:dyDescent="0.25">
      <c r="A29" s="35"/>
      <c r="B29" t="s">
        <v>94</v>
      </c>
      <c r="C29" s="35">
        <v>17.28</v>
      </c>
      <c r="D29" t="s">
        <v>80</v>
      </c>
      <c r="G29" s="35"/>
      <c r="H29" t="s">
        <v>67</v>
      </c>
      <c r="I29" s="35">
        <v>22.29</v>
      </c>
    </row>
    <row r="30" spans="1:10" x14ac:dyDescent="0.25">
      <c r="A30" s="35"/>
      <c r="B30" t="s">
        <v>67</v>
      </c>
      <c r="C30" s="35">
        <v>16.23</v>
      </c>
      <c r="D30">
        <v>16.809999999999999</v>
      </c>
      <c r="G30" s="35"/>
      <c r="H30" t="s">
        <v>68</v>
      </c>
      <c r="I30" s="35">
        <v>17.329999999999998</v>
      </c>
      <c r="J30">
        <v>22.93</v>
      </c>
    </row>
    <row r="31" spans="1:10" x14ac:dyDescent="0.25">
      <c r="A31" s="35"/>
      <c r="B31" t="s">
        <v>72</v>
      </c>
      <c r="C31" s="35">
        <v>15.62</v>
      </c>
      <c r="D31">
        <v>20.98</v>
      </c>
      <c r="G31" s="35"/>
      <c r="H31" t="s">
        <v>72</v>
      </c>
      <c r="I31" s="35">
        <v>20.92</v>
      </c>
      <c r="J31">
        <v>22.06</v>
      </c>
    </row>
    <row r="32" spans="1:10" x14ac:dyDescent="0.25">
      <c r="A32" s="35"/>
      <c r="B32" t="s">
        <v>73</v>
      </c>
      <c r="C32" s="35">
        <v>24.19</v>
      </c>
      <c r="D32">
        <v>23.66</v>
      </c>
      <c r="G32" s="35"/>
      <c r="H32" t="s">
        <v>73</v>
      </c>
      <c r="I32" s="35">
        <v>18.96</v>
      </c>
      <c r="J32">
        <v>24.61</v>
      </c>
    </row>
    <row r="33" spans="1:10" x14ac:dyDescent="0.25">
      <c r="A33" s="35"/>
      <c r="B33" t="s">
        <v>82</v>
      </c>
      <c r="C33" s="35">
        <v>21.81</v>
      </c>
      <c r="D33">
        <v>21.61</v>
      </c>
      <c r="G33" s="35"/>
      <c r="H33" t="s">
        <v>75</v>
      </c>
      <c r="I33" s="35">
        <v>15.48</v>
      </c>
      <c r="J33">
        <v>21.93</v>
      </c>
    </row>
    <row r="34" spans="1:10" x14ac:dyDescent="0.25">
      <c r="A34" s="35"/>
      <c r="B34" t="s">
        <v>75</v>
      </c>
      <c r="C34" s="35">
        <v>13.93</v>
      </c>
      <c r="D34">
        <v>24.32</v>
      </c>
      <c r="G34" s="35"/>
      <c r="H34" t="s">
        <v>76</v>
      </c>
      <c r="I34" s="35">
        <v>15.95</v>
      </c>
      <c r="J34">
        <v>15.8</v>
      </c>
    </row>
    <row r="35" spans="1:10" x14ac:dyDescent="0.25">
      <c r="A35" s="35"/>
      <c r="B35" t="s">
        <v>76</v>
      </c>
      <c r="C35" s="35">
        <v>16.13</v>
      </c>
      <c r="D35">
        <v>22.1</v>
      </c>
      <c r="G35" s="35"/>
      <c r="H35" t="s">
        <v>77</v>
      </c>
      <c r="I35" s="35">
        <v>15.9</v>
      </c>
      <c r="J35">
        <v>23.82</v>
      </c>
    </row>
    <row r="36" spans="1:10" x14ac:dyDescent="0.25">
      <c r="A36" s="35"/>
      <c r="B36" t="s">
        <v>77</v>
      </c>
      <c r="C36" s="35">
        <v>19.89</v>
      </c>
      <c r="D36">
        <v>23.3</v>
      </c>
      <c r="G36" s="35"/>
      <c r="H36" t="s">
        <v>78</v>
      </c>
      <c r="I36" s="35">
        <v>15.47</v>
      </c>
      <c r="J36">
        <v>20.57</v>
      </c>
    </row>
    <row r="37" spans="1:10" ht="15" x14ac:dyDescent="0.35">
      <c r="A37" s="32" t="s">
        <v>61</v>
      </c>
      <c r="B37" s="37" t="s">
        <v>88</v>
      </c>
      <c r="C37" s="35">
        <v>21.44</v>
      </c>
      <c r="D37">
        <v>18.66</v>
      </c>
      <c r="G37" s="32" t="s">
        <v>61</v>
      </c>
      <c r="H37" s="36" t="s">
        <v>84</v>
      </c>
      <c r="I37" s="35">
        <v>26.01</v>
      </c>
      <c r="J37">
        <v>27.18</v>
      </c>
    </row>
    <row r="38" spans="1:10" ht="15" x14ac:dyDescent="0.35">
      <c r="B38" s="37" t="s">
        <v>89</v>
      </c>
      <c r="C38" s="35">
        <v>15.9</v>
      </c>
      <c r="D38">
        <v>12.86</v>
      </c>
      <c r="H38" s="36" t="s">
        <v>84</v>
      </c>
      <c r="I38" s="35">
        <v>25.85</v>
      </c>
      <c r="J38" s="35"/>
    </row>
    <row r="39" spans="1:10" ht="15" x14ac:dyDescent="0.35">
      <c r="B39" s="37" t="s">
        <v>90</v>
      </c>
      <c r="C39" s="35">
        <v>19.37</v>
      </c>
      <c r="D39">
        <v>12.18</v>
      </c>
      <c r="H39" s="36" t="s">
        <v>84</v>
      </c>
      <c r="I39" s="35">
        <v>20.79</v>
      </c>
      <c r="J39">
        <v>23.73</v>
      </c>
    </row>
    <row r="40" spans="1:10" ht="15" x14ac:dyDescent="0.35">
      <c r="B40" s="36" t="s">
        <v>85</v>
      </c>
      <c r="C40" s="35">
        <v>18.54</v>
      </c>
      <c r="D40">
        <v>17.63</v>
      </c>
      <c r="H40" s="36" t="s">
        <v>85</v>
      </c>
      <c r="I40" s="35">
        <v>27.32</v>
      </c>
      <c r="J40">
        <v>28.07</v>
      </c>
    </row>
    <row r="41" spans="1:10" ht="15" x14ac:dyDescent="0.35">
      <c r="B41" s="36" t="s">
        <v>86</v>
      </c>
      <c r="C41" s="35">
        <v>19.54</v>
      </c>
      <c r="D41">
        <v>29.91</v>
      </c>
      <c r="H41" s="36" t="s">
        <v>86</v>
      </c>
      <c r="I41" s="35">
        <v>18.86</v>
      </c>
      <c r="J41">
        <v>19.079999999999998</v>
      </c>
    </row>
    <row r="42" spans="1:10" ht="15" x14ac:dyDescent="0.35">
      <c r="B42" s="36" t="s">
        <v>87</v>
      </c>
      <c r="C42" s="35">
        <v>18.43</v>
      </c>
      <c r="D42">
        <v>24.38</v>
      </c>
      <c r="H42" s="36" t="s">
        <v>87</v>
      </c>
      <c r="I42" s="35">
        <v>27.7</v>
      </c>
      <c r="J42">
        <v>28.4</v>
      </c>
    </row>
    <row r="43" spans="1:10" ht="15" x14ac:dyDescent="0.35">
      <c r="B43" s="36" t="s">
        <v>84</v>
      </c>
      <c r="C43" s="35">
        <v>20.420000000000002</v>
      </c>
      <c r="D43">
        <v>19.89</v>
      </c>
      <c r="H43" s="37" t="s">
        <v>88</v>
      </c>
      <c r="I43" s="35">
        <v>24.29</v>
      </c>
      <c r="J43">
        <v>23.49</v>
      </c>
    </row>
    <row r="44" spans="1:10" ht="15" x14ac:dyDescent="0.35">
      <c r="B44" s="36" t="s">
        <v>84</v>
      </c>
      <c r="C44" s="35">
        <v>21.53</v>
      </c>
      <c r="D44">
        <v>25.79</v>
      </c>
      <c r="H44" s="37" t="s">
        <v>89</v>
      </c>
      <c r="I44" s="35">
        <v>25.74</v>
      </c>
      <c r="J44" t="s">
        <v>80</v>
      </c>
    </row>
    <row r="45" spans="1:10" ht="15" x14ac:dyDescent="0.35">
      <c r="B45" s="36" t="s">
        <v>84</v>
      </c>
      <c r="C45" s="35">
        <v>20.010000000000002</v>
      </c>
      <c r="D45">
        <v>28.91</v>
      </c>
      <c r="H45" s="37" t="s">
        <v>90</v>
      </c>
      <c r="I45" s="35">
        <v>28.17</v>
      </c>
      <c r="J45">
        <v>27.25</v>
      </c>
    </row>
    <row r="46" spans="1:10" ht="14.5" x14ac:dyDescent="0.25">
      <c r="A46" s="32" t="s">
        <v>79</v>
      </c>
      <c r="B46" s="37" t="s">
        <v>88</v>
      </c>
      <c r="C46" s="35">
        <v>20.95</v>
      </c>
      <c r="D46">
        <v>25.44</v>
      </c>
      <c r="G46" s="32" t="s">
        <v>79</v>
      </c>
      <c r="H46" s="37" t="s">
        <v>88</v>
      </c>
      <c r="I46" s="35">
        <v>22.08</v>
      </c>
    </row>
    <row r="47" spans="1:10" x14ac:dyDescent="0.25">
      <c r="B47" s="37" t="s">
        <v>89</v>
      </c>
      <c r="C47" s="35">
        <v>19.350000000000001</v>
      </c>
      <c r="D47">
        <v>21.65</v>
      </c>
      <c r="G47" s="35"/>
      <c r="H47" s="37" t="s">
        <v>89</v>
      </c>
      <c r="I47" s="35">
        <v>30.16</v>
      </c>
      <c r="J47">
        <v>31.04</v>
      </c>
    </row>
    <row r="48" spans="1:10" x14ac:dyDescent="0.25">
      <c r="B48" s="37" t="s">
        <v>90</v>
      </c>
      <c r="C48" s="35">
        <v>22.24</v>
      </c>
      <c r="D48">
        <v>24.32</v>
      </c>
      <c r="G48" s="35"/>
      <c r="H48" s="37" t="s">
        <v>90</v>
      </c>
      <c r="I48" s="35">
        <v>27.24</v>
      </c>
      <c r="J48">
        <v>25.21</v>
      </c>
    </row>
    <row r="49" spans="1:15" ht="15" x14ac:dyDescent="0.35">
      <c r="B49" s="36" t="s">
        <v>85</v>
      </c>
      <c r="C49" s="35">
        <v>18.190000000000001</v>
      </c>
      <c r="D49">
        <v>24.92</v>
      </c>
      <c r="G49" s="35"/>
      <c r="H49" s="36" t="s">
        <v>85</v>
      </c>
      <c r="I49" s="35">
        <v>24.42</v>
      </c>
    </row>
    <row r="50" spans="1:15" ht="15" x14ac:dyDescent="0.35">
      <c r="B50" s="36" t="s">
        <v>86</v>
      </c>
      <c r="C50" s="35">
        <v>22.07</v>
      </c>
      <c r="D50">
        <v>31.45</v>
      </c>
      <c r="G50" s="35"/>
      <c r="H50" s="36" t="s">
        <v>86</v>
      </c>
      <c r="I50" s="35">
        <v>24.73</v>
      </c>
      <c r="J50">
        <v>26.56</v>
      </c>
    </row>
    <row r="51" spans="1:15" ht="15" x14ac:dyDescent="0.35">
      <c r="B51" s="35" t="s">
        <v>87</v>
      </c>
      <c r="C51" s="35">
        <v>19.62</v>
      </c>
      <c r="D51" s="35">
        <v>33.130000000000003</v>
      </c>
      <c r="H51" s="36" t="s">
        <v>87</v>
      </c>
      <c r="I51">
        <v>22.84</v>
      </c>
    </row>
    <row r="52" spans="1:15" ht="15" x14ac:dyDescent="0.35">
      <c r="B52" s="36" t="s">
        <v>84</v>
      </c>
      <c r="C52" s="35">
        <v>20.18</v>
      </c>
      <c r="D52">
        <v>31.94</v>
      </c>
      <c r="G52" s="35"/>
      <c r="H52" s="36" t="s">
        <v>84</v>
      </c>
      <c r="I52" s="35">
        <v>21.75</v>
      </c>
      <c r="J52">
        <v>31.6</v>
      </c>
    </row>
    <row r="53" spans="1:15" ht="15" x14ac:dyDescent="0.35">
      <c r="B53" s="36" t="s">
        <v>84</v>
      </c>
      <c r="C53" s="35">
        <v>19.41</v>
      </c>
      <c r="D53">
        <v>28.33</v>
      </c>
      <c r="G53" s="35"/>
      <c r="H53" s="36" t="s">
        <v>84</v>
      </c>
      <c r="I53" s="35">
        <v>27.8</v>
      </c>
      <c r="J53">
        <v>34.65</v>
      </c>
    </row>
    <row r="54" spans="1:15" ht="15" x14ac:dyDescent="0.35">
      <c r="B54" s="36" t="s">
        <v>84</v>
      </c>
      <c r="C54" s="35">
        <v>15.07</v>
      </c>
      <c r="D54">
        <v>22.62</v>
      </c>
      <c r="G54" s="35"/>
      <c r="H54" s="36" t="s">
        <v>84</v>
      </c>
      <c r="I54" s="35">
        <v>20.329999999999998</v>
      </c>
      <c r="J54">
        <v>28</v>
      </c>
    </row>
    <row r="56" spans="1:15" x14ac:dyDescent="0.25">
      <c r="A56" s="40" t="s">
        <v>105</v>
      </c>
    </row>
    <row r="57" spans="1:15" ht="15.5" x14ac:dyDescent="0.25">
      <c r="B57" s="38"/>
      <c r="C57" s="39" t="s">
        <v>58</v>
      </c>
      <c r="D57" s="40" t="s">
        <v>59</v>
      </c>
      <c r="E57" s="42"/>
      <c r="F57" s="42"/>
      <c r="L57" s="39" t="s">
        <v>58</v>
      </c>
      <c r="M57" s="40" t="s">
        <v>59</v>
      </c>
    </row>
    <row r="58" spans="1:15" ht="15.5" x14ac:dyDescent="0.25">
      <c r="B58" s="38"/>
      <c r="C58" s="32" t="s">
        <v>60</v>
      </c>
      <c r="D58" s="32" t="s">
        <v>60</v>
      </c>
      <c r="E58" s="32" t="s">
        <v>95</v>
      </c>
      <c r="F58" s="32" t="s">
        <v>96</v>
      </c>
      <c r="L58" s="32" t="s">
        <v>60</v>
      </c>
      <c r="M58" s="32" t="s">
        <v>60</v>
      </c>
      <c r="N58" s="32" t="s">
        <v>95</v>
      </c>
      <c r="O58" s="32" t="s">
        <v>96</v>
      </c>
    </row>
    <row r="59" spans="1:15" x14ac:dyDescent="0.25">
      <c r="A59" s="40" t="s">
        <v>83</v>
      </c>
      <c r="B59" t="s">
        <v>62</v>
      </c>
      <c r="C59">
        <v>15.72</v>
      </c>
      <c r="D59">
        <v>19.09</v>
      </c>
      <c r="E59">
        <f t="shared" ref="E59:E72" si="0">D59-C59</f>
        <v>3.3699999999999992</v>
      </c>
      <c r="F59">
        <f>2^-E59</f>
        <v>9.6722812096399421E-2</v>
      </c>
      <c r="J59" s="40" t="s">
        <v>83</v>
      </c>
      <c r="K59" t="s">
        <v>97</v>
      </c>
      <c r="L59">
        <v>15.4</v>
      </c>
      <c r="M59">
        <v>27.39</v>
      </c>
      <c r="N59">
        <f>M59-L59</f>
        <v>11.99</v>
      </c>
      <c r="O59">
        <f>2^-N59</f>
        <v>2.4583875733806613E-4</v>
      </c>
    </row>
    <row r="60" spans="1:15" x14ac:dyDescent="0.25">
      <c r="B60" t="s">
        <v>98</v>
      </c>
      <c r="C60">
        <v>16.239999999999998</v>
      </c>
      <c r="D60">
        <v>20.67</v>
      </c>
      <c r="E60">
        <f t="shared" si="0"/>
        <v>4.4300000000000033</v>
      </c>
      <c r="F60">
        <f t="shared" ref="F60:F72" si="1">2^-E60</f>
        <v>4.6391361582157689E-2</v>
      </c>
      <c r="K60" t="s">
        <v>99</v>
      </c>
      <c r="L60">
        <v>15.91</v>
      </c>
      <c r="M60">
        <v>25.34</v>
      </c>
      <c r="N60">
        <f t="shared" ref="N60:N62" si="2">M60-L60</f>
        <v>9.43</v>
      </c>
      <c r="O60">
        <f t="shared" ref="O60:O62" si="3">2^-N60</f>
        <v>1.449730049442431E-3</v>
      </c>
    </row>
    <row r="61" spans="1:15" x14ac:dyDescent="0.25">
      <c r="B61" t="s">
        <v>64</v>
      </c>
      <c r="C61">
        <v>16.3</v>
      </c>
      <c r="D61">
        <v>16</v>
      </c>
      <c r="E61">
        <f t="shared" si="0"/>
        <v>-0.30000000000000071</v>
      </c>
      <c r="F61">
        <f t="shared" si="1"/>
        <v>1.231144413344917</v>
      </c>
      <c r="K61" t="s">
        <v>100</v>
      </c>
      <c r="L61">
        <v>16.25</v>
      </c>
      <c r="M61">
        <v>26.47</v>
      </c>
      <c r="N61">
        <f t="shared" si="2"/>
        <v>10.219999999999999</v>
      </c>
      <c r="O61">
        <f t="shared" si="3"/>
        <v>8.3844280902124486E-4</v>
      </c>
    </row>
    <row r="62" spans="1:15" x14ac:dyDescent="0.25">
      <c r="B62" t="s">
        <v>101</v>
      </c>
      <c r="C62">
        <v>16.11</v>
      </c>
      <c r="D62">
        <v>18.34</v>
      </c>
      <c r="E62">
        <f t="shared" si="0"/>
        <v>2.2300000000000004</v>
      </c>
      <c r="F62">
        <f t="shared" si="1"/>
        <v>0.21315872294198909</v>
      </c>
      <c r="K62" t="s">
        <v>102</v>
      </c>
      <c r="L62">
        <v>13.86</v>
      </c>
      <c r="M62">
        <v>24.24</v>
      </c>
      <c r="N62">
        <f t="shared" si="2"/>
        <v>10.379999999999999</v>
      </c>
      <c r="O62">
        <f t="shared" si="3"/>
        <v>7.5042733461328762E-4</v>
      </c>
    </row>
    <row r="63" spans="1:15" x14ac:dyDescent="0.25">
      <c r="B63" t="s">
        <v>65</v>
      </c>
      <c r="C63">
        <v>15.4</v>
      </c>
      <c r="D63">
        <v>14.19</v>
      </c>
      <c r="E63">
        <f t="shared" si="0"/>
        <v>-1.2100000000000009</v>
      </c>
      <c r="F63">
        <f t="shared" si="1"/>
        <v>2.3133763678105761</v>
      </c>
      <c r="J63" s="40" t="s">
        <v>103</v>
      </c>
      <c r="K63" t="s">
        <v>97</v>
      </c>
      <c r="L63">
        <v>23.32</v>
      </c>
    </row>
    <row r="64" spans="1:15" x14ac:dyDescent="0.25">
      <c r="B64" t="s">
        <v>94</v>
      </c>
      <c r="C64">
        <v>15.91</v>
      </c>
      <c r="D64">
        <v>17.899999999999999</v>
      </c>
      <c r="E64">
        <f t="shared" si="0"/>
        <v>1.9899999999999984</v>
      </c>
      <c r="F64">
        <f t="shared" si="1"/>
        <v>0.25173888751418</v>
      </c>
      <c r="K64" t="s">
        <v>99</v>
      </c>
      <c r="L64">
        <v>23.87</v>
      </c>
    </row>
    <row r="65" spans="1:12" x14ac:dyDescent="0.25">
      <c r="B65" t="s">
        <v>82</v>
      </c>
      <c r="C65">
        <v>16.25</v>
      </c>
      <c r="D65">
        <v>27.13</v>
      </c>
      <c r="E65">
        <f t="shared" si="0"/>
        <v>10.879999999999999</v>
      </c>
      <c r="F65">
        <f t="shared" si="1"/>
        <v>5.3063225709280252E-4</v>
      </c>
      <c r="K65" t="s">
        <v>100</v>
      </c>
      <c r="L65">
        <v>23.69</v>
      </c>
    </row>
    <row r="66" spans="1:12" x14ac:dyDescent="0.25">
      <c r="A66" s="40" t="s">
        <v>104</v>
      </c>
      <c r="B66" t="s">
        <v>62</v>
      </c>
      <c r="C66">
        <v>13.86</v>
      </c>
      <c r="D66">
        <v>23.68</v>
      </c>
      <c r="E66">
        <f t="shared" si="0"/>
        <v>9.82</v>
      </c>
      <c r="F66">
        <f t="shared" si="1"/>
        <v>1.1063319192341787E-3</v>
      </c>
      <c r="K66" t="s">
        <v>102</v>
      </c>
      <c r="L66">
        <v>24.09</v>
      </c>
    </row>
    <row r="67" spans="1:12" x14ac:dyDescent="0.25">
      <c r="B67" t="s">
        <v>98</v>
      </c>
      <c r="C67">
        <v>13.45</v>
      </c>
      <c r="D67">
        <v>23.6</v>
      </c>
      <c r="E67">
        <f t="shared" si="0"/>
        <v>10.150000000000002</v>
      </c>
      <c r="F67">
        <f t="shared" si="1"/>
        <v>8.8012740489338778E-4</v>
      </c>
    </row>
    <row r="68" spans="1:12" x14ac:dyDescent="0.25">
      <c r="B68" t="s">
        <v>64</v>
      </c>
      <c r="C68">
        <v>13.22</v>
      </c>
      <c r="D68">
        <v>23.96</v>
      </c>
      <c r="E68">
        <f t="shared" si="0"/>
        <v>10.74</v>
      </c>
      <c r="F68">
        <f t="shared" si="1"/>
        <v>5.8470639873971111E-4</v>
      </c>
    </row>
    <row r="69" spans="1:12" x14ac:dyDescent="0.25">
      <c r="B69" t="s">
        <v>101</v>
      </c>
      <c r="C69">
        <v>13.1</v>
      </c>
      <c r="D69">
        <v>13.37</v>
      </c>
      <c r="E69">
        <f t="shared" si="0"/>
        <v>0.26999999999999957</v>
      </c>
      <c r="F69">
        <f t="shared" si="1"/>
        <v>0.82931954581444201</v>
      </c>
    </row>
    <row r="70" spans="1:12" x14ac:dyDescent="0.25">
      <c r="B70" t="s">
        <v>65</v>
      </c>
      <c r="C70">
        <v>13.49</v>
      </c>
      <c r="D70">
        <v>29.13</v>
      </c>
      <c r="E70">
        <f t="shared" si="0"/>
        <v>15.639999999999999</v>
      </c>
      <c r="F70">
        <f t="shared" si="1"/>
        <v>1.9583525048262109E-5</v>
      </c>
    </row>
    <row r="71" spans="1:12" x14ac:dyDescent="0.25">
      <c r="B71" t="s">
        <v>94</v>
      </c>
      <c r="C71">
        <v>13.71</v>
      </c>
      <c r="D71">
        <v>33.54</v>
      </c>
      <c r="E71">
        <f t="shared" si="0"/>
        <v>19.829999999999998</v>
      </c>
      <c r="F71">
        <f t="shared" si="1"/>
        <v>1.0729393813026537E-6</v>
      </c>
    </row>
    <row r="72" spans="1:12" x14ac:dyDescent="0.25">
      <c r="B72" t="s">
        <v>82</v>
      </c>
      <c r="C72">
        <v>13.66</v>
      </c>
      <c r="D72">
        <v>27.6</v>
      </c>
      <c r="E72">
        <f t="shared" si="0"/>
        <v>13.940000000000001</v>
      </c>
      <c r="F72">
        <f t="shared" si="1"/>
        <v>6.3627060598212882E-5</v>
      </c>
    </row>
    <row r="74" spans="1:12" x14ac:dyDescent="0.25">
      <c r="A74" t="s">
        <v>115</v>
      </c>
    </row>
    <row r="75" spans="1:12" x14ac:dyDescent="0.25">
      <c r="A75" t="s">
        <v>61</v>
      </c>
      <c r="C75" t="s">
        <v>106</v>
      </c>
      <c r="D75" t="s">
        <v>107</v>
      </c>
      <c r="F75" t="s">
        <v>83</v>
      </c>
    </row>
    <row r="76" spans="1:12" x14ac:dyDescent="0.25">
      <c r="A76" t="s">
        <v>57</v>
      </c>
      <c r="B76" t="s">
        <v>85</v>
      </c>
      <c r="C76" t="s">
        <v>80</v>
      </c>
      <c r="D76">
        <v>20.440000000000001</v>
      </c>
      <c r="F76" t="s">
        <v>108</v>
      </c>
      <c r="G76" t="s">
        <v>85</v>
      </c>
      <c r="H76">
        <v>26.25</v>
      </c>
      <c r="I76">
        <v>23.8</v>
      </c>
    </row>
    <row r="77" spans="1:12" x14ac:dyDescent="0.25">
      <c r="A77" t="s">
        <v>108</v>
      </c>
      <c r="B77" t="s">
        <v>86</v>
      </c>
      <c r="C77" t="s">
        <v>80</v>
      </c>
      <c r="D77">
        <v>20.79</v>
      </c>
      <c r="G77" t="s">
        <v>86</v>
      </c>
      <c r="H77">
        <v>32.71</v>
      </c>
      <c r="I77">
        <v>16.239999999999998</v>
      </c>
    </row>
    <row r="78" spans="1:12" x14ac:dyDescent="0.25">
      <c r="B78" t="s">
        <v>87</v>
      </c>
      <c r="C78">
        <v>33.479999999999997</v>
      </c>
      <c r="D78">
        <v>19.899999999999999</v>
      </c>
      <c r="G78" t="s">
        <v>87</v>
      </c>
      <c r="H78">
        <v>13.53</v>
      </c>
      <c r="I78">
        <v>19.98</v>
      </c>
    </row>
    <row r="79" spans="1:12" x14ac:dyDescent="0.25">
      <c r="B79" t="s">
        <v>109</v>
      </c>
      <c r="C79" t="s">
        <v>80</v>
      </c>
      <c r="D79">
        <v>18.89</v>
      </c>
      <c r="G79" t="s">
        <v>109</v>
      </c>
      <c r="H79">
        <v>17.649999999999999</v>
      </c>
      <c r="I79">
        <v>17.579999999999998</v>
      </c>
    </row>
    <row r="80" spans="1:12" x14ac:dyDescent="0.25">
      <c r="B80" t="s">
        <v>110</v>
      </c>
      <c r="C80" t="s">
        <v>80</v>
      </c>
      <c r="D80">
        <v>20.82</v>
      </c>
      <c r="G80" t="s">
        <v>110</v>
      </c>
      <c r="H80">
        <v>20.61</v>
      </c>
      <c r="I80">
        <v>17.8</v>
      </c>
    </row>
    <row r="81" spans="1:9" x14ac:dyDescent="0.25">
      <c r="B81" t="s">
        <v>111</v>
      </c>
      <c r="C81">
        <v>33.880000000000003</v>
      </c>
      <c r="D81">
        <v>20.69</v>
      </c>
      <c r="G81" t="s">
        <v>111</v>
      </c>
      <c r="H81">
        <v>17.38</v>
      </c>
      <c r="I81">
        <v>16.52</v>
      </c>
    </row>
    <row r="82" spans="1:9" x14ac:dyDescent="0.25">
      <c r="A82" t="s">
        <v>108</v>
      </c>
      <c r="B82" t="s">
        <v>112</v>
      </c>
      <c r="C82">
        <v>32.75</v>
      </c>
      <c r="D82">
        <v>17.559999999999999</v>
      </c>
      <c r="F82" t="s">
        <v>108</v>
      </c>
      <c r="G82" t="s">
        <v>112</v>
      </c>
      <c r="H82">
        <v>15.53</v>
      </c>
      <c r="I82">
        <v>18.66</v>
      </c>
    </row>
    <row r="83" spans="1:9" x14ac:dyDescent="0.25">
      <c r="B83" t="s">
        <v>99</v>
      </c>
      <c r="C83" t="s">
        <v>80</v>
      </c>
      <c r="D83">
        <v>18.079999999999998</v>
      </c>
      <c r="G83" t="s">
        <v>99</v>
      </c>
      <c r="H83">
        <v>15.95</v>
      </c>
      <c r="I83">
        <v>16.09</v>
      </c>
    </row>
    <row r="84" spans="1:9" x14ac:dyDescent="0.25">
      <c r="B84" t="s">
        <v>100</v>
      </c>
      <c r="C84" t="s">
        <v>80</v>
      </c>
      <c r="D84">
        <v>19.010000000000002</v>
      </c>
      <c r="G84" t="s">
        <v>100</v>
      </c>
      <c r="H84">
        <v>29.05</v>
      </c>
      <c r="I84">
        <v>16.79</v>
      </c>
    </row>
    <row r="85" spans="1:9" x14ac:dyDescent="0.25">
      <c r="B85" t="s">
        <v>102</v>
      </c>
      <c r="C85" t="s">
        <v>80</v>
      </c>
      <c r="D85">
        <v>19.95</v>
      </c>
      <c r="G85" t="s">
        <v>102</v>
      </c>
      <c r="H85">
        <v>24.37</v>
      </c>
      <c r="I85">
        <v>16.27</v>
      </c>
    </row>
    <row r="86" spans="1:9" x14ac:dyDescent="0.25">
      <c r="B86" t="s">
        <v>113</v>
      </c>
      <c r="C86" t="s">
        <v>80</v>
      </c>
      <c r="D86">
        <v>19.29</v>
      </c>
      <c r="G86" t="s">
        <v>113</v>
      </c>
      <c r="H86">
        <v>16.62</v>
      </c>
      <c r="I86">
        <v>16.72</v>
      </c>
    </row>
    <row r="87" spans="1:9" x14ac:dyDescent="0.25">
      <c r="B87" t="s">
        <v>114</v>
      </c>
      <c r="C87" t="s">
        <v>80</v>
      </c>
      <c r="D87">
        <v>22.35</v>
      </c>
      <c r="G87" t="s">
        <v>114</v>
      </c>
      <c r="H87">
        <v>27.65</v>
      </c>
      <c r="I87">
        <v>17.38</v>
      </c>
    </row>
    <row r="88" spans="1:9" x14ac:dyDescent="0.25">
      <c r="B88" t="s">
        <v>85</v>
      </c>
      <c r="C88">
        <v>33.76</v>
      </c>
      <c r="D88">
        <v>17.899999999999999</v>
      </c>
      <c r="G88" t="s">
        <v>85</v>
      </c>
      <c r="H88">
        <v>20.57</v>
      </c>
      <c r="I88">
        <v>17.579999999999998</v>
      </c>
    </row>
    <row r="89" spans="1:9" x14ac:dyDescent="0.25">
      <c r="B89" t="s">
        <v>86</v>
      </c>
      <c r="C89">
        <v>29.71</v>
      </c>
      <c r="D89">
        <v>17.61</v>
      </c>
      <c r="G89" t="s">
        <v>86</v>
      </c>
      <c r="H89">
        <v>18.41</v>
      </c>
      <c r="I89">
        <v>16.559999999999999</v>
      </c>
    </row>
    <row r="90" spans="1:9" x14ac:dyDescent="0.25">
      <c r="B90" t="s">
        <v>87</v>
      </c>
      <c r="C90">
        <v>31.43</v>
      </c>
      <c r="D90">
        <v>16.7</v>
      </c>
      <c r="G90" t="s">
        <v>87</v>
      </c>
      <c r="H90">
        <v>20.399999999999999</v>
      </c>
      <c r="I90">
        <v>20.03</v>
      </c>
    </row>
    <row r="91" spans="1:9" x14ac:dyDescent="0.25">
      <c r="B91" t="s">
        <v>109</v>
      </c>
      <c r="C91">
        <v>19.41</v>
      </c>
      <c r="D91">
        <v>22.98</v>
      </c>
      <c r="G91" t="s">
        <v>109</v>
      </c>
      <c r="H91">
        <v>22.7</v>
      </c>
      <c r="I91">
        <v>19.59</v>
      </c>
    </row>
    <row r="92" spans="1:9" x14ac:dyDescent="0.25">
      <c r="B92" t="s">
        <v>110</v>
      </c>
      <c r="C92">
        <v>33.159999999999997</v>
      </c>
      <c r="D92">
        <v>17.89</v>
      </c>
      <c r="G92" t="s">
        <v>110</v>
      </c>
      <c r="H92">
        <v>16</v>
      </c>
      <c r="I92">
        <v>18.07</v>
      </c>
    </row>
    <row r="93" spans="1:9" x14ac:dyDescent="0.25">
      <c r="B93" t="s">
        <v>111</v>
      </c>
      <c r="C93">
        <v>28.16</v>
      </c>
      <c r="D93">
        <v>17.96</v>
      </c>
      <c r="G93" t="s">
        <v>111</v>
      </c>
      <c r="H93">
        <v>24.72</v>
      </c>
      <c r="I93">
        <v>17.18</v>
      </c>
    </row>
    <row r="94" spans="1:9" x14ac:dyDescent="0.25">
      <c r="B94" t="s">
        <v>112</v>
      </c>
      <c r="C94">
        <v>33.01</v>
      </c>
      <c r="D94">
        <v>18.77</v>
      </c>
      <c r="G94" t="s">
        <v>112</v>
      </c>
      <c r="H94">
        <v>20.010000000000002</v>
      </c>
      <c r="I94">
        <v>17.46</v>
      </c>
    </row>
    <row r="95" spans="1:9" x14ac:dyDescent="0.25">
      <c r="B95" t="s">
        <v>99</v>
      </c>
      <c r="C95">
        <v>27.79</v>
      </c>
      <c r="D95">
        <v>22.89</v>
      </c>
      <c r="G95" t="s">
        <v>99</v>
      </c>
      <c r="H95">
        <v>22.55</v>
      </c>
      <c r="I95">
        <v>21.23</v>
      </c>
    </row>
    <row r="96" spans="1:9" x14ac:dyDescent="0.25">
      <c r="B96" t="s">
        <v>100</v>
      </c>
      <c r="C96">
        <v>14.97</v>
      </c>
      <c r="D96">
        <v>18.100000000000001</v>
      </c>
      <c r="G96" t="s">
        <v>100</v>
      </c>
      <c r="H96">
        <v>21.19</v>
      </c>
      <c r="I96">
        <v>16.760000000000002</v>
      </c>
    </row>
    <row r="97" spans="1:9" x14ac:dyDescent="0.25">
      <c r="B97" t="s">
        <v>102</v>
      </c>
      <c r="C97">
        <v>14.99</v>
      </c>
      <c r="D97">
        <v>16.440000000000001</v>
      </c>
      <c r="G97" t="s">
        <v>102</v>
      </c>
      <c r="H97">
        <v>21.84</v>
      </c>
      <c r="I97">
        <v>19.25</v>
      </c>
    </row>
    <row r="98" spans="1:9" x14ac:dyDescent="0.25">
      <c r="B98" t="s">
        <v>113</v>
      </c>
      <c r="C98">
        <v>16.920000000000002</v>
      </c>
      <c r="D98">
        <v>18.760000000000002</v>
      </c>
      <c r="G98" t="s">
        <v>113</v>
      </c>
      <c r="H98">
        <v>11.8</v>
      </c>
      <c r="I98">
        <v>19.03</v>
      </c>
    </row>
    <row r="99" spans="1:9" x14ac:dyDescent="0.25">
      <c r="B99" t="s">
        <v>114</v>
      </c>
      <c r="C99">
        <v>17.16</v>
      </c>
      <c r="D99">
        <v>18.899999999999999</v>
      </c>
    </row>
    <row r="101" spans="1:9" x14ac:dyDescent="0.25">
      <c r="A101" t="s">
        <v>116</v>
      </c>
      <c r="C101" t="s">
        <v>106</v>
      </c>
      <c r="D101" t="s">
        <v>107</v>
      </c>
      <c r="H101" t="s">
        <v>106</v>
      </c>
      <c r="I101" t="s">
        <v>107</v>
      </c>
    </row>
    <row r="102" spans="1:9" x14ac:dyDescent="0.25">
      <c r="A102" t="s">
        <v>57</v>
      </c>
      <c r="B102" s="34" t="s">
        <v>117</v>
      </c>
      <c r="C102">
        <v>24.04</v>
      </c>
      <c r="D102">
        <v>14.15</v>
      </c>
      <c r="F102" t="s">
        <v>83</v>
      </c>
      <c r="G102" s="34" t="s">
        <v>117</v>
      </c>
      <c r="H102">
        <v>15.6</v>
      </c>
      <c r="I102">
        <v>17.350000000000001</v>
      </c>
    </row>
    <row r="103" spans="1:9" x14ac:dyDescent="0.25">
      <c r="A103" t="s">
        <v>108</v>
      </c>
      <c r="B103" s="34" t="s">
        <v>118</v>
      </c>
      <c r="C103">
        <v>26.4</v>
      </c>
      <c r="D103">
        <v>15.18</v>
      </c>
      <c r="F103" t="s">
        <v>108</v>
      </c>
      <c r="G103" s="34" t="s">
        <v>118</v>
      </c>
      <c r="H103">
        <v>24.89</v>
      </c>
      <c r="I103">
        <v>17.05</v>
      </c>
    </row>
    <row r="104" spans="1:9" x14ac:dyDescent="0.25">
      <c r="B104" s="34" t="s">
        <v>119</v>
      </c>
      <c r="C104">
        <v>26.12</v>
      </c>
      <c r="D104">
        <v>18.14</v>
      </c>
      <c r="G104" s="34" t="s">
        <v>119</v>
      </c>
      <c r="H104">
        <v>19.899999999999999</v>
      </c>
      <c r="I104">
        <v>16.16</v>
      </c>
    </row>
    <row r="105" spans="1:9" x14ac:dyDescent="0.25">
      <c r="B105" s="34" t="s">
        <v>120</v>
      </c>
      <c r="C105">
        <v>31.98</v>
      </c>
      <c r="D105">
        <v>14.36</v>
      </c>
      <c r="G105" s="34" t="s">
        <v>120</v>
      </c>
      <c r="H105">
        <v>29.12</v>
      </c>
      <c r="I105">
        <v>18.13</v>
      </c>
    </row>
    <row r="106" spans="1:9" x14ac:dyDescent="0.25">
      <c r="B106" s="34" t="s">
        <v>121</v>
      </c>
      <c r="C106">
        <v>29.59</v>
      </c>
      <c r="D106">
        <v>19.39</v>
      </c>
      <c r="G106" s="34" t="s">
        <v>121</v>
      </c>
    </row>
    <row r="107" spans="1:9" x14ac:dyDescent="0.25">
      <c r="B107" s="34" t="s">
        <v>122</v>
      </c>
      <c r="C107">
        <v>22.87</v>
      </c>
      <c r="D107">
        <v>15.23</v>
      </c>
      <c r="G107" s="34" t="s">
        <v>122</v>
      </c>
      <c r="H107">
        <v>21.4</v>
      </c>
      <c r="I107">
        <v>16</v>
      </c>
    </row>
    <row r="108" spans="1:9" x14ac:dyDescent="0.25">
      <c r="A108" t="s">
        <v>108</v>
      </c>
      <c r="B108" s="34" t="s">
        <v>85</v>
      </c>
      <c r="C108">
        <v>32.119999999999997</v>
      </c>
      <c r="D108">
        <v>14.11</v>
      </c>
      <c r="F108" t="s">
        <v>108</v>
      </c>
      <c r="G108" s="34" t="s">
        <v>85</v>
      </c>
      <c r="H108">
        <v>24.51</v>
      </c>
      <c r="I108">
        <v>15.58</v>
      </c>
    </row>
    <row r="109" spans="1:9" x14ac:dyDescent="0.25">
      <c r="B109" s="34" t="s">
        <v>86</v>
      </c>
      <c r="C109">
        <v>34.01</v>
      </c>
      <c r="D109">
        <v>14.57</v>
      </c>
      <c r="G109" s="34" t="s">
        <v>86</v>
      </c>
      <c r="H109">
        <v>27.31</v>
      </c>
      <c r="I109">
        <v>16.2</v>
      </c>
    </row>
    <row r="110" spans="1:9" x14ac:dyDescent="0.25">
      <c r="B110" s="34" t="s">
        <v>87</v>
      </c>
      <c r="C110">
        <v>27.9</v>
      </c>
      <c r="D110">
        <v>16.739999999999998</v>
      </c>
      <c r="G110" s="34" t="s">
        <v>87</v>
      </c>
      <c r="H110">
        <v>24.5</v>
      </c>
      <c r="I110">
        <v>15.92</v>
      </c>
    </row>
    <row r="111" spans="1:9" x14ac:dyDescent="0.25">
      <c r="B111" s="34" t="s">
        <v>109</v>
      </c>
      <c r="C111">
        <v>32.299999999999997</v>
      </c>
      <c r="D111">
        <v>16.86</v>
      </c>
      <c r="G111" s="34" t="s">
        <v>109</v>
      </c>
      <c r="H111">
        <v>26.58</v>
      </c>
      <c r="I111">
        <v>16.18</v>
      </c>
    </row>
    <row r="112" spans="1:9" x14ac:dyDescent="0.25">
      <c r="B112" s="34" t="s">
        <v>110</v>
      </c>
      <c r="C112">
        <v>33.4</v>
      </c>
      <c r="D112">
        <v>14.26</v>
      </c>
      <c r="G112" s="34" t="s">
        <v>110</v>
      </c>
      <c r="H112">
        <v>25.54</v>
      </c>
      <c r="I112">
        <v>14.94</v>
      </c>
    </row>
    <row r="113" spans="1:9" x14ac:dyDescent="0.25">
      <c r="B113" s="34" t="s">
        <v>111</v>
      </c>
      <c r="C113">
        <v>31.1</v>
      </c>
      <c r="D113">
        <v>16.739999999999998</v>
      </c>
      <c r="G113" s="34" t="s">
        <v>111</v>
      </c>
      <c r="H113">
        <v>16.760000000000002</v>
      </c>
      <c r="I113">
        <v>14.91</v>
      </c>
    </row>
    <row r="114" spans="1:9" x14ac:dyDescent="0.25">
      <c r="B114" s="34" t="s">
        <v>117</v>
      </c>
      <c r="C114">
        <v>22.08</v>
      </c>
      <c r="D114">
        <v>15.61</v>
      </c>
      <c r="G114" s="34" t="s">
        <v>117</v>
      </c>
      <c r="H114">
        <v>13.15</v>
      </c>
      <c r="I114">
        <v>15.35</v>
      </c>
    </row>
    <row r="115" spans="1:9" x14ac:dyDescent="0.25">
      <c r="B115" s="34" t="s">
        <v>118</v>
      </c>
      <c r="C115">
        <v>9.32</v>
      </c>
      <c r="D115">
        <v>13.61</v>
      </c>
      <c r="G115" s="34" t="s">
        <v>118</v>
      </c>
      <c r="H115">
        <v>23.53</v>
      </c>
      <c r="I115">
        <v>17.5</v>
      </c>
    </row>
    <row r="116" spans="1:9" x14ac:dyDescent="0.25">
      <c r="B116" s="34" t="s">
        <v>119</v>
      </c>
      <c r="C116">
        <v>14.78</v>
      </c>
      <c r="D116">
        <v>14.14</v>
      </c>
      <c r="G116" s="34" t="s">
        <v>119</v>
      </c>
      <c r="H116">
        <v>16.38</v>
      </c>
      <c r="I116">
        <v>16.59</v>
      </c>
    </row>
    <row r="117" spans="1:9" x14ac:dyDescent="0.25">
      <c r="B117" s="34" t="s">
        <v>85</v>
      </c>
      <c r="C117">
        <v>14.6</v>
      </c>
      <c r="D117">
        <v>14.96</v>
      </c>
      <c r="G117" s="34" t="s">
        <v>85</v>
      </c>
      <c r="H117">
        <v>21.65</v>
      </c>
      <c r="I117">
        <v>15.24</v>
      </c>
    </row>
    <row r="118" spans="1:9" x14ac:dyDescent="0.25">
      <c r="B118" s="34" t="s">
        <v>86</v>
      </c>
      <c r="C118">
        <v>13.72</v>
      </c>
      <c r="D118">
        <v>14.18</v>
      </c>
      <c r="G118" s="34" t="s">
        <v>86</v>
      </c>
      <c r="H118">
        <v>16.760000000000002</v>
      </c>
      <c r="I118">
        <v>16.63</v>
      </c>
    </row>
    <row r="119" spans="1:9" x14ac:dyDescent="0.25">
      <c r="B119" s="34" t="s">
        <v>87</v>
      </c>
      <c r="C119">
        <v>30.25</v>
      </c>
      <c r="D119">
        <v>14.8</v>
      </c>
      <c r="G119" s="34" t="s">
        <v>87</v>
      </c>
      <c r="H119">
        <v>21.3</v>
      </c>
      <c r="I119">
        <v>16.940000000000001</v>
      </c>
    </row>
    <row r="121" spans="1:9" x14ac:dyDescent="0.25">
      <c r="A121" s="43" t="s">
        <v>123</v>
      </c>
      <c r="B121" s="43"/>
      <c r="C121" s="43"/>
      <c r="D121" s="43"/>
      <c r="E121" s="43"/>
      <c r="F121" s="43"/>
    </row>
    <row r="122" spans="1:9" x14ac:dyDescent="0.25">
      <c r="A122" s="43"/>
      <c r="B122" s="43"/>
      <c r="C122" s="43"/>
      <c r="D122" s="43"/>
      <c r="E122" s="43"/>
      <c r="F122" s="43"/>
    </row>
    <row r="123" spans="1:9" x14ac:dyDescent="0.25">
      <c r="A123" t="s">
        <v>61</v>
      </c>
      <c r="F123" t="s">
        <v>79</v>
      </c>
    </row>
    <row r="124" spans="1:9" x14ac:dyDescent="0.25">
      <c r="A124" t="s">
        <v>83</v>
      </c>
      <c r="B124" t="s">
        <v>107</v>
      </c>
      <c r="C124" t="s">
        <v>106</v>
      </c>
      <c r="F124" t="s">
        <v>83</v>
      </c>
      <c r="G124" t="s">
        <v>107</v>
      </c>
      <c r="H124" t="s">
        <v>106</v>
      </c>
    </row>
    <row r="125" spans="1:9" x14ac:dyDescent="0.25">
      <c r="A125" t="s">
        <v>117</v>
      </c>
      <c r="B125">
        <v>17.13</v>
      </c>
      <c r="C125">
        <v>17.72</v>
      </c>
      <c r="F125" t="s">
        <v>69</v>
      </c>
      <c r="G125">
        <v>17.7</v>
      </c>
      <c r="H125">
        <v>23.09</v>
      </c>
    </row>
    <row r="126" spans="1:9" x14ac:dyDescent="0.25">
      <c r="A126" t="s">
        <v>118</v>
      </c>
      <c r="B126">
        <v>20.16</v>
      </c>
      <c r="C126">
        <v>27.84</v>
      </c>
      <c r="F126" t="s">
        <v>70</v>
      </c>
      <c r="G126">
        <v>16.45</v>
      </c>
      <c r="H126">
        <v>24.69</v>
      </c>
    </row>
    <row r="127" spans="1:9" x14ac:dyDescent="0.25">
      <c r="A127" t="s">
        <v>119</v>
      </c>
      <c r="B127">
        <v>18.38</v>
      </c>
      <c r="C127">
        <v>23.13</v>
      </c>
      <c r="F127" t="s">
        <v>71</v>
      </c>
      <c r="G127">
        <v>18.350000000000001</v>
      </c>
      <c r="H127">
        <v>30.31</v>
      </c>
    </row>
    <row r="128" spans="1:9" x14ac:dyDescent="0.25">
      <c r="A128" t="s">
        <v>120</v>
      </c>
      <c r="B128">
        <v>19.420000000000002</v>
      </c>
      <c r="C128">
        <v>20.22</v>
      </c>
      <c r="F128" t="s">
        <v>142</v>
      </c>
      <c r="G128">
        <v>16.739999999999998</v>
      </c>
      <c r="H128">
        <v>22.87</v>
      </c>
    </row>
    <row r="129" spans="1:8" x14ac:dyDescent="0.25">
      <c r="A129" t="s">
        <v>121</v>
      </c>
      <c r="B129">
        <v>17.28</v>
      </c>
      <c r="C129">
        <v>15.65</v>
      </c>
      <c r="F129" t="s">
        <v>144</v>
      </c>
      <c r="G129">
        <v>15.59</v>
      </c>
      <c r="H129">
        <v>17.91</v>
      </c>
    </row>
    <row r="130" spans="1:8" x14ac:dyDescent="0.25">
      <c r="A130" t="s">
        <v>122</v>
      </c>
      <c r="B130">
        <v>15.94</v>
      </c>
      <c r="C130">
        <v>24.98</v>
      </c>
      <c r="F130" t="s">
        <v>146</v>
      </c>
      <c r="G130">
        <v>16.739999999999998</v>
      </c>
      <c r="H130">
        <v>26.13</v>
      </c>
    </row>
    <row r="131" spans="1:8" x14ac:dyDescent="0.25">
      <c r="A131" t="s">
        <v>72</v>
      </c>
      <c r="B131">
        <v>15.69</v>
      </c>
      <c r="C131">
        <v>20</v>
      </c>
      <c r="F131" t="s">
        <v>72</v>
      </c>
      <c r="G131">
        <v>16.29</v>
      </c>
      <c r="H131">
        <v>23.72</v>
      </c>
    </row>
    <row r="132" spans="1:8" x14ac:dyDescent="0.25">
      <c r="A132" t="s">
        <v>73</v>
      </c>
      <c r="B132">
        <v>17.38</v>
      </c>
      <c r="C132">
        <v>26.32</v>
      </c>
      <c r="F132" t="s">
        <v>73</v>
      </c>
      <c r="G132">
        <v>16.559999999999999</v>
      </c>
      <c r="H132">
        <v>21.39</v>
      </c>
    </row>
    <row r="133" spans="1:8" x14ac:dyDescent="0.25">
      <c r="A133" t="s">
        <v>74</v>
      </c>
      <c r="B133">
        <v>16.95</v>
      </c>
      <c r="C133">
        <v>19.77</v>
      </c>
      <c r="F133" t="s">
        <v>74</v>
      </c>
      <c r="G133">
        <v>16.34</v>
      </c>
      <c r="H133">
        <v>20.420000000000002</v>
      </c>
    </row>
    <row r="134" spans="1:8" x14ac:dyDescent="0.25">
      <c r="A134" t="s">
        <v>134</v>
      </c>
      <c r="B134">
        <v>15.98</v>
      </c>
      <c r="C134">
        <v>18.34</v>
      </c>
      <c r="F134" t="s">
        <v>134</v>
      </c>
      <c r="G134">
        <v>15.64</v>
      </c>
      <c r="H134">
        <v>23.57</v>
      </c>
    </row>
    <row r="135" spans="1:8" x14ac:dyDescent="0.25">
      <c r="A135" t="s">
        <v>136</v>
      </c>
      <c r="B135">
        <v>17.260000000000002</v>
      </c>
      <c r="C135">
        <v>28.66</v>
      </c>
      <c r="F135" t="s">
        <v>136</v>
      </c>
      <c r="G135">
        <v>16.95</v>
      </c>
      <c r="H135">
        <v>24.4</v>
      </c>
    </row>
    <row r="136" spans="1:8" x14ac:dyDescent="0.25">
      <c r="A136" t="s">
        <v>138</v>
      </c>
      <c r="B136">
        <v>17.059999999999999</v>
      </c>
      <c r="C136">
        <v>17.45</v>
      </c>
      <c r="F136" t="s">
        <v>138</v>
      </c>
      <c r="G136">
        <v>17.63</v>
      </c>
      <c r="H136">
        <v>31.41</v>
      </c>
    </row>
    <row r="137" spans="1:8" x14ac:dyDescent="0.25">
      <c r="A137" t="s">
        <v>103</v>
      </c>
      <c r="B137" t="s">
        <v>107</v>
      </c>
      <c r="C137" t="s">
        <v>106</v>
      </c>
      <c r="F137" t="s">
        <v>103</v>
      </c>
      <c r="G137" t="s">
        <v>107</v>
      </c>
      <c r="H137" t="s">
        <v>106</v>
      </c>
    </row>
    <row r="138" spans="1:8" x14ac:dyDescent="0.25">
      <c r="A138" t="s">
        <v>117</v>
      </c>
      <c r="B138">
        <v>16.16</v>
      </c>
      <c r="C138">
        <v>13.61</v>
      </c>
      <c r="F138" t="s">
        <v>69</v>
      </c>
      <c r="G138">
        <v>20.29</v>
      </c>
      <c r="H138" t="s">
        <v>80</v>
      </c>
    </row>
    <row r="139" spans="1:8" x14ac:dyDescent="0.25">
      <c r="A139" t="s">
        <v>118</v>
      </c>
      <c r="B139">
        <v>15.24</v>
      </c>
      <c r="C139">
        <v>14.28</v>
      </c>
      <c r="F139" t="s">
        <v>70</v>
      </c>
      <c r="G139">
        <v>15.06</v>
      </c>
      <c r="H139">
        <v>20.43</v>
      </c>
    </row>
    <row r="140" spans="1:8" x14ac:dyDescent="0.25">
      <c r="A140" t="s">
        <v>119</v>
      </c>
      <c r="B140">
        <v>14.5</v>
      </c>
      <c r="C140">
        <v>12.7</v>
      </c>
      <c r="F140" t="s">
        <v>71</v>
      </c>
      <c r="G140">
        <v>14.99</v>
      </c>
      <c r="H140">
        <v>20.48</v>
      </c>
    </row>
    <row r="141" spans="1:8" x14ac:dyDescent="0.25">
      <c r="A141" t="s">
        <v>120</v>
      </c>
      <c r="B141">
        <v>15.2</v>
      </c>
      <c r="C141">
        <v>29.8</v>
      </c>
      <c r="F141" t="s">
        <v>142</v>
      </c>
      <c r="G141">
        <v>15.04</v>
      </c>
      <c r="H141">
        <v>21.52</v>
      </c>
    </row>
    <row r="142" spans="1:8" x14ac:dyDescent="0.25">
      <c r="A142" t="s">
        <v>121</v>
      </c>
      <c r="B142">
        <v>15.31</v>
      </c>
      <c r="C142">
        <v>17.420000000000002</v>
      </c>
      <c r="F142" t="s">
        <v>144</v>
      </c>
      <c r="G142">
        <v>14.59</v>
      </c>
      <c r="H142">
        <v>19.100000000000001</v>
      </c>
    </row>
    <row r="143" spans="1:8" x14ac:dyDescent="0.25">
      <c r="A143" t="s">
        <v>122</v>
      </c>
      <c r="B143">
        <v>16.239999999999998</v>
      </c>
      <c r="C143">
        <v>12.18</v>
      </c>
      <c r="F143" t="s">
        <v>146</v>
      </c>
      <c r="G143">
        <v>15.93</v>
      </c>
      <c r="H143">
        <v>19.399999999999999</v>
      </c>
    </row>
    <row r="144" spans="1:8" x14ac:dyDescent="0.25">
      <c r="A144" t="s">
        <v>72</v>
      </c>
      <c r="B144">
        <v>15.83</v>
      </c>
      <c r="C144">
        <v>26.4</v>
      </c>
      <c r="F144" t="s">
        <v>72</v>
      </c>
      <c r="G144">
        <v>14.99</v>
      </c>
      <c r="H144">
        <v>31.2</v>
      </c>
    </row>
    <row r="145" spans="1:8" x14ac:dyDescent="0.25">
      <c r="A145" t="s">
        <v>73</v>
      </c>
      <c r="B145">
        <v>14.55</v>
      </c>
      <c r="C145">
        <v>29.1</v>
      </c>
      <c r="F145" t="s">
        <v>73</v>
      </c>
      <c r="G145">
        <v>15.78</v>
      </c>
      <c r="H145">
        <v>32.94</v>
      </c>
    </row>
    <row r="146" spans="1:8" x14ac:dyDescent="0.25">
      <c r="A146" t="s">
        <v>74</v>
      </c>
      <c r="B146">
        <v>14.24</v>
      </c>
      <c r="C146">
        <v>13.36</v>
      </c>
      <c r="F146" t="s">
        <v>74</v>
      </c>
      <c r="G146">
        <v>15.23</v>
      </c>
      <c r="H146">
        <v>26.41</v>
      </c>
    </row>
    <row r="147" spans="1:8" x14ac:dyDescent="0.25">
      <c r="A147" t="s">
        <v>134</v>
      </c>
      <c r="B147">
        <v>14.44</v>
      </c>
      <c r="C147">
        <v>16.16</v>
      </c>
      <c r="F147" t="s">
        <v>134</v>
      </c>
      <c r="G147">
        <v>15.47</v>
      </c>
      <c r="H147">
        <v>26.82</v>
      </c>
    </row>
    <row r="148" spans="1:8" x14ac:dyDescent="0.25">
      <c r="A148" t="s">
        <v>136</v>
      </c>
      <c r="B148">
        <v>15.46</v>
      </c>
      <c r="C148">
        <v>19.100000000000001</v>
      </c>
      <c r="F148" t="s">
        <v>136</v>
      </c>
      <c r="G148">
        <v>15.6</v>
      </c>
    </row>
    <row r="149" spans="1:8" x14ac:dyDescent="0.25">
      <c r="A149" t="s">
        <v>138</v>
      </c>
      <c r="B149">
        <v>14.2</v>
      </c>
      <c r="C149">
        <v>14.23</v>
      </c>
      <c r="F149" t="s">
        <v>138</v>
      </c>
      <c r="G149">
        <v>15.85</v>
      </c>
      <c r="H149">
        <v>34.19</v>
      </c>
    </row>
    <row r="152" spans="1:8" x14ac:dyDescent="0.25">
      <c r="A152" t="s">
        <v>83</v>
      </c>
      <c r="B152" t="s">
        <v>107</v>
      </c>
      <c r="C152" t="s">
        <v>106</v>
      </c>
      <c r="F152" t="s">
        <v>103</v>
      </c>
    </row>
    <row r="153" spans="1:8" ht="14.5" x14ac:dyDescent="0.35">
      <c r="A153" s="41" t="s">
        <v>157</v>
      </c>
      <c r="B153">
        <v>18.88</v>
      </c>
      <c r="C153">
        <v>23.83</v>
      </c>
      <c r="F153" s="41" t="s">
        <v>157</v>
      </c>
      <c r="G153">
        <v>16.3</v>
      </c>
      <c r="H153">
        <v>29.74</v>
      </c>
    </row>
    <row r="154" spans="1:8" ht="14.5" x14ac:dyDescent="0.35">
      <c r="A154" s="41" t="s">
        <v>70</v>
      </c>
      <c r="B154">
        <v>18.22</v>
      </c>
      <c r="C154">
        <v>24.71</v>
      </c>
      <c r="F154" s="41" t="s">
        <v>70</v>
      </c>
      <c r="G154">
        <v>13.55</v>
      </c>
      <c r="H154">
        <v>33.29</v>
      </c>
    </row>
    <row r="155" spans="1:8" ht="14.5" x14ac:dyDescent="0.35">
      <c r="A155" s="41" t="s">
        <v>71</v>
      </c>
      <c r="B155">
        <v>19.55</v>
      </c>
      <c r="C155">
        <v>30.99</v>
      </c>
      <c r="F155" s="41" t="s">
        <v>71</v>
      </c>
      <c r="G155">
        <v>13.4</v>
      </c>
      <c r="H155">
        <v>28.42</v>
      </c>
    </row>
    <row r="156" spans="1:8" ht="14.5" x14ac:dyDescent="0.35">
      <c r="A156" s="41" t="s">
        <v>142</v>
      </c>
      <c r="B156">
        <v>17.54</v>
      </c>
      <c r="C156">
        <v>25.23</v>
      </c>
      <c r="F156" s="41" t="s">
        <v>142</v>
      </c>
      <c r="G156">
        <v>15.34</v>
      </c>
      <c r="H156">
        <v>21.25</v>
      </c>
    </row>
    <row r="157" spans="1:8" ht="14.5" x14ac:dyDescent="0.35">
      <c r="A157" s="41" t="s">
        <v>144</v>
      </c>
      <c r="B157">
        <v>19.48</v>
      </c>
      <c r="C157">
        <v>18.38</v>
      </c>
      <c r="F157" s="41" t="s">
        <v>144</v>
      </c>
      <c r="G157">
        <v>19.22</v>
      </c>
      <c r="H157">
        <v>25.9</v>
      </c>
    </row>
    <row r="158" spans="1:8" ht="14.5" x14ac:dyDescent="0.35">
      <c r="A158" s="41" t="s">
        <v>146</v>
      </c>
      <c r="B158">
        <v>18.75</v>
      </c>
      <c r="C158">
        <v>32.880000000000003</v>
      </c>
      <c r="F158" s="41" t="s">
        <v>146</v>
      </c>
      <c r="G158">
        <v>13.97</v>
      </c>
      <c r="H158">
        <v>23.46</v>
      </c>
    </row>
    <row r="159" spans="1:8" ht="14.5" x14ac:dyDescent="0.35">
      <c r="A159" s="41" t="s">
        <v>154</v>
      </c>
      <c r="B159">
        <v>18.440000000000001</v>
      </c>
      <c r="C159">
        <v>20.27</v>
      </c>
      <c r="F159" s="41" t="s">
        <v>154</v>
      </c>
      <c r="G159">
        <v>14.3</v>
      </c>
      <c r="H159">
        <v>20.89</v>
      </c>
    </row>
    <row r="160" spans="1:8" ht="14.5" x14ac:dyDescent="0.35">
      <c r="A160" s="41" t="s">
        <v>158</v>
      </c>
      <c r="B160">
        <v>18.75</v>
      </c>
      <c r="C160">
        <v>23.07</v>
      </c>
      <c r="F160" s="41" t="s">
        <v>153</v>
      </c>
      <c r="G160">
        <v>15.22</v>
      </c>
      <c r="H160">
        <v>15.5</v>
      </c>
    </row>
    <row r="161" spans="1:8" ht="14.5" x14ac:dyDescent="0.35">
      <c r="A161" s="41" t="s">
        <v>70</v>
      </c>
      <c r="B161">
        <v>18.309999999999999</v>
      </c>
      <c r="C161">
        <v>22.62</v>
      </c>
      <c r="F161" s="41" t="s">
        <v>70</v>
      </c>
      <c r="G161">
        <v>14.62</v>
      </c>
      <c r="H161" t="s">
        <v>80</v>
      </c>
    </row>
    <row r="162" spans="1:8" ht="14.5" x14ac:dyDescent="0.35">
      <c r="A162" s="41" t="s">
        <v>71</v>
      </c>
      <c r="B162">
        <v>19.73</v>
      </c>
      <c r="C162">
        <v>23.02</v>
      </c>
      <c r="F162" s="41" t="s">
        <v>71</v>
      </c>
      <c r="G162">
        <v>15.64</v>
      </c>
      <c r="H162">
        <v>16.309999999999999</v>
      </c>
    </row>
    <row r="163" spans="1:8" ht="14.5" x14ac:dyDescent="0.35">
      <c r="A163" s="41" t="s">
        <v>159</v>
      </c>
      <c r="B163">
        <v>18.149999999999999</v>
      </c>
      <c r="C163">
        <v>21.3</v>
      </c>
      <c r="F163" s="41" t="s">
        <v>159</v>
      </c>
      <c r="G163">
        <v>15.94</v>
      </c>
      <c r="H163">
        <v>28.91</v>
      </c>
    </row>
    <row r="164" spans="1:8" ht="14.5" x14ac:dyDescent="0.35">
      <c r="A164" s="41" t="s">
        <v>73</v>
      </c>
      <c r="B164">
        <v>18.04</v>
      </c>
      <c r="C164">
        <v>24.39</v>
      </c>
      <c r="F164" s="41" t="s">
        <v>73</v>
      </c>
      <c r="G164">
        <v>15.22</v>
      </c>
      <c r="H164">
        <v>26.74</v>
      </c>
    </row>
    <row r="165" spans="1:8" ht="14.5" x14ac:dyDescent="0.35">
      <c r="A165" s="41" t="s">
        <v>74</v>
      </c>
      <c r="B165">
        <v>18.05</v>
      </c>
      <c r="C165">
        <v>21.01</v>
      </c>
      <c r="F165" s="41" t="s">
        <v>74</v>
      </c>
      <c r="G165">
        <v>16.54</v>
      </c>
      <c r="H165">
        <v>33.35</v>
      </c>
    </row>
    <row r="166" spans="1:8" ht="14.5" x14ac:dyDescent="0.35">
      <c r="A166" s="41" t="s">
        <v>134</v>
      </c>
      <c r="B166">
        <v>17.75</v>
      </c>
      <c r="C166">
        <v>30.17</v>
      </c>
      <c r="F166" s="41" t="s">
        <v>134</v>
      </c>
      <c r="G166">
        <v>14.16</v>
      </c>
      <c r="H166">
        <v>28.06</v>
      </c>
    </row>
    <row r="167" spans="1:8" ht="14.5" x14ac:dyDescent="0.35">
      <c r="A167" s="41" t="s">
        <v>136</v>
      </c>
      <c r="B167">
        <v>19.53</v>
      </c>
      <c r="C167">
        <v>23.01</v>
      </c>
      <c r="F167" s="41" t="s">
        <v>136</v>
      </c>
      <c r="G167">
        <v>15.37</v>
      </c>
      <c r="H167">
        <v>27.28</v>
      </c>
    </row>
    <row r="168" spans="1:8" ht="14.5" x14ac:dyDescent="0.35">
      <c r="A168" s="41" t="s">
        <v>138</v>
      </c>
      <c r="B168">
        <v>16.87</v>
      </c>
      <c r="C168">
        <v>25.62</v>
      </c>
      <c r="F168" s="41" t="s">
        <v>138</v>
      </c>
      <c r="G168">
        <v>14.9</v>
      </c>
      <c r="H168">
        <v>30.94</v>
      </c>
    </row>
    <row r="169" spans="1:8" ht="14.5" x14ac:dyDescent="0.35">
      <c r="A169" s="41" t="s">
        <v>156</v>
      </c>
      <c r="B169">
        <v>17.28</v>
      </c>
      <c r="C169">
        <v>25.79</v>
      </c>
      <c r="F169" s="41" t="s">
        <v>156</v>
      </c>
      <c r="G169">
        <v>14.8</v>
      </c>
      <c r="H169">
        <v>29.8</v>
      </c>
    </row>
    <row r="170" spans="1:8" ht="14.5" x14ac:dyDescent="0.35">
      <c r="A170" s="41" t="s">
        <v>155</v>
      </c>
      <c r="B170">
        <v>21.41</v>
      </c>
      <c r="C170">
        <v>16.97</v>
      </c>
      <c r="F170" s="41" t="s">
        <v>155</v>
      </c>
      <c r="G170">
        <v>18.11</v>
      </c>
      <c r="H170">
        <v>17.850000000000001</v>
      </c>
    </row>
    <row r="171" spans="1:8" ht="14.5" x14ac:dyDescent="0.35">
      <c r="A171" s="41" t="s">
        <v>73</v>
      </c>
      <c r="B171">
        <v>16.489999999999998</v>
      </c>
      <c r="C171">
        <v>18.53</v>
      </c>
      <c r="F171" s="41" t="s">
        <v>73</v>
      </c>
      <c r="G171">
        <v>15.88</v>
      </c>
      <c r="H171">
        <v>15.96</v>
      </c>
    </row>
    <row r="172" spans="1:8" ht="14.5" x14ac:dyDescent="0.35">
      <c r="A172" s="41" t="s">
        <v>74</v>
      </c>
      <c r="B172">
        <v>17.05</v>
      </c>
      <c r="C172">
        <v>16.96</v>
      </c>
      <c r="F172" s="41" t="s">
        <v>74</v>
      </c>
      <c r="G172">
        <v>14.57</v>
      </c>
      <c r="H172">
        <v>15.23</v>
      </c>
    </row>
    <row r="176" spans="1:8" ht="14.5" x14ac:dyDescent="0.35">
      <c r="B176" s="41"/>
    </row>
    <row r="177" spans="2:2" ht="14.5" x14ac:dyDescent="0.35">
      <c r="B177" s="41"/>
    </row>
    <row r="178" spans="2:2" ht="14.5" x14ac:dyDescent="0.35">
      <c r="B178" s="41"/>
    </row>
    <row r="179" spans="2:2" ht="14.5" x14ac:dyDescent="0.35">
      <c r="B179" s="41"/>
    </row>
    <row r="180" spans="2:2" ht="14.5" x14ac:dyDescent="0.35">
      <c r="B180" s="41"/>
    </row>
    <row r="181" spans="2:2" ht="14.5" x14ac:dyDescent="0.35">
      <c r="B181" s="41"/>
    </row>
    <row r="182" spans="2:2" ht="14.5" x14ac:dyDescent="0.35">
      <c r="B182" s="41"/>
    </row>
    <row r="183" spans="2:2" ht="14.5" x14ac:dyDescent="0.35">
      <c r="B183" s="41"/>
    </row>
    <row r="184" spans="2:2" ht="14.5" x14ac:dyDescent="0.35">
      <c r="B184" s="41"/>
    </row>
    <row r="185" spans="2:2" ht="14.5" x14ac:dyDescent="0.35">
      <c r="B185" s="41"/>
    </row>
    <row r="186" spans="2:2" ht="14.5" x14ac:dyDescent="0.35">
      <c r="B186" s="41"/>
    </row>
    <row r="187" spans="2:2" ht="14.5" x14ac:dyDescent="0.35">
      <c r="B187" s="41"/>
    </row>
    <row r="188" spans="2:2" ht="14.5" x14ac:dyDescent="0.35">
      <c r="B188" s="41"/>
    </row>
    <row r="189" spans="2:2" ht="14.5" x14ac:dyDescent="0.35">
      <c r="B189" s="41"/>
    </row>
    <row r="190" spans="2:2" ht="14.5" x14ac:dyDescent="0.35">
      <c r="B190" s="41"/>
    </row>
    <row r="191" spans="2:2" ht="14.5" x14ac:dyDescent="0.35">
      <c r="B191" s="41"/>
    </row>
    <row r="192" spans="2:2" ht="14.5" x14ac:dyDescent="0.35">
      <c r="B192" s="41"/>
    </row>
    <row r="193" spans="2:2" ht="14.5" x14ac:dyDescent="0.35">
      <c r="B193" s="41"/>
    </row>
    <row r="194" spans="2:2" ht="14.5" x14ac:dyDescent="0.35">
      <c r="B194" s="41"/>
    </row>
    <row r="195" spans="2:2" ht="14.5" x14ac:dyDescent="0.35">
      <c r="B195" s="41"/>
    </row>
    <row r="200" spans="2:2" ht="14.5" x14ac:dyDescent="0.35">
      <c r="B200" s="41"/>
    </row>
    <row r="201" spans="2:2" ht="14.5" x14ac:dyDescent="0.35">
      <c r="B201" s="41"/>
    </row>
    <row r="202" spans="2:2" ht="14.5" x14ac:dyDescent="0.35">
      <c r="B202" s="41"/>
    </row>
    <row r="203" spans="2:2" ht="14.5" x14ac:dyDescent="0.35">
      <c r="B203" s="41"/>
    </row>
    <row r="204" spans="2:2" ht="14.5" x14ac:dyDescent="0.35">
      <c r="B204" s="41"/>
    </row>
    <row r="205" spans="2:2" ht="14.5" x14ac:dyDescent="0.35">
      <c r="B205" s="41"/>
    </row>
    <row r="206" spans="2:2" ht="14.5" x14ac:dyDescent="0.35">
      <c r="B206" s="41"/>
    </row>
    <row r="207" spans="2:2" ht="14.5" x14ac:dyDescent="0.35">
      <c r="B207" s="41"/>
    </row>
    <row r="208" spans="2:2" ht="14.5" x14ac:dyDescent="0.35">
      <c r="B208" s="41"/>
    </row>
    <row r="209" spans="2:2" ht="14.5" x14ac:dyDescent="0.35">
      <c r="B209" s="41"/>
    </row>
    <row r="210" spans="2:2" ht="14.5" x14ac:dyDescent="0.35">
      <c r="B210" s="41"/>
    </row>
    <row r="211" spans="2:2" ht="14.5" x14ac:dyDescent="0.35">
      <c r="B211" s="41"/>
    </row>
    <row r="212" spans="2:2" ht="14.5" x14ac:dyDescent="0.35">
      <c r="B212" s="41"/>
    </row>
    <row r="213" spans="2:2" ht="14.5" x14ac:dyDescent="0.35">
      <c r="B213" s="41"/>
    </row>
    <row r="214" spans="2:2" ht="14.5" x14ac:dyDescent="0.35">
      <c r="B214" s="41"/>
    </row>
    <row r="215" spans="2:2" ht="14.5" x14ac:dyDescent="0.35">
      <c r="B215" s="41"/>
    </row>
    <row r="216" spans="2:2" ht="14.5" x14ac:dyDescent="0.35">
      <c r="B216" s="41"/>
    </row>
    <row r="217" spans="2:2" ht="14.5" x14ac:dyDescent="0.35">
      <c r="B217" s="41"/>
    </row>
    <row r="221" spans="2:2" ht="14.5" x14ac:dyDescent="0.35">
      <c r="B221" s="41"/>
    </row>
    <row r="222" spans="2:2" ht="14.5" x14ac:dyDescent="0.35">
      <c r="B222" s="41"/>
    </row>
    <row r="223" spans="2:2" ht="14.5" x14ac:dyDescent="0.35">
      <c r="B223" s="41"/>
    </row>
    <row r="224" spans="2:2" ht="14.5" x14ac:dyDescent="0.35">
      <c r="B224" s="41"/>
    </row>
    <row r="225" spans="2:2" ht="14.5" x14ac:dyDescent="0.35">
      <c r="B225" s="41"/>
    </row>
    <row r="226" spans="2:2" ht="14.5" x14ac:dyDescent="0.35">
      <c r="B226" s="41"/>
    </row>
    <row r="227" spans="2:2" ht="14.5" x14ac:dyDescent="0.35">
      <c r="B227" s="41"/>
    </row>
    <row r="228" spans="2:2" ht="14.5" x14ac:dyDescent="0.35">
      <c r="B228" s="41"/>
    </row>
    <row r="229" spans="2:2" ht="14.5" x14ac:dyDescent="0.35">
      <c r="B229" s="41"/>
    </row>
    <row r="230" spans="2:2" ht="14.5" x14ac:dyDescent="0.35">
      <c r="B230" s="41"/>
    </row>
    <row r="231" spans="2:2" ht="14.5" x14ac:dyDescent="0.35">
      <c r="B231" s="41"/>
    </row>
    <row r="232" spans="2:2" ht="14.5" x14ac:dyDescent="0.35">
      <c r="B232" s="41"/>
    </row>
    <row r="233" spans="2:2" ht="14.5" x14ac:dyDescent="0.35">
      <c r="B233" s="41"/>
    </row>
    <row r="234" spans="2:2" ht="14.5" x14ac:dyDescent="0.35">
      <c r="B234" s="41"/>
    </row>
    <row r="235" spans="2:2" ht="14.5" x14ac:dyDescent="0.35">
      <c r="B235" s="41"/>
    </row>
    <row r="236" spans="2:2" ht="14.5" x14ac:dyDescent="0.35">
      <c r="B236" s="41"/>
    </row>
    <row r="237" spans="2:2" ht="14.5" x14ac:dyDescent="0.35">
      <c r="B237" s="41"/>
    </row>
    <row r="238" spans="2:2" ht="14.5" x14ac:dyDescent="0.35">
      <c r="B238" s="41"/>
    </row>
  </sheetData>
  <mergeCells count="3">
    <mergeCell ref="E57:F57"/>
    <mergeCell ref="A121:F122"/>
    <mergeCell ref="A1:F2"/>
  </mergeCells>
  <phoneticPr fontId="1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3C3A5D-67FE-4DBD-9004-87CBA399DAE7}">
  <dimension ref="A1:K58"/>
  <sheetViews>
    <sheetView workbookViewId="0">
      <selection activeCell="O43" sqref="O43"/>
    </sheetView>
  </sheetViews>
  <sheetFormatPr defaultRowHeight="14" x14ac:dyDescent="0.25"/>
  <sheetData>
    <row r="1" spans="1:11" ht="15.5" x14ac:dyDescent="0.25">
      <c r="A1" t="s">
        <v>169</v>
      </c>
      <c r="C1" s="39" t="s">
        <v>58</v>
      </c>
      <c r="D1" t="s">
        <v>170</v>
      </c>
      <c r="E1" t="s">
        <v>171</v>
      </c>
      <c r="F1" t="s">
        <v>172</v>
      </c>
      <c r="G1" s="38" t="s">
        <v>173</v>
      </c>
      <c r="H1" s="39" t="s">
        <v>174</v>
      </c>
      <c r="I1" t="s">
        <v>175</v>
      </c>
      <c r="J1" t="s">
        <v>176</v>
      </c>
      <c r="K1" t="s">
        <v>177</v>
      </c>
    </row>
    <row r="2" spans="1:11" x14ac:dyDescent="0.25">
      <c r="B2" t="s">
        <v>178</v>
      </c>
      <c r="C2">
        <v>16.79</v>
      </c>
      <c r="D2">
        <v>23.3</v>
      </c>
      <c r="E2">
        <v>24.89</v>
      </c>
      <c r="F2">
        <v>25.68</v>
      </c>
      <c r="G2">
        <v>27.73</v>
      </c>
      <c r="H2">
        <v>26.61</v>
      </c>
      <c r="I2">
        <v>21.74</v>
      </c>
      <c r="J2">
        <v>24.91</v>
      </c>
      <c r="K2">
        <v>30.09</v>
      </c>
    </row>
    <row r="3" spans="1:11" x14ac:dyDescent="0.25">
      <c r="B3" t="s">
        <v>179</v>
      </c>
      <c r="C3">
        <v>16.510000000000002</v>
      </c>
      <c r="D3">
        <v>22.86</v>
      </c>
      <c r="E3">
        <v>23.79</v>
      </c>
      <c r="F3">
        <v>24</v>
      </c>
      <c r="G3">
        <v>25.96</v>
      </c>
      <c r="H3">
        <v>26.38</v>
      </c>
      <c r="I3">
        <v>20.18</v>
      </c>
      <c r="J3">
        <v>23.53</v>
      </c>
      <c r="K3">
        <v>27.72</v>
      </c>
    </row>
    <row r="4" spans="1:11" x14ac:dyDescent="0.25">
      <c r="B4" t="s">
        <v>180</v>
      </c>
      <c r="C4">
        <v>16.96</v>
      </c>
      <c r="D4">
        <v>22.4</v>
      </c>
      <c r="E4">
        <v>24.38</v>
      </c>
      <c r="F4">
        <v>26.32</v>
      </c>
      <c r="G4">
        <v>27.64</v>
      </c>
      <c r="H4">
        <v>25.86</v>
      </c>
      <c r="I4">
        <v>20.74</v>
      </c>
      <c r="J4">
        <v>22.55</v>
      </c>
      <c r="K4">
        <v>29.46</v>
      </c>
    </row>
    <row r="5" spans="1:11" x14ac:dyDescent="0.25">
      <c r="B5" t="s">
        <v>181</v>
      </c>
      <c r="C5">
        <v>15.79</v>
      </c>
      <c r="D5">
        <v>22.87</v>
      </c>
      <c r="E5">
        <v>24.39</v>
      </c>
      <c r="F5">
        <v>25.35</v>
      </c>
      <c r="G5">
        <v>27.7</v>
      </c>
      <c r="H5">
        <v>24.63</v>
      </c>
      <c r="I5">
        <v>21.28</v>
      </c>
      <c r="J5">
        <v>24.61</v>
      </c>
      <c r="K5">
        <v>29.3</v>
      </c>
    </row>
    <row r="6" spans="1:11" x14ac:dyDescent="0.25">
      <c r="A6" t="s">
        <v>182</v>
      </c>
      <c r="B6" t="s">
        <v>183</v>
      </c>
      <c r="C6">
        <v>16.93</v>
      </c>
      <c r="D6">
        <v>25.14</v>
      </c>
      <c r="E6">
        <v>26.05</v>
      </c>
      <c r="F6">
        <v>25.64</v>
      </c>
      <c r="G6">
        <v>26.37</v>
      </c>
      <c r="H6">
        <v>21.38</v>
      </c>
      <c r="I6">
        <v>22.03</v>
      </c>
      <c r="J6">
        <v>27.28</v>
      </c>
      <c r="K6">
        <v>28.37</v>
      </c>
    </row>
    <row r="7" spans="1:11" x14ac:dyDescent="0.25">
      <c r="B7" t="s">
        <v>63</v>
      </c>
      <c r="C7">
        <v>14.59</v>
      </c>
      <c r="D7">
        <v>22.49</v>
      </c>
      <c r="E7">
        <v>22.55</v>
      </c>
      <c r="F7">
        <v>22.24</v>
      </c>
      <c r="G7">
        <v>22.88</v>
      </c>
      <c r="H7">
        <v>16.579999999999998</v>
      </c>
      <c r="I7">
        <v>19.829999999999998</v>
      </c>
      <c r="J7">
        <v>26.44</v>
      </c>
      <c r="K7">
        <v>26.48</v>
      </c>
    </row>
    <row r="8" spans="1:11" x14ac:dyDescent="0.25">
      <c r="B8" t="s">
        <v>64</v>
      </c>
      <c r="C8">
        <v>14.62</v>
      </c>
      <c r="D8">
        <v>22.54</v>
      </c>
      <c r="E8">
        <v>21.7</v>
      </c>
      <c r="F8">
        <v>21.15</v>
      </c>
      <c r="G8">
        <v>22.07</v>
      </c>
      <c r="H8">
        <v>16.489999999999998</v>
      </c>
      <c r="I8">
        <v>19.72</v>
      </c>
      <c r="J8">
        <v>25.99</v>
      </c>
      <c r="K8">
        <v>26.59</v>
      </c>
    </row>
    <row r="9" spans="1:11" x14ac:dyDescent="0.25">
      <c r="B9" t="s">
        <v>184</v>
      </c>
      <c r="C9">
        <v>16.23</v>
      </c>
      <c r="D9">
        <v>23.74</v>
      </c>
      <c r="E9">
        <v>24.44</v>
      </c>
      <c r="F9">
        <v>24.79</v>
      </c>
      <c r="G9">
        <v>24.78</v>
      </c>
      <c r="H9">
        <v>18.52</v>
      </c>
      <c r="I9">
        <v>22.2</v>
      </c>
      <c r="J9">
        <v>27.09</v>
      </c>
      <c r="K9">
        <v>28.21</v>
      </c>
    </row>
    <row r="10" spans="1:11" x14ac:dyDescent="0.25">
      <c r="B10" t="s">
        <v>66</v>
      </c>
      <c r="C10">
        <v>15.4</v>
      </c>
      <c r="D10">
        <v>23.79</v>
      </c>
      <c r="E10">
        <v>24.7</v>
      </c>
      <c r="F10">
        <v>24.9</v>
      </c>
      <c r="G10">
        <v>25.39</v>
      </c>
      <c r="H10">
        <v>19.5</v>
      </c>
      <c r="I10">
        <v>21.77</v>
      </c>
      <c r="J10">
        <v>27.36</v>
      </c>
      <c r="K10">
        <v>28.91</v>
      </c>
    </row>
    <row r="11" spans="1:11" x14ac:dyDescent="0.25">
      <c r="B11" t="s">
        <v>81</v>
      </c>
      <c r="C11">
        <v>14.82</v>
      </c>
      <c r="D11">
        <v>24.2</v>
      </c>
      <c r="E11">
        <v>26.97</v>
      </c>
      <c r="F11">
        <v>23.37</v>
      </c>
      <c r="G11">
        <v>25.9</v>
      </c>
      <c r="H11">
        <v>23.5</v>
      </c>
      <c r="I11">
        <v>20</v>
      </c>
      <c r="J11">
        <v>27.28</v>
      </c>
      <c r="K11">
        <v>27.42</v>
      </c>
    </row>
    <row r="12" spans="1:11" x14ac:dyDescent="0.25">
      <c r="B12" t="s">
        <v>185</v>
      </c>
      <c r="C12">
        <v>16.54</v>
      </c>
      <c r="D12">
        <v>25.79</v>
      </c>
      <c r="E12">
        <v>27.25</v>
      </c>
      <c r="F12">
        <v>24.69</v>
      </c>
      <c r="G12">
        <v>27.79</v>
      </c>
      <c r="H12">
        <v>21.17</v>
      </c>
      <c r="I12">
        <v>22.88</v>
      </c>
      <c r="J12">
        <v>29.54</v>
      </c>
      <c r="K12">
        <v>30.15</v>
      </c>
    </row>
    <row r="13" spans="1:11" x14ac:dyDescent="0.25">
      <c r="B13" t="s">
        <v>70</v>
      </c>
      <c r="C13">
        <v>15.24</v>
      </c>
      <c r="D13">
        <v>23.66</v>
      </c>
      <c r="E13">
        <v>25</v>
      </c>
      <c r="F13">
        <v>23.41</v>
      </c>
      <c r="G13">
        <v>24.86</v>
      </c>
      <c r="H13">
        <v>18.809999999999999</v>
      </c>
      <c r="I13">
        <v>21.05</v>
      </c>
      <c r="J13">
        <v>26.67</v>
      </c>
      <c r="K13">
        <v>31.87</v>
      </c>
    </row>
    <row r="14" spans="1:11" x14ac:dyDescent="0.25">
      <c r="B14" t="s">
        <v>71</v>
      </c>
      <c r="C14">
        <v>14.32</v>
      </c>
      <c r="D14">
        <v>24.27</v>
      </c>
      <c r="E14">
        <v>26.48</v>
      </c>
      <c r="F14">
        <v>22.85</v>
      </c>
      <c r="G14">
        <v>25.51</v>
      </c>
      <c r="H14">
        <v>20.07</v>
      </c>
      <c r="I14">
        <v>20.29</v>
      </c>
      <c r="J14">
        <v>29.73</v>
      </c>
      <c r="K14">
        <v>26.79</v>
      </c>
    </row>
    <row r="15" spans="1:11" x14ac:dyDescent="0.25">
      <c r="B15" t="s">
        <v>186</v>
      </c>
      <c r="C15">
        <v>14.78</v>
      </c>
      <c r="D15">
        <v>24.05</v>
      </c>
      <c r="E15">
        <v>26.2</v>
      </c>
      <c r="F15">
        <v>24.07</v>
      </c>
      <c r="G15">
        <v>25.83</v>
      </c>
      <c r="H15">
        <v>19.61</v>
      </c>
      <c r="I15">
        <v>21.09</v>
      </c>
      <c r="J15">
        <v>26.88</v>
      </c>
      <c r="K15">
        <v>27.36</v>
      </c>
    </row>
    <row r="16" spans="1:11" x14ac:dyDescent="0.25">
      <c r="B16" t="s">
        <v>73</v>
      </c>
      <c r="C16">
        <v>13.57</v>
      </c>
      <c r="D16">
        <v>22.54</v>
      </c>
      <c r="E16">
        <v>24.15</v>
      </c>
      <c r="F16">
        <v>21.92</v>
      </c>
      <c r="G16">
        <v>23.65</v>
      </c>
      <c r="H16">
        <v>18.09</v>
      </c>
      <c r="I16">
        <v>19.02</v>
      </c>
      <c r="J16">
        <v>27.44</v>
      </c>
      <c r="K16">
        <v>26.31</v>
      </c>
    </row>
    <row r="17" spans="1:11" x14ac:dyDescent="0.25">
      <c r="B17" t="s">
        <v>74</v>
      </c>
      <c r="C17">
        <v>13.72</v>
      </c>
      <c r="D17">
        <v>22.92</v>
      </c>
      <c r="E17">
        <v>25.43</v>
      </c>
      <c r="F17">
        <v>22.97</v>
      </c>
      <c r="G17">
        <v>24.35</v>
      </c>
      <c r="H17">
        <v>18.43</v>
      </c>
      <c r="I17">
        <v>19.77</v>
      </c>
      <c r="J17">
        <v>29.3</v>
      </c>
      <c r="K17">
        <v>26.14</v>
      </c>
    </row>
    <row r="18" spans="1:11" x14ac:dyDescent="0.25">
      <c r="A18" t="s">
        <v>187</v>
      </c>
      <c r="B18" t="s">
        <v>183</v>
      </c>
      <c r="C18">
        <v>19.25</v>
      </c>
      <c r="D18">
        <v>23.11</v>
      </c>
      <c r="E18">
        <v>24.3</v>
      </c>
      <c r="F18">
        <v>29.02</v>
      </c>
      <c r="G18">
        <v>27.58</v>
      </c>
      <c r="H18">
        <v>28.39</v>
      </c>
      <c r="I18">
        <v>23.88</v>
      </c>
      <c r="J18">
        <v>24.13</v>
      </c>
      <c r="K18">
        <v>30.05</v>
      </c>
    </row>
    <row r="19" spans="1:11" x14ac:dyDescent="0.25">
      <c r="B19" t="s">
        <v>63</v>
      </c>
      <c r="C19">
        <v>17.57</v>
      </c>
      <c r="D19">
        <v>22</v>
      </c>
      <c r="E19">
        <v>23.5</v>
      </c>
      <c r="F19">
        <v>27.36</v>
      </c>
      <c r="G19">
        <v>27.01</v>
      </c>
      <c r="H19">
        <v>25.69</v>
      </c>
      <c r="I19">
        <v>21.13</v>
      </c>
      <c r="J19">
        <v>23.08</v>
      </c>
      <c r="K19">
        <v>29.17</v>
      </c>
    </row>
    <row r="20" spans="1:11" x14ac:dyDescent="0.25">
      <c r="B20" t="s">
        <v>64</v>
      </c>
      <c r="C20">
        <v>16.98</v>
      </c>
      <c r="D20">
        <v>24.33</v>
      </c>
      <c r="E20">
        <v>25.94</v>
      </c>
      <c r="F20">
        <v>26.32</v>
      </c>
      <c r="G20">
        <v>26.89</v>
      </c>
      <c r="H20">
        <v>24.86</v>
      </c>
      <c r="I20">
        <v>22.13</v>
      </c>
      <c r="J20">
        <v>26.13</v>
      </c>
      <c r="K20">
        <v>29.11</v>
      </c>
    </row>
    <row r="21" spans="1:11" x14ac:dyDescent="0.25">
      <c r="B21" t="s">
        <v>184</v>
      </c>
      <c r="C21">
        <v>17.75</v>
      </c>
      <c r="D21">
        <v>23.96</v>
      </c>
      <c r="E21">
        <v>25.29</v>
      </c>
      <c r="F21">
        <v>27.29</v>
      </c>
      <c r="G21">
        <v>27.96</v>
      </c>
      <c r="H21">
        <v>26.84</v>
      </c>
      <c r="I21">
        <v>22.98</v>
      </c>
      <c r="J21">
        <v>25.04</v>
      </c>
      <c r="K21">
        <v>29.3</v>
      </c>
    </row>
    <row r="22" spans="1:11" x14ac:dyDescent="0.25">
      <c r="B22" t="s">
        <v>66</v>
      </c>
      <c r="C22">
        <v>17.28</v>
      </c>
      <c r="D22">
        <v>24.05</v>
      </c>
      <c r="E22">
        <v>25.22</v>
      </c>
      <c r="F22">
        <v>26.33</v>
      </c>
      <c r="G22">
        <v>27.55</v>
      </c>
      <c r="H22">
        <v>26.4</v>
      </c>
      <c r="I22">
        <v>22.26</v>
      </c>
      <c r="J22">
        <v>24.99</v>
      </c>
      <c r="K22">
        <v>28.88</v>
      </c>
    </row>
    <row r="23" spans="1:11" x14ac:dyDescent="0.25">
      <c r="B23" t="s">
        <v>81</v>
      </c>
      <c r="C23">
        <v>16.23</v>
      </c>
      <c r="D23">
        <v>23.69</v>
      </c>
      <c r="E23">
        <v>25.05</v>
      </c>
      <c r="F23">
        <v>24.38</v>
      </c>
      <c r="G23">
        <v>26.42</v>
      </c>
      <c r="H23">
        <v>22</v>
      </c>
      <c r="I23">
        <v>20.39</v>
      </c>
      <c r="J23">
        <v>25.72</v>
      </c>
      <c r="K23">
        <v>27.99</v>
      </c>
    </row>
    <row r="24" spans="1:11" x14ac:dyDescent="0.25">
      <c r="B24" t="s">
        <v>185</v>
      </c>
      <c r="C24">
        <v>15.54</v>
      </c>
      <c r="D24">
        <v>21.77</v>
      </c>
      <c r="E24">
        <v>22.71</v>
      </c>
      <c r="F24">
        <v>22.61</v>
      </c>
      <c r="G24">
        <v>25.65</v>
      </c>
      <c r="H24">
        <v>22.97</v>
      </c>
      <c r="I24">
        <v>19.239999999999998</v>
      </c>
      <c r="J24">
        <v>23.5</v>
      </c>
      <c r="K24">
        <v>27.25</v>
      </c>
    </row>
    <row r="25" spans="1:11" x14ac:dyDescent="0.25">
      <c r="B25" t="s">
        <v>70</v>
      </c>
      <c r="C25">
        <v>13.56</v>
      </c>
      <c r="D25">
        <v>22.99</v>
      </c>
      <c r="E25">
        <v>23.19</v>
      </c>
      <c r="F25">
        <v>20.2</v>
      </c>
      <c r="G25">
        <v>23.21</v>
      </c>
      <c r="H25">
        <v>21.43</v>
      </c>
      <c r="I25">
        <v>17.13</v>
      </c>
      <c r="J25">
        <v>24.83</v>
      </c>
      <c r="K25">
        <v>25.44</v>
      </c>
    </row>
    <row r="26" spans="1:11" x14ac:dyDescent="0.25">
      <c r="B26" t="s">
        <v>71</v>
      </c>
      <c r="C26">
        <v>14.25</v>
      </c>
      <c r="D26">
        <v>24.76</v>
      </c>
      <c r="E26">
        <v>26.16</v>
      </c>
      <c r="F26">
        <v>20.89</v>
      </c>
      <c r="G26">
        <v>25.05</v>
      </c>
      <c r="H26">
        <v>24.25</v>
      </c>
      <c r="I26">
        <v>17.32</v>
      </c>
      <c r="J26">
        <v>27.79</v>
      </c>
      <c r="K26">
        <v>26.58</v>
      </c>
    </row>
    <row r="27" spans="1:11" x14ac:dyDescent="0.25">
      <c r="B27" t="s">
        <v>186</v>
      </c>
      <c r="C27">
        <v>15.62</v>
      </c>
      <c r="D27">
        <v>21.99</v>
      </c>
      <c r="E27">
        <v>23.69</v>
      </c>
      <c r="F27">
        <v>24.85</v>
      </c>
      <c r="G27">
        <v>25.07</v>
      </c>
      <c r="H27">
        <v>25.17</v>
      </c>
      <c r="I27">
        <v>20.8</v>
      </c>
      <c r="J27">
        <v>23.28</v>
      </c>
      <c r="K27">
        <v>27.57</v>
      </c>
    </row>
    <row r="28" spans="1:11" x14ac:dyDescent="0.25">
      <c r="B28" t="s">
        <v>73</v>
      </c>
      <c r="C28">
        <v>24.19</v>
      </c>
      <c r="D28">
        <v>32.58</v>
      </c>
      <c r="E28">
        <v>31.5</v>
      </c>
      <c r="F28">
        <v>35.33</v>
      </c>
      <c r="G28">
        <v>31.63</v>
      </c>
      <c r="H28">
        <v>29.42</v>
      </c>
      <c r="I28">
        <v>30.04</v>
      </c>
      <c r="J28">
        <v>36.380000000000003</v>
      </c>
      <c r="K28">
        <v>34.25</v>
      </c>
    </row>
    <row r="29" spans="1:11" x14ac:dyDescent="0.25">
      <c r="B29" t="s">
        <v>74</v>
      </c>
      <c r="C29">
        <v>21.36</v>
      </c>
      <c r="D29">
        <v>34.869999999999997</v>
      </c>
      <c r="E29">
        <v>35.15</v>
      </c>
      <c r="F29">
        <v>36.42</v>
      </c>
      <c r="G29">
        <v>31.78</v>
      </c>
      <c r="H29">
        <v>31.84</v>
      </c>
      <c r="I29">
        <v>30.36</v>
      </c>
      <c r="J29" t="s">
        <v>80</v>
      </c>
      <c r="K29">
        <v>35.049999999999997</v>
      </c>
    </row>
    <row r="30" spans="1:11" x14ac:dyDescent="0.25">
      <c r="B30" t="s">
        <v>188</v>
      </c>
      <c r="C30">
        <v>17.809999999999999</v>
      </c>
      <c r="D30">
        <v>22.03</v>
      </c>
      <c r="E30">
        <v>23.4</v>
      </c>
      <c r="F30">
        <v>28.12</v>
      </c>
      <c r="G30">
        <v>29.61</v>
      </c>
      <c r="H30">
        <v>27.59</v>
      </c>
      <c r="I30">
        <v>24.65</v>
      </c>
      <c r="J30">
        <v>23.94</v>
      </c>
      <c r="K30">
        <v>32.4</v>
      </c>
    </row>
    <row r="31" spans="1:11" x14ac:dyDescent="0.25">
      <c r="A31" t="s">
        <v>182</v>
      </c>
      <c r="B31" t="s">
        <v>189</v>
      </c>
      <c r="C31">
        <v>15.78</v>
      </c>
      <c r="D31">
        <v>21.29</v>
      </c>
      <c r="E31">
        <v>22.37</v>
      </c>
      <c r="F31">
        <v>26.04</v>
      </c>
      <c r="G31">
        <v>27.42</v>
      </c>
      <c r="H31">
        <v>25.45</v>
      </c>
      <c r="I31">
        <v>21.43</v>
      </c>
      <c r="J31">
        <v>22.36</v>
      </c>
      <c r="K31">
        <v>28.78</v>
      </c>
    </row>
    <row r="32" spans="1:11" x14ac:dyDescent="0.25">
      <c r="B32" t="s">
        <v>190</v>
      </c>
      <c r="C32">
        <v>19.52</v>
      </c>
      <c r="D32">
        <v>25.88</v>
      </c>
      <c r="E32">
        <v>27.27</v>
      </c>
      <c r="F32">
        <v>31.01</v>
      </c>
      <c r="G32">
        <v>29.97</v>
      </c>
      <c r="H32">
        <v>27.46</v>
      </c>
      <c r="I32">
        <v>25.9</v>
      </c>
      <c r="J32">
        <v>27.67</v>
      </c>
      <c r="K32">
        <v>31.57</v>
      </c>
    </row>
    <row r="33" spans="1:11" x14ac:dyDescent="0.25">
      <c r="B33" t="s">
        <v>191</v>
      </c>
      <c r="C33">
        <v>17.38</v>
      </c>
      <c r="D33">
        <v>23.65</v>
      </c>
      <c r="E33">
        <v>25.01</v>
      </c>
      <c r="F33">
        <v>28.97</v>
      </c>
      <c r="G33">
        <v>28.25</v>
      </c>
      <c r="H33">
        <v>24.34</v>
      </c>
      <c r="I33">
        <v>23.94</v>
      </c>
      <c r="J33">
        <v>25.13</v>
      </c>
      <c r="K33">
        <v>30.57</v>
      </c>
    </row>
    <row r="34" spans="1:11" x14ac:dyDescent="0.25">
      <c r="B34" t="s">
        <v>192</v>
      </c>
      <c r="C34">
        <v>19.02</v>
      </c>
      <c r="D34">
        <v>22.57</v>
      </c>
      <c r="E34">
        <v>23.61</v>
      </c>
      <c r="F34">
        <v>31.79</v>
      </c>
      <c r="G34">
        <v>27.88</v>
      </c>
      <c r="H34">
        <v>28.87</v>
      </c>
      <c r="I34">
        <v>25.66</v>
      </c>
      <c r="J34">
        <v>23.73</v>
      </c>
      <c r="K34">
        <v>31.24</v>
      </c>
    </row>
    <row r="35" spans="1:11" x14ac:dyDescent="0.25">
      <c r="B35" t="s">
        <v>193</v>
      </c>
      <c r="C35">
        <v>17.57</v>
      </c>
      <c r="D35">
        <v>25.42</v>
      </c>
      <c r="E35">
        <v>26.7</v>
      </c>
      <c r="F35">
        <v>27.67</v>
      </c>
      <c r="G35">
        <v>28.04</v>
      </c>
      <c r="H35">
        <v>25.91</v>
      </c>
      <c r="I35">
        <v>24.74</v>
      </c>
      <c r="J35">
        <v>26.9</v>
      </c>
      <c r="K35">
        <v>30.66</v>
      </c>
    </row>
    <row r="36" spans="1:11" x14ac:dyDescent="0.25">
      <c r="A36" t="s">
        <v>187</v>
      </c>
      <c r="B36" t="s">
        <v>194</v>
      </c>
      <c r="C36">
        <v>13.97</v>
      </c>
      <c r="D36">
        <v>22.19</v>
      </c>
      <c r="E36">
        <v>23.87</v>
      </c>
      <c r="F36">
        <v>23.28</v>
      </c>
      <c r="G36">
        <v>24.99</v>
      </c>
      <c r="H36">
        <v>23.35</v>
      </c>
      <c r="I36">
        <v>19.25</v>
      </c>
      <c r="J36">
        <v>24.08</v>
      </c>
      <c r="K36">
        <v>26.21</v>
      </c>
    </row>
    <row r="37" spans="1:11" x14ac:dyDescent="0.25">
      <c r="B37" t="s">
        <v>99</v>
      </c>
      <c r="C37">
        <v>16.11</v>
      </c>
      <c r="D37">
        <v>24.15</v>
      </c>
      <c r="E37">
        <v>25.62</v>
      </c>
      <c r="F37">
        <v>24.96</v>
      </c>
      <c r="G37">
        <v>25.3</v>
      </c>
      <c r="H37">
        <v>26.01</v>
      </c>
      <c r="I37">
        <v>21.77</v>
      </c>
      <c r="J37">
        <v>26.33</v>
      </c>
      <c r="K37">
        <v>30.18</v>
      </c>
    </row>
    <row r="38" spans="1:11" x14ac:dyDescent="0.25">
      <c r="B38" t="s">
        <v>100</v>
      </c>
      <c r="C38">
        <v>17.91</v>
      </c>
      <c r="D38">
        <v>23.21</v>
      </c>
      <c r="E38">
        <v>24.19</v>
      </c>
      <c r="F38">
        <v>27.99</v>
      </c>
      <c r="G38">
        <v>29.19</v>
      </c>
      <c r="H38">
        <v>27.07</v>
      </c>
      <c r="I38">
        <v>23.53</v>
      </c>
      <c r="J38">
        <v>24.86</v>
      </c>
      <c r="K38">
        <v>31.7</v>
      </c>
    </row>
    <row r="40" spans="1:11" x14ac:dyDescent="0.25">
      <c r="B40" s="35"/>
      <c r="C40" s="35" t="s">
        <v>195</v>
      </c>
      <c r="D40" s="35" t="s">
        <v>171</v>
      </c>
      <c r="E40" s="35" t="s">
        <v>170</v>
      </c>
      <c r="F40" s="35" t="s">
        <v>172</v>
      </c>
      <c r="G40" s="35" t="s">
        <v>174</v>
      </c>
      <c r="H40" s="35" t="s">
        <v>196</v>
      </c>
      <c r="I40" s="35" t="s">
        <v>177</v>
      </c>
    </row>
    <row r="41" spans="1:11" x14ac:dyDescent="0.25">
      <c r="A41" t="s">
        <v>103</v>
      </c>
      <c r="B41" s="37" t="s">
        <v>197</v>
      </c>
      <c r="C41" s="35">
        <v>21.44</v>
      </c>
      <c r="D41" s="35">
        <v>27.11</v>
      </c>
      <c r="E41">
        <v>26.16</v>
      </c>
      <c r="F41">
        <v>29.53</v>
      </c>
      <c r="G41">
        <v>26.08</v>
      </c>
      <c r="H41">
        <v>26.62</v>
      </c>
      <c r="I41">
        <v>32.020000000000003</v>
      </c>
    </row>
    <row r="42" spans="1:11" x14ac:dyDescent="0.25">
      <c r="A42" t="s">
        <v>61</v>
      </c>
      <c r="B42" s="37" t="s">
        <v>118</v>
      </c>
      <c r="C42" s="35">
        <v>15.9</v>
      </c>
      <c r="D42" s="35">
        <v>22.94</v>
      </c>
      <c r="E42">
        <v>23.88</v>
      </c>
      <c r="F42">
        <v>23.06</v>
      </c>
      <c r="G42">
        <v>18.32</v>
      </c>
      <c r="H42">
        <v>26.15</v>
      </c>
      <c r="I42">
        <v>27.64</v>
      </c>
    </row>
    <row r="43" spans="1:11" x14ac:dyDescent="0.25">
      <c r="B43" s="37" t="s">
        <v>119</v>
      </c>
      <c r="C43" s="35">
        <v>19.37</v>
      </c>
      <c r="D43" s="35">
        <v>21.59</v>
      </c>
      <c r="E43">
        <v>24.22</v>
      </c>
      <c r="F43">
        <v>24.4</v>
      </c>
      <c r="G43">
        <v>20.67</v>
      </c>
      <c r="H43">
        <v>24.58</v>
      </c>
      <c r="I43">
        <v>30.75</v>
      </c>
    </row>
    <row r="44" spans="1:11" ht="15" x14ac:dyDescent="0.35">
      <c r="B44" s="36" t="s">
        <v>198</v>
      </c>
      <c r="C44" s="35">
        <v>18.54</v>
      </c>
      <c r="D44" s="35">
        <v>28.06</v>
      </c>
      <c r="E44">
        <v>26.2</v>
      </c>
      <c r="F44">
        <v>26.33</v>
      </c>
      <c r="G44">
        <v>23.13</v>
      </c>
      <c r="H44">
        <v>27.94</v>
      </c>
      <c r="I44">
        <v>31.9</v>
      </c>
    </row>
    <row r="45" spans="1:11" ht="15" x14ac:dyDescent="0.35">
      <c r="B45" s="36" t="s">
        <v>86</v>
      </c>
      <c r="C45" s="35">
        <v>19.54</v>
      </c>
      <c r="D45" s="35">
        <v>26.7</v>
      </c>
      <c r="E45">
        <v>25.47</v>
      </c>
      <c r="F45">
        <v>27.38</v>
      </c>
      <c r="G45">
        <v>27.05</v>
      </c>
      <c r="H45">
        <v>26.13</v>
      </c>
      <c r="I45">
        <v>33.79</v>
      </c>
    </row>
    <row r="46" spans="1:11" ht="15" x14ac:dyDescent="0.35">
      <c r="B46" s="36" t="s">
        <v>87</v>
      </c>
      <c r="C46" s="35">
        <v>18.43</v>
      </c>
      <c r="D46" s="35">
        <v>26.5</v>
      </c>
      <c r="E46">
        <v>25.8</v>
      </c>
      <c r="F46">
        <v>25.56</v>
      </c>
      <c r="G46">
        <v>25.48</v>
      </c>
      <c r="H46">
        <v>25.95</v>
      </c>
      <c r="I46">
        <v>30.14</v>
      </c>
    </row>
    <row r="47" spans="1:11" ht="15" x14ac:dyDescent="0.35">
      <c r="B47" s="36" t="s">
        <v>199</v>
      </c>
      <c r="C47" s="35">
        <v>20.420000000000002</v>
      </c>
      <c r="D47" s="35">
        <v>28.62</v>
      </c>
      <c r="E47">
        <v>26.96</v>
      </c>
      <c r="F47">
        <v>28.57</v>
      </c>
      <c r="G47">
        <v>25.94</v>
      </c>
      <c r="H47">
        <v>28.19</v>
      </c>
      <c r="I47">
        <v>33.619999999999997</v>
      </c>
    </row>
    <row r="48" spans="1:11" ht="15" x14ac:dyDescent="0.35">
      <c r="B48" s="36" t="s">
        <v>199</v>
      </c>
      <c r="C48" s="35">
        <v>21.53</v>
      </c>
      <c r="D48" s="35">
        <v>27.98</v>
      </c>
      <c r="E48">
        <v>26.8</v>
      </c>
      <c r="F48">
        <v>30.38</v>
      </c>
      <c r="G48">
        <v>28.92</v>
      </c>
      <c r="H48">
        <v>27.57</v>
      </c>
      <c r="I48">
        <v>33.700000000000003</v>
      </c>
    </row>
    <row r="49" spans="1:9" ht="15" x14ac:dyDescent="0.35">
      <c r="B49" s="36" t="s">
        <v>199</v>
      </c>
      <c r="C49" s="35">
        <v>20.010000000000002</v>
      </c>
      <c r="D49" s="35">
        <v>28.5</v>
      </c>
      <c r="E49">
        <v>27.42</v>
      </c>
      <c r="F49">
        <v>28.66</v>
      </c>
      <c r="G49">
        <v>27.41</v>
      </c>
      <c r="H49">
        <v>28.38</v>
      </c>
      <c r="I49">
        <v>32.24</v>
      </c>
    </row>
    <row r="50" spans="1:9" x14ac:dyDescent="0.25">
      <c r="A50" t="s">
        <v>79</v>
      </c>
      <c r="B50" s="37" t="s">
        <v>197</v>
      </c>
      <c r="C50" s="35">
        <v>20.95</v>
      </c>
      <c r="D50" s="35">
        <v>27.11</v>
      </c>
      <c r="E50">
        <v>26.32</v>
      </c>
      <c r="F50">
        <v>28.01</v>
      </c>
      <c r="G50">
        <v>27.77</v>
      </c>
      <c r="H50">
        <v>26.51</v>
      </c>
      <c r="I50">
        <v>35.1</v>
      </c>
    </row>
    <row r="51" spans="1:9" x14ac:dyDescent="0.25">
      <c r="B51" s="37" t="s">
        <v>118</v>
      </c>
      <c r="C51" s="35">
        <v>19.350000000000001</v>
      </c>
      <c r="D51" s="35">
        <v>26.61</v>
      </c>
      <c r="E51">
        <v>25.17</v>
      </c>
      <c r="F51">
        <v>26.58</v>
      </c>
      <c r="G51">
        <v>26.72</v>
      </c>
      <c r="H51">
        <v>25.89</v>
      </c>
      <c r="I51">
        <v>31.55</v>
      </c>
    </row>
    <row r="52" spans="1:9" x14ac:dyDescent="0.25">
      <c r="B52" s="37" t="s">
        <v>119</v>
      </c>
      <c r="C52" s="35">
        <v>22.24</v>
      </c>
      <c r="D52" s="35">
        <v>29.03</v>
      </c>
      <c r="E52">
        <v>29.2</v>
      </c>
      <c r="F52">
        <v>29.93</v>
      </c>
      <c r="G52">
        <v>28.18</v>
      </c>
      <c r="H52">
        <v>29.26</v>
      </c>
      <c r="I52">
        <v>33.159999999999997</v>
      </c>
    </row>
    <row r="53" spans="1:9" ht="15" x14ac:dyDescent="0.35">
      <c r="B53" s="36" t="s">
        <v>198</v>
      </c>
      <c r="C53" s="35">
        <v>18.190000000000001</v>
      </c>
      <c r="D53" s="35">
        <v>26.88</v>
      </c>
      <c r="E53">
        <v>25.07</v>
      </c>
      <c r="F53">
        <v>25.78</v>
      </c>
      <c r="G53">
        <v>25.44</v>
      </c>
      <c r="H53">
        <v>25.93</v>
      </c>
      <c r="I53">
        <v>31.39</v>
      </c>
    </row>
    <row r="54" spans="1:9" ht="15" x14ac:dyDescent="0.35">
      <c r="B54" s="36" t="s">
        <v>86</v>
      </c>
      <c r="C54" s="35">
        <v>22.07</v>
      </c>
      <c r="D54" s="35">
        <v>29.63</v>
      </c>
      <c r="E54">
        <v>28.39</v>
      </c>
      <c r="F54">
        <v>31.17</v>
      </c>
      <c r="G54">
        <v>30.12</v>
      </c>
      <c r="H54">
        <v>30.81</v>
      </c>
      <c r="I54">
        <v>33.869999999999997</v>
      </c>
    </row>
    <row r="55" spans="1:9" ht="15" x14ac:dyDescent="0.35">
      <c r="B55" s="36" t="s">
        <v>87</v>
      </c>
      <c r="C55" s="35">
        <v>19.62</v>
      </c>
      <c r="D55" s="35">
        <v>28.71</v>
      </c>
      <c r="E55">
        <v>27.35</v>
      </c>
      <c r="F55">
        <v>27.95</v>
      </c>
      <c r="G55">
        <v>27.16</v>
      </c>
      <c r="H55">
        <v>28.17</v>
      </c>
      <c r="I55">
        <v>32.840000000000003</v>
      </c>
    </row>
    <row r="56" spans="1:9" ht="15" x14ac:dyDescent="0.35">
      <c r="B56" s="36" t="s">
        <v>199</v>
      </c>
      <c r="C56" s="35">
        <v>20.18</v>
      </c>
      <c r="D56" s="35">
        <v>29.64</v>
      </c>
      <c r="E56">
        <v>27.21</v>
      </c>
      <c r="F56">
        <v>29.49</v>
      </c>
      <c r="G56">
        <v>27.99</v>
      </c>
      <c r="H56">
        <v>28.99</v>
      </c>
      <c r="I56">
        <v>31.72</v>
      </c>
    </row>
    <row r="57" spans="1:9" ht="15" x14ac:dyDescent="0.35">
      <c r="B57" s="36" t="s">
        <v>199</v>
      </c>
      <c r="C57" s="35">
        <v>19.41</v>
      </c>
      <c r="D57" s="35">
        <v>26.69</v>
      </c>
      <c r="E57">
        <v>25.32</v>
      </c>
      <c r="F57">
        <v>27.98</v>
      </c>
      <c r="G57">
        <v>27.76</v>
      </c>
      <c r="H57">
        <v>26.13</v>
      </c>
      <c r="I57">
        <v>31.38</v>
      </c>
    </row>
    <row r="58" spans="1:9" ht="15" x14ac:dyDescent="0.35">
      <c r="B58" s="36" t="s">
        <v>199</v>
      </c>
      <c r="C58" s="35">
        <v>15.07</v>
      </c>
      <c r="D58" s="35">
        <v>25.56</v>
      </c>
      <c r="E58">
        <v>23.56</v>
      </c>
      <c r="F58">
        <v>23.25</v>
      </c>
      <c r="G58">
        <v>22.88</v>
      </c>
      <c r="H58">
        <v>25.14</v>
      </c>
      <c r="I58">
        <v>26.99</v>
      </c>
    </row>
  </sheetData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8E42BE-CE91-43A7-ABDE-E56B704B575F}">
  <dimension ref="A2:K26"/>
  <sheetViews>
    <sheetView workbookViewId="0">
      <selection activeCell="M16" sqref="M16"/>
    </sheetView>
  </sheetViews>
  <sheetFormatPr defaultRowHeight="14" x14ac:dyDescent="0.25"/>
  <sheetData>
    <row r="2" spans="1:11" x14ac:dyDescent="0.25">
      <c r="A2" t="s">
        <v>57</v>
      </c>
      <c r="D2" t="s">
        <v>107</v>
      </c>
      <c r="E2" t="s">
        <v>160</v>
      </c>
      <c r="F2" t="s">
        <v>161</v>
      </c>
      <c r="G2" t="s">
        <v>162</v>
      </c>
      <c r="H2" t="s">
        <v>163</v>
      </c>
      <c r="I2" t="s">
        <v>164</v>
      </c>
      <c r="J2" t="s">
        <v>165</v>
      </c>
      <c r="K2" t="s">
        <v>166</v>
      </c>
    </row>
    <row r="3" spans="1:11" x14ac:dyDescent="0.25">
      <c r="A3" t="s">
        <v>61</v>
      </c>
      <c r="B3" t="s">
        <v>117</v>
      </c>
      <c r="C3" t="s">
        <v>167</v>
      </c>
      <c r="D3">
        <v>16.04</v>
      </c>
      <c r="E3">
        <v>23.99</v>
      </c>
      <c r="F3">
        <v>26.34</v>
      </c>
      <c r="G3">
        <v>23.59</v>
      </c>
      <c r="H3">
        <v>19.47</v>
      </c>
      <c r="I3">
        <v>25.96</v>
      </c>
      <c r="J3">
        <v>23.79</v>
      </c>
      <c r="K3">
        <v>28</v>
      </c>
    </row>
    <row r="4" spans="1:11" x14ac:dyDescent="0.25">
      <c r="B4" t="s">
        <v>118</v>
      </c>
      <c r="C4" t="s">
        <v>125</v>
      </c>
      <c r="D4">
        <v>14.56</v>
      </c>
      <c r="E4">
        <v>24.91</v>
      </c>
      <c r="F4">
        <v>26.66</v>
      </c>
      <c r="G4">
        <v>23.62</v>
      </c>
      <c r="H4">
        <v>20.079999999999998</v>
      </c>
      <c r="I4">
        <v>27.33</v>
      </c>
      <c r="J4">
        <v>25.14</v>
      </c>
      <c r="K4">
        <v>27.9</v>
      </c>
    </row>
    <row r="5" spans="1:11" x14ac:dyDescent="0.25">
      <c r="B5" t="s">
        <v>119</v>
      </c>
      <c r="C5" t="s">
        <v>126</v>
      </c>
      <c r="D5">
        <v>14.66</v>
      </c>
      <c r="E5">
        <v>21.64</v>
      </c>
      <c r="F5">
        <v>24.72</v>
      </c>
      <c r="G5">
        <v>21.85</v>
      </c>
      <c r="H5">
        <v>17.62</v>
      </c>
      <c r="I5">
        <v>24.61</v>
      </c>
      <c r="J5">
        <v>22.48</v>
      </c>
      <c r="K5">
        <v>26.24</v>
      </c>
    </row>
    <row r="6" spans="1:11" x14ac:dyDescent="0.25">
      <c r="B6" t="s">
        <v>120</v>
      </c>
      <c r="C6" t="s">
        <v>127</v>
      </c>
      <c r="D6">
        <v>15.3</v>
      </c>
      <c r="E6">
        <v>24.31</v>
      </c>
      <c r="F6">
        <v>24.25</v>
      </c>
      <c r="G6">
        <v>22.58</v>
      </c>
      <c r="H6">
        <v>21.98</v>
      </c>
      <c r="I6">
        <v>23.39</v>
      </c>
      <c r="J6">
        <v>24.62</v>
      </c>
      <c r="K6">
        <v>25.9</v>
      </c>
    </row>
    <row r="7" spans="1:11" x14ac:dyDescent="0.25">
      <c r="B7" t="s">
        <v>121</v>
      </c>
      <c r="C7" t="s">
        <v>128</v>
      </c>
      <c r="D7">
        <v>14.94</v>
      </c>
      <c r="E7">
        <v>23.55</v>
      </c>
      <c r="F7">
        <v>24.98</v>
      </c>
      <c r="G7">
        <v>20.76</v>
      </c>
      <c r="H7">
        <v>21.69</v>
      </c>
      <c r="I7">
        <v>23.63</v>
      </c>
      <c r="J7">
        <v>24.68</v>
      </c>
      <c r="K7">
        <v>26.2</v>
      </c>
    </row>
    <row r="8" spans="1:11" x14ac:dyDescent="0.25">
      <c r="B8" t="s">
        <v>122</v>
      </c>
      <c r="C8" t="s">
        <v>129</v>
      </c>
      <c r="D8">
        <v>15.86</v>
      </c>
      <c r="E8">
        <v>21.05</v>
      </c>
      <c r="F8">
        <v>27.57</v>
      </c>
      <c r="G8">
        <v>22.13</v>
      </c>
      <c r="H8">
        <v>19.05</v>
      </c>
      <c r="I8">
        <v>25.01</v>
      </c>
      <c r="J8">
        <v>22.97</v>
      </c>
      <c r="K8">
        <v>27.75</v>
      </c>
    </row>
    <row r="9" spans="1:11" x14ac:dyDescent="0.25">
      <c r="B9" t="s">
        <v>72</v>
      </c>
      <c r="C9" t="s">
        <v>130</v>
      </c>
      <c r="D9">
        <v>16.05</v>
      </c>
      <c r="E9">
        <v>24.4</v>
      </c>
      <c r="F9">
        <v>24.02</v>
      </c>
      <c r="G9">
        <v>25.82</v>
      </c>
      <c r="H9">
        <v>25.9</v>
      </c>
      <c r="I9">
        <v>23.25</v>
      </c>
      <c r="J9">
        <v>24.21</v>
      </c>
      <c r="K9">
        <v>29.47</v>
      </c>
    </row>
    <row r="10" spans="1:11" x14ac:dyDescent="0.25">
      <c r="B10" t="s">
        <v>73</v>
      </c>
      <c r="C10" t="s">
        <v>131</v>
      </c>
      <c r="D10">
        <v>14.75</v>
      </c>
      <c r="E10">
        <v>24.23</v>
      </c>
      <c r="F10">
        <v>23.73</v>
      </c>
      <c r="G10">
        <v>24.41</v>
      </c>
      <c r="H10">
        <v>24.27</v>
      </c>
      <c r="I10">
        <v>23.14</v>
      </c>
      <c r="J10">
        <v>23.75</v>
      </c>
      <c r="K10">
        <v>29.01</v>
      </c>
    </row>
    <row r="11" spans="1:11" x14ac:dyDescent="0.25">
      <c r="B11" t="s">
        <v>74</v>
      </c>
      <c r="C11" t="s">
        <v>132</v>
      </c>
      <c r="D11">
        <v>14.45</v>
      </c>
      <c r="E11">
        <v>21.58</v>
      </c>
      <c r="F11">
        <v>24.2</v>
      </c>
      <c r="G11">
        <v>22.23</v>
      </c>
      <c r="H11">
        <v>17.350000000000001</v>
      </c>
      <c r="I11">
        <v>23.64</v>
      </c>
      <c r="J11">
        <v>22.74</v>
      </c>
      <c r="K11">
        <v>26.06</v>
      </c>
    </row>
    <row r="12" spans="1:11" x14ac:dyDescent="0.25">
      <c r="B12" t="s">
        <v>134</v>
      </c>
      <c r="C12" t="s">
        <v>133</v>
      </c>
      <c r="D12">
        <v>14.11</v>
      </c>
      <c r="E12">
        <v>23.88</v>
      </c>
      <c r="F12">
        <v>24.95</v>
      </c>
      <c r="G12">
        <v>24.81</v>
      </c>
      <c r="H12">
        <v>18.12</v>
      </c>
      <c r="I12">
        <v>25.98</v>
      </c>
      <c r="J12">
        <v>24.75</v>
      </c>
      <c r="K12">
        <v>26.68</v>
      </c>
    </row>
    <row r="13" spans="1:11" x14ac:dyDescent="0.25">
      <c r="B13" t="s">
        <v>136</v>
      </c>
      <c r="C13" t="s">
        <v>135</v>
      </c>
      <c r="D13">
        <v>15.5</v>
      </c>
      <c r="E13">
        <v>27.1</v>
      </c>
      <c r="F13">
        <v>25.82</v>
      </c>
      <c r="G13">
        <v>22.55</v>
      </c>
      <c r="H13">
        <v>22.37</v>
      </c>
      <c r="I13">
        <v>26.7</v>
      </c>
      <c r="J13">
        <v>26.88</v>
      </c>
      <c r="K13">
        <v>29.39</v>
      </c>
    </row>
    <row r="14" spans="1:11" x14ac:dyDescent="0.25">
      <c r="B14" t="s">
        <v>138</v>
      </c>
      <c r="C14" t="s">
        <v>137</v>
      </c>
      <c r="D14">
        <v>14.12</v>
      </c>
      <c r="E14">
        <v>22.86</v>
      </c>
      <c r="F14">
        <v>25.94</v>
      </c>
      <c r="G14">
        <v>21.68</v>
      </c>
      <c r="H14">
        <v>18.13</v>
      </c>
      <c r="I14">
        <v>27.02</v>
      </c>
      <c r="J14">
        <v>23.85</v>
      </c>
      <c r="K14">
        <v>26.58</v>
      </c>
    </row>
    <row r="15" spans="1:11" x14ac:dyDescent="0.25">
      <c r="A15" t="s">
        <v>79</v>
      </c>
      <c r="B15" t="s">
        <v>117</v>
      </c>
      <c r="C15" t="s">
        <v>168</v>
      </c>
      <c r="D15">
        <v>20.32</v>
      </c>
      <c r="E15">
        <v>26.85</v>
      </c>
      <c r="F15">
        <v>30.44</v>
      </c>
      <c r="G15">
        <v>30.28</v>
      </c>
      <c r="H15">
        <v>28.77</v>
      </c>
      <c r="I15">
        <v>30.27</v>
      </c>
      <c r="J15">
        <v>29.3</v>
      </c>
      <c r="K15">
        <v>30.63</v>
      </c>
    </row>
    <row r="16" spans="1:11" x14ac:dyDescent="0.25">
      <c r="B16" t="s">
        <v>118</v>
      </c>
      <c r="C16" t="s">
        <v>139</v>
      </c>
      <c r="D16">
        <v>15.04</v>
      </c>
      <c r="E16">
        <v>24.34</v>
      </c>
      <c r="F16">
        <v>24.86</v>
      </c>
      <c r="G16">
        <v>22.33</v>
      </c>
      <c r="H16">
        <v>22.09</v>
      </c>
      <c r="I16">
        <v>24.76</v>
      </c>
      <c r="J16">
        <v>25.55</v>
      </c>
      <c r="K16">
        <v>27.76</v>
      </c>
    </row>
    <row r="17" spans="2:11" x14ac:dyDescent="0.25">
      <c r="B17" t="s">
        <v>119</v>
      </c>
      <c r="C17" t="s">
        <v>140</v>
      </c>
      <c r="D17">
        <v>14.97</v>
      </c>
      <c r="E17">
        <v>23.81</v>
      </c>
      <c r="F17">
        <v>25.84</v>
      </c>
      <c r="G17">
        <v>21.22</v>
      </c>
      <c r="H17">
        <v>21.84</v>
      </c>
      <c r="I17">
        <v>27.64</v>
      </c>
      <c r="J17">
        <v>28.96</v>
      </c>
      <c r="K17">
        <v>25.87</v>
      </c>
    </row>
    <row r="18" spans="2:11" x14ac:dyDescent="0.25">
      <c r="B18" t="s">
        <v>120</v>
      </c>
      <c r="C18" t="s">
        <v>141</v>
      </c>
      <c r="D18">
        <v>15.04</v>
      </c>
      <c r="E18">
        <v>23.43</v>
      </c>
      <c r="F18">
        <v>25.3</v>
      </c>
      <c r="G18">
        <v>20.57</v>
      </c>
      <c r="H18">
        <v>22.27</v>
      </c>
      <c r="I18">
        <v>28.21</v>
      </c>
      <c r="J18">
        <v>29.45</v>
      </c>
      <c r="K18">
        <v>24.73</v>
      </c>
    </row>
    <row r="19" spans="2:11" x14ac:dyDescent="0.25">
      <c r="B19" t="s">
        <v>121</v>
      </c>
      <c r="C19" t="s">
        <v>143</v>
      </c>
      <c r="D19">
        <v>14.66</v>
      </c>
      <c r="E19">
        <v>22.64</v>
      </c>
      <c r="F19">
        <v>25.11</v>
      </c>
      <c r="G19">
        <v>20.32</v>
      </c>
      <c r="H19">
        <v>20.54</v>
      </c>
      <c r="I19">
        <v>27.67</v>
      </c>
      <c r="J19">
        <v>28.05</v>
      </c>
      <c r="K19">
        <v>24.18</v>
      </c>
    </row>
    <row r="20" spans="2:11" x14ac:dyDescent="0.25">
      <c r="B20" t="s">
        <v>122</v>
      </c>
      <c r="C20" t="s">
        <v>145</v>
      </c>
      <c r="D20">
        <v>16.059999999999999</v>
      </c>
      <c r="E20">
        <v>23.45</v>
      </c>
      <c r="F20">
        <v>25.52</v>
      </c>
      <c r="G20">
        <v>21.39</v>
      </c>
      <c r="H20">
        <v>22.61</v>
      </c>
      <c r="I20">
        <v>25.16</v>
      </c>
      <c r="J20">
        <v>26.33</v>
      </c>
      <c r="K20">
        <v>25.57</v>
      </c>
    </row>
    <row r="21" spans="2:11" x14ac:dyDescent="0.25">
      <c r="B21" t="s">
        <v>72</v>
      </c>
      <c r="C21" t="s">
        <v>147</v>
      </c>
      <c r="D21">
        <v>14.97</v>
      </c>
      <c r="E21">
        <v>25.84</v>
      </c>
      <c r="F21">
        <v>25.06</v>
      </c>
      <c r="G21">
        <v>21.32</v>
      </c>
      <c r="H21">
        <v>23.42</v>
      </c>
      <c r="I21">
        <v>26.81</v>
      </c>
      <c r="J21">
        <v>28.3</v>
      </c>
      <c r="K21">
        <v>26.03</v>
      </c>
    </row>
    <row r="22" spans="2:11" x14ac:dyDescent="0.25">
      <c r="B22" t="s">
        <v>73</v>
      </c>
      <c r="C22" t="s">
        <v>148</v>
      </c>
      <c r="D22">
        <v>15.89</v>
      </c>
      <c r="E22">
        <v>25.2</v>
      </c>
      <c r="F22">
        <v>24.81</v>
      </c>
      <c r="G22">
        <v>22.8</v>
      </c>
      <c r="H22">
        <v>24.06</v>
      </c>
      <c r="I22">
        <v>24.49</v>
      </c>
      <c r="J22">
        <v>25.37</v>
      </c>
      <c r="K22">
        <v>26.75</v>
      </c>
    </row>
    <row r="23" spans="2:11" x14ac:dyDescent="0.25">
      <c r="B23" t="s">
        <v>74</v>
      </c>
      <c r="C23" t="s">
        <v>149</v>
      </c>
      <c r="D23">
        <v>15.26</v>
      </c>
      <c r="E23">
        <v>24.86</v>
      </c>
      <c r="F23">
        <v>25.72</v>
      </c>
      <c r="G23">
        <v>21.99</v>
      </c>
      <c r="H23">
        <v>23.44</v>
      </c>
      <c r="I23">
        <v>27.09</v>
      </c>
      <c r="J23">
        <v>28.63</v>
      </c>
      <c r="K23">
        <v>26.25</v>
      </c>
    </row>
    <row r="24" spans="2:11" x14ac:dyDescent="0.25">
      <c r="B24" t="s">
        <v>134</v>
      </c>
      <c r="C24" t="s">
        <v>150</v>
      </c>
      <c r="D24">
        <v>15.62</v>
      </c>
      <c r="E24">
        <v>25.48</v>
      </c>
      <c r="F24">
        <v>24.57</v>
      </c>
      <c r="G24">
        <v>23.58</v>
      </c>
      <c r="H24">
        <v>24.19</v>
      </c>
      <c r="I24">
        <v>24.56</v>
      </c>
      <c r="J24">
        <v>25.19</v>
      </c>
      <c r="K24">
        <v>28.78</v>
      </c>
    </row>
    <row r="25" spans="2:11" x14ac:dyDescent="0.25">
      <c r="B25" t="s">
        <v>136</v>
      </c>
      <c r="C25" t="s">
        <v>151</v>
      </c>
      <c r="D25">
        <v>15.67</v>
      </c>
      <c r="E25">
        <v>25.43</v>
      </c>
      <c r="F25">
        <v>25.68</v>
      </c>
      <c r="G25">
        <v>22.24</v>
      </c>
      <c r="H25">
        <v>23.8</v>
      </c>
      <c r="I25">
        <v>25.61</v>
      </c>
      <c r="J25">
        <v>26.27</v>
      </c>
      <c r="K25">
        <v>26.41</v>
      </c>
    </row>
    <row r="26" spans="2:11" x14ac:dyDescent="0.25">
      <c r="B26" t="s">
        <v>138</v>
      </c>
      <c r="C26" t="s">
        <v>152</v>
      </c>
      <c r="D26">
        <v>15.9</v>
      </c>
      <c r="E26">
        <v>25.64</v>
      </c>
      <c r="F26">
        <v>25.32</v>
      </c>
      <c r="G26">
        <v>23.41</v>
      </c>
      <c r="H26">
        <v>25.84</v>
      </c>
      <c r="I26">
        <v>25</v>
      </c>
      <c r="J26">
        <v>25.84</v>
      </c>
      <c r="K26">
        <v>28.18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Aged+Young BW</vt:lpstr>
      <vt:lpstr>DIO+Ln BW</vt:lpstr>
      <vt:lpstr>Vaccine BW</vt:lpstr>
      <vt:lpstr>RdRp </vt:lpstr>
      <vt:lpstr>Cytokines Alpha</vt:lpstr>
      <vt:lpstr>Cytokines Omicron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</dc:creator>
  <cp:lastModifiedBy>user</cp:lastModifiedBy>
  <dcterms:created xsi:type="dcterms:W3CDTF">2021-03-03T09:20:18Z</dcterms:created>
  <dcterms:modified xsi:type="dcterms:W3CDTF">2023-03-09T08:33:51Z</dcterms:modified>
</cp:coreProperties>
</file>