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6/"/>
    </mc:Choice>
  </mc:AlternateContent>
  <xr:revisionPtr revIDLastSave="239" documentId="13_ncr:1_{22F76678-FF6E-4F49-8DC6-20001FDD88E6}" xr6:coauthVersionLast="47" xr6:coauthVersionMax="47" xr10:uidLastSave="{F0062B34-E210-499A-BD02-A94DE7457C22}"/>
  <bookViews>
    <workbookView xWindow="-110" yWindow="-110" windowWidth="19420" windowHeight="11620" xr2:uid="{00000000-000D-0000-FFFF-FFFF00000000}"/>
  </bookViews>
  <sheets>
    <sheet name="Js (H+)" sheetId="2" r:id="rId1"/>
    <sheet name="Js (Ca 2+)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3" l="1"/>
  <c r="I2" i="3"/>
  <c r="J2" i="3"/>
  <c r="H7" i="3"/>
  <c r="I7" i="3"/>
  <c r="J7" i="3"/>
  <c r="S2" i="2"/>
  <c r="R2" i="2"/>
  <c r="K2" i="2"/>
  <c r="E2" i="2"/>
  <c r="N2" i="2" s="1"/>
  <c r="H32" i="3"/>
  <c r="H27" i="3"/>
  <c r="H22" i="3"/>
  <c r="H17" i="3"/>
  <c r="H12" i="3"/>
  <c r="E4" i="2"/>
  <c r="K4" i="2" s="1"/>
  <c r="O4" i="2" s="1"/>
  <c r="E6" i="2"/>
  <c r="K6" i="2" s="1"/>
  <c r="N6" i="2" s="1"/>
  <c r="F6" i="2"/>
  <c r="L6" i="2" s="1"/>
  <c r="G6" i="2"/>
  <c r="M6" i="2" s="1"/>
  <c r="O6" i="2" s="1"/>
  <c r="J32" i="3"/>
  <c r="I32" i="3"/>
  <c r="J27" i="3"/>
  <c r="I27" i="3"/>
  <c r="J22" i="3"/>
  <c r="I22" i="3"/>
  <c r="J17" i="3"/>
  <c r="I17" i="3"/>
  <c r="J12" i="3"/>
  <c r="I12" i="3"/>
  <c r="G36" i="3"/>
  <c r="F36" i="3"/>
  <c r="G31" i="3"/>
  <c r="F31" i="3"/>
  <c r="G26" i="3"/>
  <c r="F26" i="3"/>
  <c r="G21" i="3"/>
  <c r="F21" i="3"/>
  <c r="G16" i="3"/>
  <c r="F16" i="3"/>
  <c r="G11" i="3"/>
  <c r="F11" i="3"/>
  <c r="G6" i="3"/>
  <c r="F6" i="3"/>
  <c r="E14" i="2"/>
  <c r="K14" i="2" s="1"/>
  <c r="G14" i="2"/>
  <c r="M14" i="2" s="1"/>
  <c r="F14" i="2"/>
  <c r="L14" i="2" s="1"/>
  <c r="E8" i="2"/>
  <c r="K8" i="2" s="1"/>
  <c r="N8" i="2" s="1"/>
  <c r="E10" i="2"/>
  <c r="K10" i="2" s="1"/>
  <c r="O10" i="2" s="1"/>
  <c r="F12" i="2"/>
  <c r="L12" i="2" s="1"/>
  <c r="G12" i="2"/>
  <c r="M12" i="2" s="1"/>
  <c r="E12" i="2"/>
  <c r="K12" i="2" s="1"/>
  <c r="O12" i="2" s="1"/>
  <c r="G10" i="2"/>
  <c r="M10" i="2" s="1"/>
  <c r="F10" i="2"/>
  <c r="L10" i="2" s="1"/>
  <c r="G8" i="2"/>
  <c r="M8" i="2" s="1"/>
  <c r="F8" i="2"/>
  <c r="L8" i="2" s="1"/>
  <c r="G4" i="2"/>
  <c r="M4" i="2" s="1"/>
  <c r="F4" i="2"/>
  <c r="L4" i="2" s="1"/>
  <c r="G2" i="2"/>
  <c r="M2" i="2" s="1"/>
  <c r="F2" i="2"/>
  <c r="L2" i="2" s="1"/>
  <c r="O14" i="2" l="1"/>
  <c r="N14" i="2"/>
  <c r="N10" i="2"/>
  <c r="N4" i="2"/>
  <c r="N12" i="2"/>
  <c r="O8" i="2"/>
  <c r="O2" i="2"/>
</calcChain>
</file>

<file path=xl/sharedStrings.xml><?xml version="1.0" encoding="utf-8"?>
<sst xmlns="http://schemas.openxmlformats.org/spreadsheetml/2006/main" count="33" uniqueCount="20">
  <si>
    <t>60 min</t>
    <phoneticPr fontId="1" type="noConversion"/>
  </si>
  <si>
    <t>CMV</t>
    <phoneticPr fontId="1" type="noConversion"/>
  </si>
  <si>
    <t>Time</t>
    <phoneticPr fontId="1" type="noConversion"/>
  </si>
  <si>
    <t>Error Bar</t>
    <phoneticPr fontId="1" type="noConversion"/>
  </si>
  <si>
    <t>PIP (0.03%) TMC (0.015%)</t>
    <phoneticPr fontId="1" type="noConversion"/>
  </si>
  <si>
    <t>PIP (0.05%) TMC (0.025%)</t>
    <phoneticPr fontId="1" type="noConversion"/>
  </si>
  <si>
    <t>PIP (0.1%) TMC (0.05%)</t>
    <phoneticPr fontId="1" type="noConversion"/>
  </si>
  <si>
    <t>PIP (0.2%) TMC (0.1%)</t>
    <phoneticPr fontId="1" type="noConversion"/>
  </si>
  <si>
    <t>PIP (0.3%) TMC (0.15%)</t>
    <phoneticPr fontId="1" type="noConversion"/>
  </si>
  <si>
    <t>MPD (2%) TMC (0.1%)</t>
    <phoneticPr fontId="1" type="noConversion"/>
  </si>
  <si>
    <t>Concentration (ppb)</t>
    <phoneticPr fontId="1" type="noConversion"/>
  </si>
  <si>
    <t>Average Concentration (ppb)</t>
    <phoneticPr fontId="1" type="noConversion"/>
  </si>
  <si>
    <t>pH value (60 min)</t>
    <phoneticPr fontId="1" type="noConversion"/>
  </si>
  <si>
    <t>Js/H+ (60 min)</t>
    <phoneticPr fontId="1" type="noConversion"/>
  </si>
  <si>
    <t>Js/Ca2+ (60 min)</t>
    <phoneticPr fontId="1" type="noConversion"/>
  </si>
  <si>
    <t>Js H+/JsCa2+ (60 min)</t>
    <phoneticPr fontId="1" type="noConversion"/>
  </si>
  <si>
    <t>Average</t>
    <phoneticPr fontId="1" type="noConversion"/>
  </si>
  <si>
    <t>Error bar</t>
    <phoneticPr fontId="1" type="noConversion"/>
  </si>
  <si>
    <t>SO42- concentration (ppb)</t>
    <phoneticPr fontId="1" type="noConversion"/>
  </si>
  <si>
    <t>Js/SO42- (60 min)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</si>
</sst>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6"/>
      <color theme="1"/>
      <name val="Times New Roman"/>
      <family val="1"/>
    </font>
    <font>
      <sz val="11"/>
      <color rgb="FF006100"/>
      <name val="等线"/>
      <family val="2"/>
      <charset val="134"/>
      <scheme val="minor"/>
    </font>
    <font>
      <sz val="14"/>
      <color theme="1"/>
      <name val="Times New Roman"/>
      <family val="1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>
      <alignment vertical="center"/>
    </xf>
  </cellStyleXfs>
  <cellXfs count="15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/>
    <xf numFmtId="0" fontId="0" fillId="0" borderId="0" xfId="0" applyFont="1" applyFill="1"/>
    <xf numFmtId="0" fontId="6" fillId="0" borderId="0" xfId="0" applyFont="1" applyFill="1"/>
    <xf numFmtId="0" fontId="6" fillId="0" borderId="0" xfId="1" applyFont="1" applyFill="1">
      <alignment vertical="center"/>
    </xf>
    <xf numFmtId="0" fontId="6" fillId="0" borderId="0" xfId="1" applyFont="1" applyFill="1" applyAlignment="1"/>
    <xf numFmtId="0" fontId="6" fillId="0" borderId="0" xfId="1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08140-460A-4246-8652-D37F5137BC43}">
  <dimension ref="A1:U16"/>
  <sheetViews>
    <sheetView tabSelected="1" zoomScale="85" zoomScaleNormal="85" workbookViewId="0">
      <selection activeCell="E24" sqref="E24"/>
    </sheetView>
  </sheetViews>
  <sheetFormatPr defaultRowHeight="14" x14ac:dyDescent="0.3"/>
  <cols>
    <col min="1" max="1" width="35.75" style="4" bestFit="1" customWidth="1"/>
    <col min="2" max="4" width="8.6640625" style="4"/>
    <col min="5" max="5" width="11.4140625" style="4" bestFit="1" customWidth="1"/>
    <col min="6" max="6" width="8.6640625" style="4"/>
    <col min="7" max="7" width="12.33203125" style="4" bestFit="1" customWidth="1"/>
    <col min="8" max="9" width="8.6640625" style="4"/>
    <col min="10" max="10" width="12.33203125" style="4" bestFit="1" customWidth="1"/>
    <col min="11" max="12" width="8.6640625" style="4"/>
    <col min="13" max="13" width="12.33203125" style="4" bestFit="1" customWidth="1"/>
    <col min="14" max="14" width="11.08203125" style="4" bestFit="1" customWidth="1"/>
    <col min="15" max="15" width="16.9140625" style="4" bestFit="1" customWidth="1"/>
    <col min="16" max="16" width="16.9140625" style="4" customWidth="1"/>
    <col min="17" max="17" width="39.9140625" style="4" bestFit="1" customWidth="1"/>
    <col min="18" max="16384" width="8.6640625" style="4"/>
  </cols>
  <sheetData>
    <row r="1" spans="1:21" ht="20" x14ac:dyDescent="0.4">
      <c r="A1" s="1"/>
      <c r="B1" s="2" t="s">
        <v>12</v>
      </c>
      <c r="C1" s="2"/>
      <c r="D1" s="2"/>
      <c r="E1" s="2" t="s">
        <v>13</v>
      </c>
      <c r="F1" s="2"/>
      <c r="G1" s="2"/>
      <c r="H1" s="2" t="s">
        <v>14</v>
      </c>
      <c r="I1" s="2"/>
      <c r="J1" s="2"/>
      <c r="K1" s="2" t="s">
        <v>15</v>
      </c>
      <c r="L1" s="2"/>
      <c r="M1" s="2"/>
      <c r="N1" s="1" t="s">
        <v>16</v>
      </c>
      <c r="O1" s="1" t="s">
        <v>17</v>
      </c>
      <c r="P1" s="3"/>
      <c r="Q1" s="3" t="s">
        <v>18</v>
      </c>
      <c r="S1" s="5" t="s">
        <v>19</v>
      </c>
      <c r="T1" s="5"/>
      <c r="U1" s="5"/>
    </row>
    <row r="2" spans="1:21" ht="15.5" customHeight="1" x14ac:dyDescent="0.4">
      <c r="A2" s="6" t="s">
        <v>1</v>
      </c>
      <c r="B2" s="1"/>
      <c r="C2" s="1"/>
      <c r="D2" s="1"/>
      <c r="E2" s="1">
        <f>(POWER(10,-B3)-POWER(10,-7))*0.01/3.14/0.0005/0.0005</f>
        <v>7.2030565265879754E-2</v>
      </c>
      <c r="F2" s="1">
        <f>(POWER(10,-C3)-POWER(10,-7))*0.01/3.14/0.0005/0.0005</f>
        <v>2.928449578368773E-2</v>
      </c>
      <c r="G2" s="1">
        <f>(POWER(10,-D3)-POWER(10,-7))*0.01/3.14/0.0005/0.0005</f>
        <v>1.5910355192250349E-2</v>
      </c>
      <c r="H2" s="1">
        <v>0.20444585987261144</v>
      </c>
      <c r="I2" s="1">
        <v>0.1937070063694267</v>
      </c>
      <c r="J2" s="1">
        <v>0.17174522292993627</v>
      </c>
      <c r="K2" s="1">
        <f>E2/H2</f>
        <v>0.35232097784108429</v>
      </c>
      <c r="L2" s="1">
        <f>F2/I2</f>
        <v>0.15117933177821172</v>
      </c>
      <c r="M2" s="1">
        <f>G2/J2</f>
        <v>9.2639288131705438E-2</v>
      </c>
      <c r="N2" s="1">
        <f>AVERAGE(K2:M2)</f>
        <v>0.19871319925033382</v>
      </c>
      <c r="O2" s="1">
        <f>STDEV(K2:M2)</f>
        <v>0.13621030214423016</v>
      </c>
      <c r="P2" s="7"/>
      <c r="Q2" s="4">
        <v>500</v>
      </c>
      <c r="R2" s="4">
        <f>Q2*0.01/1000000/(3.14*0.5/1000*0.5/1000)</f>
        <v>6.369426751592357</v>
      </c>
      <c r="S2" s="4">
        <f>E8/R2</f>
        <v>7.4305045819434437</v>
      </c>
    </row>
    <row r="3" spans="1:21" ht="15.5" customHeight="1" x14ac:dyDescent="0.4">
      <c r="A3" s="6"/>
      <c r="B3" s="1">
        <v>5.24</v>
      </c>
      <c r="C3" s="1">
        <v>5.62</v>
      </c>
      <c r="D3" s="1">
        <v>5.87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7"/>
    </row>
    <row r="4" spans="1:21" ht="15.5" customHeight="1" x14ac:dyDescent="0.4">
      <c r="A4" s="6" t="s">
        <v>4</v>
      </c>
      <c r="B4" s="1"/>
      <c r="C4" s="1"/>
      <c r="D4" s="1"/>
      <c r="E4" s="1">
        <f>(POWER(10,-B5)-POWER(10,-7))*0.01/3.14/0.0005/0.0005</f>
        <v>192.80907623391181</v>
      </c>
      <c r="F4" s="1">
        <f>(POWER(10,-C5)-POWER(10,-7))*0.01/3.14/0.0005/0.0005</f>
        <v>153.15343116145382</v>
      </c>
      <c r="G4" s="1">
        <f>(POWER(10,-B7)-POWER(10,-7))*0.01/3.14/0.0005/0.0005</f>
        <v>133.39089784087884</v>
      </c>
      <c r="H4" s="1">
        <v>8.1695923566878967</v>
      </c>
      <c r="I4" s="1">
        <v>8.2375796178343954</v>
      </c>
      <c r="J4" s="1">
        <v>8.036942675159235</v>
      </c>
      <c r="K4" s="1">
        <f>E4/H4</f>
        <v>23.60081970014966</v>
      </c>
      <c r="L4" s="1">
        <f>F4/I4</f>
        <v>18.592042598274375</v>
      </c>
      <c r="M4" s="1">
        <f>G4/J4</f>
        <v>16.597219021253746</v>
      </c>
      <c r="N4" s="1">
        <f>AVERAGE(K4:M4)</f>
        <v>19.596693773225926</v>
      </c>
      <c r="O4" s="1">
        <f>STDEV(K4:M4)</f>
        <v>3.6082680893825598</v>
      </c>
      <c r="P4" s="7"/>
    </row>
    <row r="5" spans="1:21" ht="15.5" customHeight="1" x14ac:dyDescent="0.4">
      <c r="A5" s="6"/>
      <c r="B5" s="1">
        <v>1.82</v>
      </c>
      <c r="C5" s="1">
        <v>1.92</v>
      </c>
      <c r="D5" s="1">
        <v>1.64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7"/>
    </row>
    <row r="6" spans="1:21" ht="15.5" customHeight="1" x14ac:dyDescent="0.4">
      <c r="A6" s="6" t="s">
        <v>5</v>
      </c>
      <c r="B6" s="1"/>
      <c r="C6" s="1"/>
      <c r="D6" s="1"/>
      <c r="E6" s="1">
        <f>(POWER(10,-B7)-POWER(10,-7))*0.01/3.14/0.0005/0.0005</f>
        <v>133.39089784087884</v>
      </c>
      <c r="F6" s="1">
        <f>(POWER(10,-C7)-POWER(10,-7))*0.01/3.14/0.0005/0.0005</f>
        <v>78.545860109742918</v>
      </c>
      <c r="G6" s="1">
        <f>(POWER(10,-D7)-POWER(10,-7))*0.01/3.14/0.0005/0.0005</f>
        <v>43.163586769325107</v>
      </c>
      <c r="H6" s="1">
        <v>3.8616560509554136</v>
      </c>
      <c r="I6" s="1">
        <v>3.8616560509554136</v>
      </c>
      <c r="J6" s="1">
        <v>3.8616560509554136</v>
      </c>
      <c r="K6" s="1">
        <f>E6/H6</f>
        <v>34.54240773407993</v>
      </c>
      <c r="L6" s="1">
        <f>F6/I6</f>
        <v>20.339942002424028</v>
      </c>
      <c r="M6" s="1">
        <f>G6/J6</f>
        <v>11.177480904506238</v>
      </c>
      <c r="N6" s="1">
        <f>AVERAGE(K6:M6)</f>
        <v>22.019943547003397</v>
      </c>
      <c r="O6" s="1">
        <f>STDEV(K6:M6)</f>
        <v>11.772712318330685</v>
      </c>
      <c r="P6" s="7"/>
    </row>
    <row r="7" spans="1:21" ht="15.5" customHeight="1" x14ac:dyDescent="0.4">
      <c r="A7" s="6"/>
      <c r="B7" s="1">
        <v>1.98</v>
      </c>
      <c r="C7" s="1">
        <v>2.21</v>
      </c>
      <c r="D7" s="1">
        <v>2.4700000000000002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7"/>
    </row>
    <row r="8" spans="1:21" ht="15.5" customHeight="1" x14ac:dyDescent="0.4">
      <c r="A8" s="6" t="s">
        <v>6</v>
      </c>
      <c r="B8" s="1"/>
      <c r="C8" s="1"/>
      <c r="D8" s="1"/>
      <c r="E8" s="1">
        <f>(POWER(10,-B9)-POWER(10,-7))*0.01/3.14/0.0005/0.0005</f>
        <v>47.328054662060154</v>
      </c>
      <c r="F8" s="1">
        <f>(POWER(10,-C9)-POWER(10,-7))*0.01/3.14/0.0005/0.0005</f>
        <v>58.226520970047766</v>
      </c>
      <c r="G8" s="1">
        <f>(POWER(10,-D9)-POWER(10,-7))*0.01/3.14/0.0005/0.0005</f>
        <v>51.894302904982446</v>
      </c>
      <c r="H8" s="1">
        <v>0.94676433121019099</v>
      </c>
      <c r="I8" s="1">
        <v>1.2445350318471335</v>
      </c>
      <c r="J8" s="1">
        <v>1.1161273885350318</v>
      </c>
      <c r="K8" s="1">
        <f>E8/H8</f>
        <v>49.989266707548637</v>
      </c>
      <c r="L8" s="1">
        <f>F8/I8</f>
        <v>46.785762939616262</v>
      </c>
      <c r="M8" s="1">
        <f>G8/J8</f>
        <v>46.494964139439396</v>
      </c>
      <c r="N8" s="1">
        <f>AVERAGE(K8:M8)</f>
        <v>47.756664595534765</v>
      </c>
      <c r="O8" s="1">
        <f>STDEV(K8:M8)</f>
        <v>1.9389494909544904</v>
      </c>
      <c r="P8" s="7"/>
    </row>
    <row r="9" spans="1:21" ht="15.5" customHeight="1" x14ac:dyDescent="0.4">
      <c r="A9" s="6"/>
      <c r="B9" s="1">
        <v>2.4300000000000002</v>
      </c>
      <c r="C9" s="1">
        <v>2.34</v>
      </c>
      <c r="D9" s="1">
        <v>2.39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</row>
    <row r="10" spans="1:21" ht="15.5" customHeight="1" x14ac:dyDescent="0.4">
      <c r="A10" s="6" t="s">
        <v>7</v>
      </c>
      <c r="B10" s="1"/>
      <c r="C10" s="1"/>
      <c r="D10" s="1"/>
      <c r="E10" s="1">
        <f>(POWER(10,-B11)-POWER(10,-7))*0.01/3.14/0.0005/0.0005</f>
        <v>53.103106174564992</v>
      </c>
      <c r="F10" s="1">
        <f>(POWER(10,-C11)-POWER(10,-7))*0.01/3.14/0.0005/0.0005</f>
        <v>50.713015357133393</v>
      </c>
      <c r="G10" s="1">
        <f>(POWER(10,-D11)-POWER(10,-7))*0.01/3.14/0.0005/0.0005</f>
        <v>43.163586769325107</v>
      </c>
      <c r="H10" s="1">
        <v>5.1784713375796176</v>
      </c>
      <c r="I10" s="1">
        <v>5.4087898089171977</v>
      </c>
      <c r="J10" s="1">
        <v>5.7159235668789794</v>
      </c>
      <c r="K10" s="1">
        <f>E10/H10</f>
        <v>10.254591116339947</v>
      </c>
      <c r="L10" s="1">
        <f>F10/I10</f>
        <v>9.376037366718414</v>
      </c>
      <c r="M10" s="1">
        <f>G10/J10</f>
        <v>7.5514632524894623</v>
      </c>
      <c r="N10" s="1">
        <f>AVERAGE(K10:M10)</f>
        <v>9.0606972451826078</v>
      </c>
      <c r="O10" s="1">
        <f>STDEV(K10:M10)</f>
        <v>1.3788780244346881</v>
      </c>
      <c r="P10" s="7"/>
    </row>
    <row r="11" spans="1:21" ht="15.5" customHeight="1" x14ac:dyDescent="0.4">
      <c r="A11" s="6"/>
      <c r="B11" s="1">
        <v>2.38</v>
      </c>
      <c r="C11" s="1">
        <v>2.4</v>
      </c>
      <c r="D11" s="1">
        <v>2.4700000000000002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7"/>
    </row>
    <row r="12" spans="1:21" ht="15.5" customHeight="1" x14ac:dyDescent="0.4">
      <c r="A12" s="6" t="s">
        <v>8</v>
      </c>
      <c r="B12" s="1"/>
      <c r="C12" s="1"/>
      <c r="D12" s="1"/>
      <c r="E12" s="1">
        <f>(POWER(10,-B13)-POWER(10,-7))*0.01/3.14/0.0005/0.0005</f>
        <v>35.084442080740956</v>
      </c>
      <c r="F12" s="1">
        <f>(POWER(10,-C13)-POWER(10,-7))*0.01/3.14/0.0005/0.0005</f>
        <v>45.197883978799403</v>
      </c>
      <c r="G12" s="1">
        <f>(POWER(10,-D13)-POWER(10,-7))*0.01/3.14/0.0005/0.0005</f>
        <v>53.103106174564992</v>
      </c>
      <c r="H12" s="1">
        <v>7.7945222929936291</v>
      </c>
      <c r="I12" s="1">
        <v>7.7029681528662417</v>
      </c>
      <c r="J12" s="1">
        <v>7.8891719745222932</v>
      </c>
      <c r="K12" s="1">
        <f>E12/H12</f>
        <v>4.5011664296961209</v>
      </c>
      <c r="L12" s="1">
        <f>F12/I12</f>
        <v>5.8675932552027312</v>
      </c>
      <c r="M12" s="1">
        <f>G12/J12</f>
        <v>6.7311381151353977</v>
      </c>
      <c r="N12" s="1">
        <f>AVERAGE(K12:M12)</f>
        <v>5.6999659333447497</v>
      </c>
      <c r="O12" s="1">
        <f>STDEV(K12:M12)</f>
        <v>1.1243965575988681</v>
      </c>
      <c r="P12" s="7"/>
    </row>
    <row r="13" spans="1:21" ht="15.5" customHeight="1" x14ac:dyDescent="0.4">
      <c r="A13" s="6"/>
      <c r="B13" s="1">
        <v>2.56</v>
      </c>
      <c r="C13" s="1">
        <v>2.4500000000000002</v>
      </c>
      <c r="D13" s="1">
        <v>2.38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7"/>
    </row>
    <row r="14" spans="1:21" ht="15.5" customHeight="1" x14ac:dyDescent="0.4">
      <c r="A14" s="6" t="s">
        <v>9</v>
      </c>
      <c r="B14" s="1"/>
      <c r="C14" s="1"/>
      <c r="D14" s="1"/>
      <c r="E14" s="1">
        <f>(POWER(10,-B15)-POWER(10,-7))*0.01/3.14/0.0005/0.0005</f>
        <v>2.7222447000028418</v>
      </c>
      <c r="F14" s="1">
        <f>(POWER(10,-C15)-POWER(10,-7))*0.01/3.14/0.0005/0.0005</f>
        <v>1.798136999519431</v>
      </c>
      <c r="G14" s="1">
        <f>(POWER(10,-D15)-POWER(10,-7))*0.01/3.14/0.0005/0.0005</f>
        <v>5.0701550388980516</v>
      </c>
      <c r="H14" s="1">
        <v>0.3542547770700637</v>
      </c>
      <c r="I14" s="1">
        <v>0.39963057324840762</v>
      </c>
      <c r="J14" s="1">
        <v>0.2776433121019109</v>
      </c>
      <c r="K14" s="1">
        <f>E14/H14</f>
        <v>7.6844262271287382</v>
      </c>
      <c r="L14" s="1">
        <f>F14/I14</f>
        <v>4.4994980862030332</v>
      </c>
      <c r="M14" s="1">
        <f>G14/J14</f>
        <v>18.261398052466021</v>
      </c>
      <c r="N14" s="1">
        <f>AVERAGE(K14:M14)</f>
        <v>10.148440788599265</v>
      </c>
      <c r="O14" s="1">
        <f>STDEV(K14:M14)</f>
        <v>7.2042347608688724</v>
      </c>
      <c r="P14" s="7"/>
    </row>
    <row r="15" spans="1:21" ht="15.5" customHeight="1" x14ac:dyDescent="0.4">
      <c r="A15" s="6"/>
      <c r="B15" s="1">
        <v>3.67</v>
      </c>
      <c r="C15" s="1">
        <v>3.85</v>
      </c>
      <c r="D15" s="1">
        <v>3.4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7"/>
    </row>
    <row r="16" spans="1:21" ht="18" x14ac:dyDescent="0.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</sheetData>
  <mergeCells count="12">
    <mergeCell ref="S1:U1"/>
    <mergeCell ref="A14:A15"/>
    <mergeCell ref="A4:A5"/>
    <mergeCell ref="A6:A7"/>
    <mergeCell ref="A8:A9"/>
    <mergeCell ref="A10:A11"/>
    <mergeCell ref="A12:A13"/>
    <mergeCell ref="E1:G1"/>
    <mergeCell ref="H1:J1"/>
    <mergeCell ref="K1:M1"/>
    <mergeCell ref="B1:D1"/>
    <mergeCell ref="A2:A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3E5CF-0F57-4A39-9F75-6A75697ACDE6}">
  <dimension ref="A1:K36"/>
  <sheetViews>
    <sheetView zoomScale="70" zoomScaleNormal="70" workbookViewId="0">
      <selection activeCell="H2" sqref="H2"/>
    </sheetView>
  </sheetViews>
  <sheetFormatPr defaultRowHeight="14" x14ac:dyDescent="0.3"/>
  <cols>
    <col min="1" max="1" width="35.75" style="8" bestFit="1" customWidth="1"/>
    <col min="2" max="5" width="8.6640625" style="8"/>
    <col min="6" max="6" width="43.6640625" style="8" bestFit="1" customWidth="1"/>
    <col min="7" max="7" width="13" style="8" bestFit="1" customWidth="1"/>
    <col min="8" max="8" width="11.4140625" style="8" bestFit="1" customWidth="1"/>
    <col min="9" max="10" width="8.6640625" style="8"/>
    <col min="11" max="11" width="8.6640625" style="4"/>
  </cols>
  <sheetData>
    <row r="1" spans="1:10" x14ac:dyDescent="0.3">
      <c r="A1" s="9"/>
      <c r="B1" s="9" t="s">
        <v>2</v>
      </c>
      <c r="C1" s="13" t="s">
        <v>10</v>
      </c>
      <c r="D1" s="13"/>
      <c r="E1" s="13"/>
      <c r="F1" s="9" t="s">
        <v>11</v>
      </c>
      <c r="G1" s="9" t="s">
        <v>3</v>
      </c>
      <c r="H1" s="9"/>
      <c r="I1" s="9"/>
      <c r="J1" s="9"/>
    </row>
    <row r="2" spans="1:10" x14ac:dyDescent="0.3">
      <c r="A2" s="14" t="s">
        <v>1</v>
      </c>
      <c r="B2" s="9"/>
      <c r="C2" s="10"/>
      <c r="D2" s="10"/>
      <c r="E2" s="10"/>
      <c r="F2" s="10"/>
      <c r="G2" s="10"/>
      <c r="H2" s="9">
        <f>C6*POWER(10,-6)*0.01/3.14/0.0005/0.0005</f>
        <v>0.20444585987261144</v>
      </c>
      <c r="I2" s="9">
        <f t="shared" ref="I2:J2" si="0">D6*POWER(10,-6)*0.01/3.14/0.0005/0.0005</f>
        <v>0.1937070063694267</v>
      </c>
      <c r="J2" s="9">
        <f t="shared" si="0"/>
        <v>0.17174522292993627</v>
      </c>
    </row>
    <row r="3" spans="1:10" x14ac:dyDescent="0.3">
      <c r="A3" s="14"/>
      <c r="B3" s="9"/>
      <c r="C3" s="10"/>
      <c r="D3" s="10"/>
      <c r="E3" s="10"/>
      <c r="F3" s="10"/>
      <c r="G3" s="10"/>
      <c r="H3" s="9"/>
      <c r="I3" s="9"/>
      <c r="J3" s="9"/>
    </row>
    <row r="4" spans="1:10" x14ac:dyDescent="0.3">
      <c r="A4" s="14"/>
      <c r="B4" s="9"/>
      <c r="C4" s="10"/>
      <c r="D4" s="10"/>
      <c r="E4" s="10"/>
      <c r="F4" s="10"/>
      <c r="G4" s="10"/>
      <c r="H4" s="9"/>
      <c r="I4" s="9"/>
      <c r="J4" s="9"/>
    </row>
    <row r="5" spans="1:10" x14ac:dyDescent="0.3">
      <c r="A5" s="14"/>
      <c r="B5" s="9"/>
      <c r="C5" s="10"/>
      <c r="D5" s="10"/>
      <c r="E5" s="10"/>
      <c r="F5" s="10"/>
      <c r="G5" s="10"/>
      <c r="H5" s="9"/>
      <c r="I5" s="9"/>
      <c r="J5" s="9"/>
    </row>
    <row r="6" spans="1:10" x14ac:dyDescent="0.3">
      <c r="A6" s="14"/>
      <c r="B6" s="9" t="s">
        <v>0</v>
      </c>
      <c r="C6" s="10">
        <v>16.048999999999999</v>
      </c>
      <c r="D6" s="10">
        <v>15.206</v>
      </c>
      <c r="E6" s="10">
        <v>13.481999999999999</v>
      </c>
      <c r="F6" s="10">
        <f t="shared" ref="F6:F36" si="1">AVERAGE(C6:E6)</f>
        <v>14.912333333333331</v>
      </c>
      <c r="G6" s="10">
        <f t="shared" ref="G6:G36" si="2">STDEV(C6:E6)</f>
        <v>1.3084541770093951</v>
      </c>
      <c r="H6" s="9"/>
      <c r="I6" s="9"/>
      <c r="J6" s="9"/>
    </row>
    <row r="7" spans="1:10" x14ac:dyDescent="0.3">
      <c r="A7" s="14" t="s">
        <v>4</v>
      </c>
      <c r="B7" s="9"/>
      <c r="C7" s="10"/>
      <c r="D7" s="10"/>
      <c r="E7" s="10"/>
      <c r="F7" s="10"/>
      <c r="G7" s="10"/>
      <c r="H7" s="9">
        <f>C11*POWER(10,-6)*0.01/3.14/0.0005/0.0005</f>
        <v>8.2375796178343954</v>
      </c>
      <c r="I7" s="9">
        <f t="shared" ref="I7" si="3">D11*POWER(10,-6)*0.01/3.14/0.0005/0.0005</f>
        <v>8.036942675159235</v>
      </c>
      <c r="J7" s="9">
        <f t="shared" ref="J7" si="4">E11*POWER(10,-6)*0.01/3.14/0.0005/0.0005</f>
        <v>8.1695923566878967</v>
      </c>
    </row>
    <row r="8" spans="1:10" x14ac:dyDescent="0.3">
      <c r="A8" s="14"/>
      <c r="B8" s="9"/>
      <c r="C8" s="10"/>
      <c r="D8" s="10"/>
      <c r="E8" s="10"/>
      <c r="F8" s="10"/>
      <c r="G8" s="10"/>
      <c r="H8" s="9"/>
      <c r="I8" s="9"/>
      <c r="J8" s="9"/>
    </row>
    <row r="9" spans="1:10" x14ac:dyDescent="0.3">
      <c r="A9" s="14"/>
      <c r="B9" s="9"/>
      <c r="C9" s="10"/>
      <c r="D9" s="10"/>
      <c r="E9" s="10"/>
      <c r="F9" s="10"/>
      <c r="G9" s="10"/>
      <c r="H9" s="9"/>
      <c r="I9" s="9"/>
      <c r="J9" s="9"/>
    </row>
    <row r="10" spans="1:10" x14ac:dyDescent="0.3">
      <c r="A10" s="14"/>
      <c r="B10" s="9"/>
      <c r="C10" s="11"/>
      <c r="D10" s="11"/>
      <c r="E10" s="11"/>
      <c r="F10" s="10"/>
      <c r="G10" s="10"/>
      <c r="H10" s="9"/>
      <c r="I10" s="9"/>
      <c r="J10" s="9"/>
    </row>
    <row r="11" spans="1:10" x14ac:dyDescent="0.3">
      <c r="A11" s="14"/>
      <c r="B11" s="9" t="s">
        <v>0</v>
      </c>
      <c r="C11" s="11">
        <v>646.65000000000009</v>
      </c>
      <c r="D11" s="11">
        <v>630.90000000000009</v>
      </c>
      <c r="E11" s="11">
        <v>641.31299999999999</v>
      </c>
      <c r="F11" s="10">
        <f t="shared" si="1"/>
        <v>639.62100000000009</v>
      </c>
      <c r="G11" s="10">
        <f t="shared" si="2"/>
        <v>8.0101668521947662</v>
      </c>
      <c r="H11" s="9"/>
      <c r="I11" s="9"/>
      <c r="J11" s="9"/>
    </row>
    <row r="12" spans="1:10" x14ac:dyDescent="0.3">
      <c r="A12" s="14" t="s">
        <v>5</v>
      </c>
      <c r="B12" s="9"/>
      <c r="C12" s="11"/>
      <c r="D12" s="11"/>
      <c r="E12" s="11"/>
      <c r="F12" s="10"/>
      <c r="G12" s="10"/>
      <c r="H12" s="9">
        <f>C16*POWER(10,-6)*0.01/3.14/0.0005/0.0005</f>
        <v>3.8616560509554136</v>
      </c>
      <c r="I12" s="9">
        <f t="shared" ref="I12" si="5">D16*POWER(10,-6)*0.01/3.14/0.0005/0.0005</f>
        <v>3.2946496815286617</v>
      </c>
      <c r="J12" s="9">
        <f t="shared" ref="J12" si="6">E16*POWER(10,-6)*0.01/3.14/0.0005/0.0005</f>
        <v>3.6371974522292985</v>
      </c>
    </row>
    <row r="13" spans="1:10" x14ac:dyDescent="0.3">
      <c r="A13" s="14"/>
      <c r="B13" s="9"/>
      <c r="C13" s="11"/>
      <c r="D13" s="11"/>
      <c r="E13" s="11"/>
      <c r="F13" s="10"/>
      <c r="G13" s="10"/>
      <c r="H13" s="9"/>
      <c r="I13" s="9"/>
      <c r="J13" s="9"/>
    </row>
    <row r="14" spans="1:10" x14ac:dyDescent="0.3">
      <c r="A14" s="14"/>
      <c r="B14" s="9"/>
      <c r="C14" s="11"/>
      <c r="D14" s="11"/>
      <c r="E14" s="11"/>
      <c r="F14" s="10"/>
      <c r="G14" s="10"/>
      <c r="H14" s="9"/>
      <c r="I14" s="9"/>
      <c r="J14" s="9"/>
    </row>
    <row r="15" spans="1:10" x14ac:dyDescent="0.3">
      <c r="A15" s="14"/>
      <c r="B15" s="9"/>
      <c r="C15" s="11"/>
      <c r="D15" s="11"/>
      <c r="E15" s="11"/>
      <c r="F15" s="10"/>
      <c r="G15" s="10"/>
      <c r="H15" s="9"/>
      <c r="I15" s="9"/>
      <c r="J15" s="9"/>
    </row>
    <row r="16" spans="1:10" x14ac:dyDescent="0.3">
      <c r="A16" s="14"/>
      <c r="B16" s="9" t="s">
        <v>0</v>
      </c>
      <c r="C16" s="11">
        <v>303.14</v>
      </c>
      <c r="D16" s="11">
        <v>258.63</v>
      </c>
      <c r="E16" s="11">
        <v>285.52</v>
      </c>
      <c r="F16" s="10">
        <f t="shared" si="1"/>
        <v>282.43</v>
      </c>
      <c r="G16" s="10">
        <f t="shared" si="2"/>
        <v>22.415309500428492</v>
      </c>
      <c r="H16" s="9"/>
      <c r="I16" s="9"/>
      <c r="J16" s="9"/>
    </row>
    <row r="17" spans="1:10" x14ac:dyDescent="0.3">
      <c r="A17" s="14" t="s">
        <v>6</v>
      </c>
      <c r="B17" s="9"/>
      <c r="C17" s="11"/>
      <c r="D17" s="11"/>
      <c r="E17" s="11"/>
      <c r="F17" s="10"/>
      <c r="G17" s="10"/>
      <c r="H17" s="9">
        <f>C21*POWER(10,-6)*0.01/3.14/0.0005/0.0005</f>
        <v>0.94676433121019099</v>
      </c>
      <c r="I17" s="9">
        <f t="shared" ref="I17" si="7">D21*POWER(10,-6)*0.01/3.14/0.0005/0.0005</f>
        <v>1.1161273885350318</v>
      </c>
      <c r="J17" s="9">
        <f t="shared" ref="J17" si="8">E21*POWER(10,-6)*0.01/3.14/0.0005/0.0005</f>
        <v>1.2445350318471335</v>
      </c>
    </row>
    <row r="18" spans="1:10" x14ac:dyDescent="0.3">
      <c r="A18" s="14"/>
      <c r="B18" s="9"/>
      <c r="C18" s="11"/>
      <c r="D18" s="11"/>
      <c r="E18" s="11"/>
      <c r="F18" s="10"/>
      <c r="G18" s="10"/>
      <c r="H18" s="9"/>
      <c r="I18" s="9"/>
      <c r="J18" s="9"/>
    </row>
    <row r="19" spans="1:10" x14ac:dyDescent="0.3">
      <c r="A19" s="14"/>
      <c r="B19" s="9"/>
      <c r="C19" s="11"/>
      <c r="D19" s="11"/>
      <c r="E19" s="11"/>
      <c r="F19" s="10"/>
      <c r="G19" s="10"/>
      <c r="H19" s="9"/>
      <c r="I19" s="9"/>
      <c r="J19" s="9"/>
    </row>
    <row r="20" spans="1:10" x14ac:dyDescent="0.3">
      <c r="A20" s="14"/>
      <c r="B20" s="9"/>
      <c r="C20" s="11"/>
      <c r="D20" s="11"/>
      <c r="E20" s="11"/>
      <c r="F20" s="10"/>
      <c r="G20" s="10"/>
      <c r="H20" s="9"/>
      <c r="I20" s="9"/>
      <c r="J20" s="9"/>
    </row>
    <row r="21" spans="1:10" x14ac:dyDescent="0.3">
      <c r="A21" s="14"/>
      <c r="B21" s="9" t="s">
        <v>0</v>
      </c>
      <c r="C21" s="11">
        <v>74.320999999999998</v>
      </c>
      <c r="D21" s="11">
        <v>87.616</v>
      </c>
      <c r="E21" s="11">
        <v>97.695999999999998</v>
      </c>
      <c r="F21" s="10">
        <f t="shared" si="1"/>
        <v>86.544333333333341</v>
      </c>
      <c r="G21" s="10">
        <f t="shared" si="2"/>
        <v>11.724291378728593</v>
      </c>
      <c r="H21" s="9"/>
      <c r="I21" s="9"/>
      <c r="J21" s="9"/>
    </row>
    <row r="22" spans="1:10" x14ac:dyDescent="0.3">
      <c r="A22" s="14" t="s">
        <v>7</v>
      </c>
      <c r="B22" s="9"/>
      <c r="C22" s="11"/>
      <c r="D22" s="11"/>
      <c r="E22" s="11"/>
      <c r="F22" s="10"/>
      <c r="G22" s="10"/>
      <c r="H22" s="9">
        <f>C26*POWER(10,-6)*0.01/3.14/0.0005/0.0005</f>
        <v>5.1784713375796176</v>
      </c>
      <c r="I22" s="9">
        <f t="shared" ref="I22" si="9">D26*POWER(10,-6)*0.01/3.14/0.0005/0.0005</f>
        <v>5.4087898089171977</v>
      </c>
      <c r="J22" s="9">
        <f t="shared" ref="J22" si="10">E26*POWER(10,-6)*0.01/3.14/0.0005/0.0005</f>
        <v>5.7159235668789794</v>
      </c>
    </row>
    <row r="23" spans="1:10" x14ac:dyDescent="0.3">
      <c r="A23" s="14"/>
      <c r="B23" s="9"/>
      <c r="C23" s="11"/>
      <c r="D23" s="11"/>
      <c r="E23" s="11"/>
      <c r="F23" s="10"/>
      <c r="G23" s="10"/>
      <c r="H23" s="9"/>
      <c r="I23" s="9"/>
      <c r="J23" s="9"/>
    </row>
    <row r="24" spans="1:10" x14ac:dyDescent="0.3">
      <c r="A24" s="14"/>
      <c r="B24" s="9"/>
      <c r="C24" s="11"/>
      <c r="D24" s="11"/>
      <c r="E24" s="11"/>
      <c r="F24" s="10"/>
      <c r="G24" s="10"/>
      <c r="H24" s="9"/>
      <c r="I24" s="9"/>
      <c r="J24" s="9"/>
    </row>
    <row r="25" spans="1:10" x14ac:dyDescent="0.3">
      <c r="A25" s="14"/>
      <c r="B25" s="9"/>
      <c r="C25" s="11"/>
      <c r="D25" s="11"/>
      <c r="E25" s="11"/>
      <c r="F25" s="10"/>
      <c r="G25" s="10"/>
      <c r="H25" s="9"/>
      <c r="I25" s="9"/>
      <c r="J25" s="9"/>
    </row>
    <row r="26" spans="1:10" x14ac:dyDescent="0.3">
      <c r="A26" s="14"/>
      <c r="B26" s="9" t="s">
        <v>0</v>
      </c>
      <c r="C26" s="11">
        <v>406.51000000000005</v>
      </c>
      <c r="D26" s="11">
        <v>424.59000000000003</v>
      </c>
      <c r="E26" s="11">
        <v>448.7</v>
      </c>
      <c r="F26" s="10">
        <f t="shared" si="1"/>
        <v>426.60000000000008</v>
      </c>
      <c r="G26" s="10">
        <f t="shared" si="2"/>
        <v>21.166697900239392</v>
      </c>
      <c r="H26" s="9"/>
      <c r="I26" s="9"/>
      <c r="J26" s="9"/>
    </row>
    <row r="27" spans="1:10" x14ac:dyDescent="0.3">
      <c r="A27" s="14" t="s">
        <v>8</v>
      </c>
      <c r="B27" s="9"/>
      <c r="C27" s="11"/>
      <c r="D27" s="11"/>
      <c r="E27" s="11"/>
      <c r="F27" s="10"/>
      <c r="G27" s="10"/>
      <c r="H27" s="9">
        <f>C31*POWER(10,-6)*0.01/3.14/0.0005/0.0005</f>
        <v>7.7945222929936291</v>
      </c>
      <c r="I27" s="9">
        <f t="shared" ref="I27" si="11">D31*POWER(10,-6)*0.01/3.14/0.0005/0.0005</f>
        <v>7.7029681528662417</v>
      </c>
      <c r="J27" s="9">
        <f t="shared" ref="J27" si="12">E31*POWER(10,-6)*0.01/3.14/0.0005/0.0005</f>
        <v>7.8891719745222932</v>
      </c>
    </row>
    <row r="28" spans="1:10" x14ac:dyDescent="0.3">
      <c r="A28" s="14"/>
      <c r="B28" s="9"/>
      <c r="C28" s="11"/>
      <c r="D28" s="11"/>
      <c r="E28" s="11"/>
      <c r="F28" s="10"/>
      <c r="G28" s="10"/>
      <c r="H28" s="9"/>
      <c r="I28" s="9"/>
      <c r="J28" s="9"/>
    </row>
    <row r="29" spans="1:10" x14ac:dyDescent="0.3">
      <c r="A29" s="14"/>
      <c r="B29" s="9"/>
      <c r="C29" s="11"/>
      <c r="D29" s="11"/>
      <c r="E29" s="11"/>
      <c r="F29" s="10"/>
      <c r="G29" s="10"/>
      <c r="H29" s="9"/>
      <c r="I29" s="9"/>
      <c r="J29" s="9"/>
    </row>
    <row r="30" spans="1:10" x14ac:dyDescent="0.3">
      <c r="A30" s="14"/>
      <c r="B30" s="9"/>
      <c r="C30" s="10"/>
      <c r="D30" s="10"/>
      <c r="E30" s="10"/>
      <c r="F30" s="10"/>
      <c r="G30" s="10"/>
      <c r="H30" s="9"/>
      <c r="I30" s="9"/>
      <c r="J30" s="9"/>
    </row>
    <row r="31" spans="1:10" x14ac:dyDescent="0.3">
      <c r="A31" s="14"/>
      <c r="B31" s="9" t="s">
        <v>0</v>
      </c>
      <c r="C31" s="10">
        <v>611.87</v>
      </c>
      <c r="D31" s="10">
        <v>604.68299999999999</v>
      </c>
      <c r="E31" s="10">
        <v>619.29999999999995</v>
      </c>
      <c r="F31" s="10">
        <f t="shared" si="1"/>
        <v>611.95099999999991</v>
      </c>
      <c r="G31" s="10">
        <f t="shared" si="2"/>
        <v>7.3088366379335445</v>
      </c>
      <c r="H31" s="9"/>
      <c r="I31" s="9"/>
      <c r="J31" s="9"/>
    </row>
    <row r="32" spans="1:10" x14ac:dyDescent="0.3">
      <c r="A32" s="14" t="s">
        <v>9</v>
      </c>
      <c r="B32" s="9"/>
      <c r="C32" s="12"/>
      <c r="D32" s="10"/>
      <c r="E32" s="12"/>
      <c r="F32" s="10"/>
      <c r="G32" s="10"/>
      <c r="H32" s="9">
        <f>C36*POWER(10,-6)*0.01/3.14/0.0005/0.0005</f>
        <v>0.3542547770700637</v>
      </c>
      <c r="I32" s="9">
        <f t="shared" ref="I32" si="13">D36*POWER(10,-6)*0.01/3.14/0.0005/0.0005</f>
        <v>0.39963057324840762</v>
      </c>
      <c r="J32" s="9">
        <f t="shared" ref="J32" si="14">E36*POWER(10,-6)*0.01/3.14/0.0005/0.0005</f>
        <v>0.2776433121019109</v>
      </c>
    </row>
    <row r="33" spans="1:10" x14ac:dyDescent="0.3">
      <c r="A33" s="14"/>
      <c r="B33" s="9"/>
      <c r="C33" s="12"/>
      <c r="D33" s="12"/>
      <c r="E33" s="12"/>
      <c r="F33" s="10"/>
      <c r="G33" s="10"/>
      <c r="H33" s="9"/>
      <c r="I33" s="9"/>
      <c r="J33" s="9"/>
    </row>
    <row r="34" spans="1:10" x14ac:dyDescent="0.3">
      <c r="A34" s="14"/>
      <c r="B34" s="9"/>
      <c r="C34" s="12"/>
      <c r="D34" s="12"/>
      <c r="E34" s="12"/>
      <c r="F34" s="10"/>
      <c r="G34" s="10"/>
      <c r="H34" s="9"/>
      <c r="I34" s="9"/>
      <c r="J34" s="9"/>
    </row>
    <row r="35" spans="1:10" x14ac:dyDescent="0.3">
      <c r="A35" s="14"/>
      <c r="B35" s="9"/>
      <c r="C35" s="12"/>
      <c r="D35" s="12"/>
      <c r="E35" s="12"/>
      <c r="F35" s="10"/>
      <c r="G35" s="10"/>
      <c r="H35" s="9"/>
      <c r="I35" s="9"/>
      <c r="J35" s="9"/>
    </row>
    <row r="36" spans="1:10" x14ac:dyDescent="0.3">
      <c r="A36" s="14"/>
      <c r="B36" s="9" t="s">
        <v>0</v>
      </c>
      <c r="C36" s="12">
        <v>27.809000000000001</v>
      </c>
      <c r="D36" s="12">
        <v>31.370999999999999</v>
      </c>
      <c r="E36" s="12">
        <v>21.795000000000002</v>
      </c>
      <c r="F36" s="10">
        <f t="shared" si="1"/>
        <v>26.991666666666664</v>
      </c>
      <c r="G36" s="10">
        <f t="shared" si="2"/>
        <v>4.8400381541196111</v>
      </c>
      <c r="H36" s="9"/>
      <c r="I36" s="9"/>
      <c r="J36" s="9"/>
    </row>
  </sheetData>
  <mergeCells count="8">
    <mergeCell ref="A27:A31"/>
    <mergeCell ref="A32:A36"/>
    <mergeCell ref="C1:E1"/>
    <mergeCell ref="A2:A6"/>
    <mergeCell ref="A7:A11"/>
    <mergeCell ref="A12:A16"/>
    <mergeCell ref="A17:A21"/>
    <mergeCell ref="A22:A2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Js (H+)</vt:lpstr>
      <vt:lpstr>Js (Ca 2+)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2023-07-07T12:03:49Z</dcterms:modified>
</cp:coreProperties>
</file>