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5/Figure 5.5/"/>
    </mc:Choice>
  </mc:AlternateContent>
  <xr:revisionPtr revIDLastSave="36" documentId="11_F25DC773A252ABDACC10483C711D40045ADE58EB" xr6:coauthVersionLast="47" xr6:coauthVersionMax="47" xr10:uidLastSave="{966A52EA-2119-407C-818B-0E264DB6E329}"/>
  <bookViews>
    <workbookView xWindow="-110" yWindow="-110" windowWidth="19420" windowHeight="11620" xr2:uid="{00000000-000D-0000-FFFF-FFFF00000000}"/>
  </bookViews>
  <sheets>
    <sheet name="A and salt R" sheetId="1" r:id="rId1"/>
    <sheet name="Separation facto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D5" i="2"/>
  <c r="C8" i="2"/>
  <c r="D8" i="2"/>
  <c r="C11" i="2"/>
  <c r="D11" i="2"/>
  <c r="C14" i="2"/>
  <c r="D14" i="2"/>
  <c r="D2" i="2"/>
  <c r="C2" i="2"/>
  <c r="E81" i="1" l="1"/>
  <c r="G79" i="1" s="1"/>
  <c r="E80" i="1"/>
  <c r="E79" i="1"/>
  <c r="E78" i="1"/>
  <c r="E77" i="1"/>
  <c r="E76" i="1"/>
  <c r="G76" i="1" s="1"/>
  <c r="E75" i="1"/>
  <c r="E74" i="1"/>
  <c r="E73" i="1"/>
  <c r="E72" i="1"/>
  <c r="E71" i="1"/>
  <c r="E70" i="1"/>
  <c r="E69" i="1"/>
  <c r="E68" i="1"/>
  <c r="E67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49" i="1"/>
  <c r="E48" i="1"/>
  <c r="E47" i="1"/>
  <c r="G47" i="1" s="1"/>
  <c r="E46" i="1"/>
  <c r="E45" i="1"/>
  <c r="F44" i="1" s="1"/>
  <c r="E44" i="1"/>
  <c r="E43" i="1"/>
  <c r="E42" i="1"/>
  <c r="E41" i="1"/>
  <c r="E40" i="1"/>
  <c r="E39" i="1"/>
  <c r="E38" i="1"/>
  <c r="E37" i="1"/>
  <c r="E36" i="1"/>
  <c r="E35" i="1"/>
  <c r="E33" i="1"/>
  <c r="E32" i="1"/>
  <c r="E31" i="1"/>
  <c r="G31" i="1" s="1"/>
  <c r="E30" i="1"/>
  <c r="E29" i="1"/>
  <c r="E28" i="1"/>
  <c r="E27" i="1"/>
  <c r="E26" i="1"/>
  <c r="E25" i="1"/>
  <c r="E24" i="1"/>
  <c r="E23" i="1"/>
  <c r="E22" i="1"/>
  <c r="E21" i="1"/>
  <c r="E20" i="1"/>
  <c r="E19" i="1"/>
  <c r="G19" i="1" s="1"/>
  <c r="L15" i="1"/>
  <c r="K15" i="1"/>
  <c r="J15" i="1"/>
  <c r="I15" i="1"/>
  <c r="L12" i="1"/>
  <c r="K12" i="1"/>
  <c r="J12" i="1"/>
  <c r="I12" i="1"/>
  <c r="L9" i="1"/>
  <c r="K9" i="1"/>
  <c r="J9" i="1"/>
  <c r="I9" i="1"/>
  <c r="G8" i="1"/>
  <c r="H8" i="1" s="1"/>
  <c r="G7" i="1"/>
  <c r="H7" i="1" s="1"/>
  <c r="G6" i="1"/>
  <c r="H6" i="1" s="1"/>
  <c r="G5" i="1"/>
  <c r="H5" i="1" s="1"/>
  <c r="G4" i="1"/>
  <c r="H4" i="1" s="1"/>
  <c r="G3" i="1"/>
  <c r="F57" i="1" l="1"/>
  <c r="G35" i="1"/>
  <c r="I6" i="1"/>
  <c r="J6" i="1"/>
  <c r="G28" i="1"/>
  <c r="F35" i="1"/>
  <c r="F60" i="1"/>
  <c r="G44" i="1"/>
  <c r="F73" i="1"/>
  <c r="F22" i="1"/>
  <c r="G38" i="1"/>
  <c r="G63" i="1"/>
  <c r="G70" i="1"/>
  <c r="F76" i="1"/>
  <c r="J3" i="1"/>
  <c r="F28" i="1"/>
  <c r="G41" i="1"/>
  <c r="F47" i="1"/>
  <c r="G54" i="1"/>
  <c r="G57" i="1"/>
  <c r="G60" i="1"/>
  <c r="F51" i="1"/>
  <c r="F79" i="1"/>
  <c r="F25" i="1"/>
  <c r="F31" i="1"/>
  <c r="G67" i="1"/>
  <c r="G73" i="1"/>
  <c r="K6" i="1"/>
  <c r="L6" i="1"/>
  <c r="G25" i="1"/>
  <c r="F41" i="1"/>
  <c r="G51" i="1"/>
  <c r="F67" i="1"/>
  <c r="F19" i="1"/>
  <c r="G22" i="1"/>
  <c r="H3" i="1"/>
  <c r="F38" i="1"/>
  <c r="F63" i="1"/>
  <c r="I3" i="1"/>
  <c r="F54" i="1"/>
  <c r="F70" i="1"/>
  <c r="K3" i="1" l="1"/>
  <c r="L3" i="1"/>
</calcChain>
</file>

<file path=xl/sharedStrings.xml><?xml version="1.0" encoding="utf-8"?>
<sst xmlns="http://schemas.openxmlformats.org/spreadsheetml/2006/main" count="22" uniqueCount="22">
  <si>
    <t>IP Time(min)</t>
  </si>
  <si>
    <t>Items</t>
  </si>
  <si>
    <t>Beaker</t>
  </si>
  <si>
    <t>Weight</t>
  </si>
  <si>
    <t>Test Time</t>
  </si>
  <si>
    <t>Cell Area</t>
  </si>
  <si>
    <t>Flux</t>
  </si>
  <si>
    <t>A</t>
  </si>
  <si>
    <t>Average Flux</t>
  </si>
  <si>
    <t>Error Bar</t>
  </si>
  <si>
    <t>Average A</t>
  </si>
  <si>
    <t>Error Bar A</t>
  </si>
  <si>
    <t>Pure water</t>
    <phoneticPr fontId="3" type="noConversion"/>
  </si>
  <si>
    <t>1000 ppm Na2SO4</t>
  </si>
  <si>
    <t>1000 ppm MgSO4</t>
    <phoneticPr fontId="3" type="noConversion"/>
  </si>
  <si>
    <t>1000 ppm MgCl2</t>
    <phoneticPr fontId="3" type="noConversion"/>
  </si>
  <si>
    <t>1000 ppm NaCl</t>
    <phoneticPr fontId="3" type="noConversion"/>
  </si>
  <si>
    <t>NF-0.5</t>
    <phoneticPr fontId="3" type="noConversion"/>
  </si>
  <si>
    <t>NF-1</t>
    <phoneticPr fontId="3" type="noConversion"/>
  </si>
  <si>
    <t>NF-5</t>
    <phoneticPr fontId="3" type="noConversion"/>
  </si>
  <si>
    <t>NF-10</t>
    <phoneticPr fontId="3" type="noConversion"/>
  </si>
  <si>
    <t>NF-60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</si>
</sst>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%"/>
  </numFmts>
  <fonts count="6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rgb="FF006100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1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/>
    <xf numFmtId="0" fontId="5" fillId="0" borderId="0" xfId="0" applyFont="1"/>
    <xf numFmtId="176" fontId="5" fillId="0" borderId="0" xfId="1" applyNumberFormat="1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horizontal="center" vertical="center"/>
    </xf>
  </cellXfs>
  <cellStyles count="3">
    <cellStyle name="Good" xfId="2" builtinId="26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81"/>
  <sheetViews>
    <sheetView tabSelected="1" zoomScale="70" zoomScaleNormal="70" workbookViewId="0">
      <selection activeCell="N8" sqref="N8"/>
    </sheetView>
  </sheetViews>
  <sheetFormatPr defaultRowHeight="14" x14ac:dyDescent="0.3"/>
  <cols>
    <col min="1" max="1" width="14.83203125" style="8" customWidth="1"/>
    <col min="2" max="2" width="38.08203125" style="8" bestFit="1" customWidth="1"/>
    <col min="3" max="4" width="7.5" style="8" bestFit="1" customWidth="1"/>
    <col min="5" max="5" width="9.33203125" style="8" bestFit="1" customWidth="1"/>
    <col min="6" max="6" width="8.75" style="8" bestFit="1" customWidth="1"/>
    <col min="7" max="8" width="8.6640625" style="8"/>
    <col min="9" max="9" width="12.75" style="8" bestFit="1" customWidth="1"/>
    <col min="10" max="10" width="8.6640625" style="8"/>
    <col min="11" max="11" width="12.75" style="8" bestFit="1" customWidth="1"/>
    <col min="12" max="12" width="8.6640625" style="8"/>
    <col min="13" max="13" width="12.75" style="8" bestFit="1" customWidth="1"/>
    <col min="14" max="15" width="12.75" style="2" bestFit="1" customWidth="1"/>
    <col min="16" max="16" width="10" style="2" bestFit="1" customWidth="1"/>
    <col min="17" max="17" width="10.25" style="2" bestFit="1" customWidth="1"/>
    <col min="18" max="16384" width="8.6640625" style="2"/>
  </cols>
  <sheetData>
    <row r="2" spans="1:17" x14ac:dyDescent="0.3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/>
      <c r="N2" s="1"/>
      <c r="O2" s="1"/>
      <c r="P2" s="1"/>
      <c r="Q2" s="1"/>
    </row>
    <row r="3" spans="1:17" x14ac:dyDescent="0.3">
      <c r="A3" s="5">
        <v>0.5</v>
      </c>
      <c r="B3" s="5" t="s">
        <v>12</v>
      </c>
      <c r="C3" s="6">
        <v>15.32</v>
      </c>
      <c r="D3" s="6">
        <v>18.54</v>
      </c>
      <c r="E3" s="6">
        <v>10</v>
      </c>
      <c r="F3" s="6">
        <v>2</v>
      </c>
      <c r="G3" s="7">
        <f t="shared" ref="G3:G8" si="0">(D3-C3)*0.001*60/(F3*0.0001*E3)</f>
        <v>96.599999999999966</v>
      </c>
      <c r="H3" s="7">
        <f t="shared" ref="H3:H8" si="1">G3/6</f>
        <v>16.099999999999994</v>
      </c>
      <c r="I3" s="5">
        <f>AVERAGE(G3:G5)</f>
        <v>93.649999999999991</v>
      </c>
      <c r="J3" s="5">
        <f>STDEV(G3:G5)</f>
        <v>3.0012497396917626</v>
      </c>
      <c r="K3" s="5">
        <f>AVERAGE(H3:H5)</f>
        <v>15.608333333333333</v>
      </c>
      <c r="L3" s="5">
        <f>STDEV(H3:H5)</f>
        <v>0.50020828994862709</v>
      </c>
    </row>
    <row r="4" spans="1:17" x14ac:dyDescent="0.3">
      <c r="A4" s="5"/>
      <c r="B4" s="5"/>
      <c r="C4" s="6">
        <v>15.32</v>
      </c>
      <c r="D4" s="6">
        <v>19.850000000000001</v>
      </c>
      <c r="E4" s="6">
        <v>15</v>
      </c>
      <c r="F4" s="6">
        <v>2</v>
      </c>
      <c r="G4" s="7">
        <f t="shared" si="0"/>
        <v>90.600000000000009</v>
      </c>
      <c r="H4" s="7">
        <f t="shared" si="1"/>
        <v>15.100000000000001</v>
      </c>
      <c r="I4" s="5"/>
      <c r="J4" s="5"/>
      <c r="K4" s="5"/>
      <c r="L4" s="5"/>
    </row>
    <row r="5" spans="1:17" x14ac:dyDescent="0.3">
      <c r="A5" s="5"/>
      <c r="B5" s="5"/>
      <c r="C5" s="6">
        <v>17.5</v>
      </c>
      <c r="D5" s="6">
        <v>21.25</v>
      </c>
      <c r="E5" s="6">
        <v>3</v>
      </c>
      <c r="F5" s="6">
        <v>8</v>
      </c>
      <c r="G5" s="7">
        <f t="shared" si="0"/>
        <v>93.749999999999986</v>
      </c>
      <c r="H5" s="7">
        <f t="shared" si="1"/>
        <v>15.624999999999998</v>
      </c>
      <c r="I5" s="5"/>
      <c r="J5" s="5"/>
      <c r="K5" s="5"/>
      <c r="L5" s="5"/>
    </row>
    <row r="6" spans="1:17" x14ac:dyDescent="0.3">
      <c r="A6" s="5">
        <v>1</v>
      </c>
      <c r="B6" s="5"/>
      <c r="C6" s="7">
        <v>17.88</v>
      </c>
      <c r="D6" s="7">
        <v>21.1</v>
      </c>
      <c r="E6" s="7">
        <v>15</v>
      </c>
      <c r="F6" s="7">
        <v>2</v>
      </c>
      <c r="G6" s="7">
        <f t="shared" si="0"/>
        <v>64.400000000000048</v>
      </c>
      <c r="H6" s="7">
        <f t="shared" si="1"/>
        <v>10.733333333333341</v>
      </c>
      <c r="I6" s="5">
        <f>AVERAGE(G6:G8)</f>
        <v>64.066666666666677</v>
      </c>
      <c r="J6" s="5">
        <f t="shared" ref="J6" si="2">STDEV(G6:G8)</f>
        <v>3.9106691669499978</v>
      </c>
      <c r="K6" s="5">
        <f>AVERAGE(H6:H8)</f>
        <v>10.677777777777782</v>
      </c>
      <c r="L6" s="5">
        <f>STDEV(H6:H8)</f>
        <v>0.65177819449166663</v>
      </c>
    </row>
    <row r="7" spans="1:17" x14ac:dyDescent="0.3">
      <c r="A7" s="5"/>
      <c r="B7" s="5"/>
      <c r="C7" s="7">
        <v>15.04</v>
      </c>
      <c r="D7" s="7">
        <v>18.43</v>
      </c>
      <c r="E7" s="7">
        <v>15</v>
      </c>
      <c r="F7" s="7">
        <v>2</v>
      </c>
      <c r="G7" s="7">
        <f t="shared" si="0"/>
        <v>67.800000000000011</v>
      </c>
      <c r="H7" s="7">
        <f t="shared" si="1"/>
        <v>11.300000000000002</v>
      </c>
      <c r="I7" s="5"/>
      <c r="J7" s="5"/>
      <c r="K7" s="5"/>
      <c r="L7" s="5"/>
    </row>
    <row r="8" spans="1:17" x14ac:dyDescent="0.3">
      <c r="A8" s="5"/>
      <c r="B8" s="5"/>
      <c r="C8" s="7">
        <v>15.32</v>
      </c>
      <c r="D8" s="7">
        <v>17.32</v>
      </c>
      <c r="E8" s="7">
        <v>10</v>
      </c>
      <c r="F8" s="7">
        <v>2</v>
      </c>
      <c r="G8" s="7">
        <f t="shared" si="0"/>
        <v>60</v>
      </c>
      <c r="H8" s="7">
        <f t="shared" si="1"/>
        <v>10</v>
      </c>
      <c r="I8" s="5"/>
      <c r="J8" s="5"/>
      <c r="K8" s="5"/>
      <c r="L8" s="5"/>
    </row>
    <row r="9" spans="1:17" x14ac:dyDescent="0.3">
      <c r="A9" s="5">
        <v>5</v>
      </c>
      <c r="B9" s="5"/>
      <c r="C9" s="7">
        <v>17.88</v>
      </c>
      <c r="D9" s="7">
        <v>20.55</v>
      </c>
      <c r="E9" s="7">
        <v>25</v>
      </c>
      <c r="F9" s="7">
        <v>2</v>
      </c>
      <c r="G9" s="7">
        <v>32.04000000000002</v>
      </c>
      <c r="H9" s="7">
        <v>5.3400000000000034</v>
      </c>
      <c r="I9" s="5">
        <f>AVERAGE(G9:G11)</f>
        <v>30.52000000000001</v>
      </c>
      <c r="J9" s="5">
        <f t="shared" ref="J9" si="3">STDEV(G9:G11)</f>
        <v>1.3646977687385651</v>
      </c>
      <c r="K9" s="5">
        <f>AVERAGE(H9:H11)</f>
        <v>5.0866666666666687</v>
      </c>
      <c r="L9" s="5">
        <f>STDEV(H9:H11)</f>
        <v>0.22744962812309416</v>
      </c>
    </row>
    <row r="10" spans="1:17" x14ac:dyDescent="0.3">
      <c r="A10" s="5"/>
      <c r="B10" s="5"/>
      <c r="C10" s="7">
        <v>15.04</v>
      </c>
      <c r="D10" s="7">
        <v>20.059999999999999</v>
      </c>
      <c r="E10" s="7">
        <v>50</v>
      </c>
      <c r="F10" s="7">
        <v>2</v>
      </c>
      <c r="G10" s="7">
        <v>30.119999999999997</v>
      </c>
      <c r="H10" s="7">
        <v>5.0199999999999996</v>
      </c>
      <c r="I10" s="5"/>
      <c r="J10" s="5"/>
      <c r="K10" s="5"/>
      <c r="L10" s="5"/>
    </row>
    <row r="11" spans="1:17" x14ac:dyDescent="0.3">
      <c r="A11" s="5"/>
      <c r="B11" s="5"/>
      <c r="C11" s="7">
        <v>17.88</v>
      </c>
      <c r="D11" s="7">
        <v>22.78</v>
      </c>
      <c r="E11" s="7">
        <v>50</v>
      </c>
      <c r="F11" s="7">
        <v>2</v>
      </c>
      <c r="G11" s="7">
        <v>29.400000000000013</v>
      </c>
      <c r="H11" s="7">
        <v>4.9000000000000021</v>
      </c>
      <c r="I11" s="5"/>
      <c r="J11" s="5"/>
      <c r="K11" s="5"/>
      <c r="L11" s="5"/>
    </row>
    <row r="12" spans="1:17" x14ac:dyDescent="0.3">
      <c r="A12" s="5">
        <v>10</v>
      </c>
      <c r="B12" s="5"/>
      <c r="C12" s="7">
        <v>15.32</v>
      </c>
      <c r="D12" s="7">
        <v>19.8</v>
      </c>
      <c r="E12" s="7">
        <v>60</v>
      </c>
      <c r="F12" s="7">
        <v>2</v>
      </c>
      <c r="G12" s="7">
        <v>22.400000000000002</v>
      </c>
      <c r="H12" s="7">
        <v>3.7333333333333338</v>
      </c>
      <c r="I12" s="5">
        <f>AVERAGE(G12:G14)</f>
        <v>23.586184210526316</v>
      </c>
      <c r="J12" s="5">
        <f t="shared" ref="J12" si="4">STDEV(G12:G14)</f>
        <v>1.0553343180495858</v>
      </c>
      <c r="K12" s="5">
        <f>AVERAGE(H12:H14)</f>
        <v>3.9310307017543864</v>
      </c>
      <c r="L12" s="5">
        <f>STDEV(H12:H14)</f>
        <v>0.17588905300826421</v>
      </c>
    </row>
    <row r="13" spans="1:17" x14ac:dyDescent="0.3">
      <c r="A13" s="5"/>
      <c r="B13" s="5"/>
      <c r="C13" s="7">
        <v>17.5</v>
      </c>
      <c r="D13" s="7">
        <v>36.65</v>
      </c>
      <c r="E13" s="7">
        <v>60</v>
      </c>
      <c r="F13" s="7">
        <v>8</v>
      </c>
      <c r="G13" s="7">
        <v>23.9375</v>
      </c>
      <c r="H13" s="7">
        <v>3.9895833333333335</v>
      </c>
      <c r="I13" s="5"/>
      <c r="J13" s="5"/>
      <c r="K13" s="5"/>
      <c r="L13" s="5"/>
    </row>
    <row r="14" spans="1:17" x14ac:dyDescent="0.3">
      <c r="A14" s="5"/>
      <c r="B14" s="5"/>
      <c r="C14" s="7">
        <v>15.04</v>
      </c>
      <c r="D14" s="7">
        <v>19.68</v>
      </c>
      <c r="E14" s="7">
        <v>57</v>
      </c>
      <c r="F14" s="7">
        <v>2</v>
      </c>
      <c r="G14" s="7">
        <v>24.421052631578949</v>
      </c>
      <c r="H14" s="7">
        <v>4.0701754385964914</v>
      </c>
      <c r="I14" s="5"/>
      <c r="J14" s="5"/>
      <c r="K14" s="5"/>
      <c r="L14" s="5"/>
    </row>
    <row r="15" spans="1:17" x14ac:dyDescent="0.3">
      <c r="A15" s="5">
        <v>60</v>
      </c>
      <c r="B15" s="5"/>
      <c r="C15" s="7">
        <v>15.32</v>
      </c>
      <c r="D15" s="7">
        <v>16.670000000000002</v>
      </c>
      <c r="E15" s="7">
        <v>62</v>
      </c>
      <c r="F15" s="7">
        <v>2</v>
      </c>
      <c r="G15" s="7">
        <v>6.5322580645161352</v>
      </c>
      <c r="H15" s="7">
        <v>1.0887096774193559</v>
      </c>
      <c r="I15" s="5">
        <f>AVERAGE(G15:G17)</f>
        <v>6.2528851933480292</v>
      </c>
      <c r="J15" s="5">
        <f t="shared" ref="J15" si="5">STDEV(G15:G17)</f>
        <v>0.24243188706580587</v>
      </c>
      <c r="K15" s="5">
        <f>AVERAGE(H15:H17)</f>
        <v>1.0421475322246716</v>
      </c>
      <c r="L15" s="5">
        <f>STDEV(H15:H17)</f>
        <v>4.0405314510967634E-2</v>
      </c>
    </row>
    <row r="16" spans="1:17" x14ac:dyDescent="0.3">
      <c r="A16" s="5"/>
      <c r="B16" s="5"/>
      <c r="C16" s="7">
        <v>15.04</v>
      </c>
      <c r="D16" s="7">
        <v>16.91</v>
      </c>
      <c r="E16" s="7">
        <v>92</v>
      </c>
      <c r="F16" s="7">
        <v>2</v>
      </c>
      <c r="G16" s="7">
        <v>6.0978260869565251</v>
      </c>
      <c r="H16" s="7">
        <v>1.0163043478260876</v>
      </c>
      <c r="I16" s="5"/>
      <c r="J16" s="5"/>
      <c r="K16" s="5"/>
      <c r="L16" s="5"/>
    </row>
    <row r="17" spans="1:12" x14ac:dyDescent="0.3">
      <c r="A17" s="5"/>
      <c r="B17" s="5"/>
      <c r="C17" s="7">
        <v>17.5</v>
      </c>
      <c r="D17" s="7">
        <v>20.36</v>
      </c>
      <c r="E17" s="7">
        <v>35</v>
      </c>
      <c r="F17" s="7">
        <v>8</v>
      </c>
      <c r="G17" s="7">
        <v>6.1285714285714272</v>
      </c>
      <c r="H17" s="7">
        <v>1.0214285714285711</v>
      </c>
      <c r="I17" s="5"/>
      <c r="J17" s="5"/>
      <c r="K17" s="5"/>
      <c r="L17" s="5"/>
    </row>
    <row r="19" spans="1:12" x14ac:dyDescent="0.3">
      <c r="A19" s="5">
        <v>0.5</v>
      </c>
      <c r="B19" s="5" t="s">
        <v>13</v>
      </c>
      <c r="C19" s="4">
        <v>19.899999999999999</v>
      </c>
      <c r="D19" s="4">
        <v>1685</v>
      </c>
      <c r="E19" s="9">
        <f t="shared" ref="E19:E33" si="6">(D19-C19)/D19</f>
        <v>0.98818991097922848</v>
      </c>
      <c r="F19" s="10">
        <f>AVERAGE(E19:E21)</f>
        <v>0.98966595432010995</v>
      </c>
      <c r="G19" s="10">
        <f>STDEV(E19:E21)</f>
        <v>3.9478959682438816E-3</v>
      </c>
    </row>
    <row r="20" spans="1:12" x14ac:dyDescent="0.3">
      <c r="A20" s="5"/>
      <c r="B20" s="5"/>
      <c r="C20" s="4">
        <v>9.6</v>
      </c>
      <c r="D20" s="4">
        <v>1638</v>
      </c>
      <c r="E20" s="9">
        <f t="shared" si="6"/>
        <v>0.99413919413919416</v>
      </c>
      <c r="F20" s="10"/>
      <c r="G20" s="10"/>
    </row>
    <row r="21" spans="1:12" x14ac:dyDescent="0.3">
      <c r="A21" s="5"/>
      <c r="B21" s="5"/>
      <c r="C21" s="4">
        <v>21.25</v>
      </c>
      <c r="D21" s="4">
        <v>1594</v>
      </c>
      <c r="E21" s="9">
        <f t="shared" si="6"/>
        <v>0.98666875784190711</v>
      </c>
      <c r="F21" s="10"/>
      <c r="G21" s="10"/>
    </row>
    <row r="22" spans="1:12" x14ac:dyDescent="0.3">
      <c r="A22" s="5">
        <v>1</v>
      </c>
      <c r="B22" s="5"/>
      <c r="C22" s="4">
        <v>13.91</v>
      </c>
      <c r="D22" s="4">
        <v>1476</v>
      </c>
      <c r="E22" s="9">
        <f t="shared" si="6"/>
        <v>0.99057588075880754</v>
      </c>
      <c r="F22" s="10">
        <f t="shared" ref="F22" si="7">AVERAGE(E22:E24)</f>
        <v>0.98394858357477644</v>
      </c>
      <c r="G22" s="10">
        <f t="shared" ref="G22" si="8">STDEV(E22:E24)</f>
        <v>5.7736635876856632E-3</v>
      </c>
    </row>
    <row r="23" spans="1:12" x14ac:dyDescent="0.3">
      <c r="A23" s="5"/>
      <c r="B23" s="5"/>
      <c r="C23" s="4">
        <v>27.15</v>
      </c>
      <c r="D23" s="4">
        <v>1449</v>
      </c>
      <c r="E23" s="9">
        <f t="shared" si="6"/>
        <v>0.98126293995859204</v>
      </c>
      <c r="F23" s="10"/>
      <c r="G23" s="10"/>
    </row>
    <row r="24" spans="1:12" x14ac:dyDescent="0.3">
      <c r="A24" s="5"/>
      <c r="B24" s="5"/>
      <c r="C24" s="4">
        <v>28.85</v>
      </c>
      <c r="D24" s="4">
        <v>1443</v>
      </c>
      <c r="E24" s="9">
        <f t="shared" si="6"/>
        <v>0.98000693000693007</v>
      </c>
      <c r="F24" s="10"/>
      <c r="G24" s="10"/>
    </row>
    <row r="25" spans="1:12" x14ac:dyDescent="0.3">
      <c r="A25" s="5">
        <v>5</v>
      </c>
      <c r="B25" s="5"/>
      <c r="C25" s="4">
        <v>40.92</v>
      </c>
      <c r="D25" s="4">
        <v>1662</v>
      </c>
      <c r="E25" s="9">
        <f t="shared" si="6"/>
        <v>0.97537906137184116</v>
      </c>
      <c r="F25" s="10">
        <f t="shared" ref="F25" si="9">AVERAGE(E25:E27)</f>
        <v>0.95503835191686115</v>
      </c>
      <c r="G25" s="10">
        <f t="shared" ref="G25" si="10">STDEV(E25:E27)</f>
        <v>2.0745972485938891E-2</v>
      </c>
    </row>
    <row r="26" spans="1:12" x14ac:dyDescent="0.3">
      <c r="A26" s="5"/>
      <c r="B26" s="5"/>
      <c r="C26" s="4">
        <v>69.22</v>
      </c>
      <c r="D26" s="4">
        <v>1567</v>
      </c>
      <c r="E26" s="9">
        <f t="shared" si="6"/>
        <v>0.95582641991065731</v>
      </c>
      <c r="F26" s="10"/>
      <c r="G26" s="10"/>
    </row>
    <row r="27" spans="1:12" x14ac:dyDescent="0.3">
      <c r="A27" s="5"/>
      <c r="B27" s="5"/>
      <c r="C27" s="4">
        <v>99.4</v>
      </c>
      <c r="D27" s="4">
        <v>1504</v>
      </c>
      <c r="E27" s="9">
        <f t="shared" si="6"/>
        <v>0.93390957446808509</v>
      </c>
      <c r="F27" s="10"/>
      <c r="G27" s="10"/>
    </row>
    <row r="28" spans="1:12" x14ac:dyDescent="0.3">
      <c r="A28" s="5">
        <v>10</v>
      </c>
      <c r="B28" s="5"/>
      <c r="C28" s="4">
        <v>135.69999999999999</v>
      </c>
      <c r="D28" s="4">
        <v>1482</v>
      </c>
      <c r="E28" s="9">
        <f t="shared" si="6"/>
        <v>0.90843454790823208</v>
      </c>
      <c r="F28" s="10">
        <f t="shared" ref="F28" si="11">AVERAGE(E28:E30)</f>
        <v>0.92696826535751986</v>
      </c>
      <c r="G28" s="10">
        <f t="shared" ref="G28" si="12">STDEV(E28:E30)</f>
        <v>2.0689243433577528E-2</v>
      </c>
    </row>
    <row r="29" spans="1:12" x14ac:dyDescent="0.3">
      <c r="A29" s="5"/>
      <c r="B29" s="5"/>
      <c r="C29" s="4">
        <v>73.53</v>
      </c>
      <c r="D29" s="4">
        <v>1450</v>
      </c>
      <c r="E29" s="9">
        <f t="shared" si="6"/>
        <v>0.94928965517241382</v>
      </c>
      <c r="F29" s="10"/>
      <c r="G29" s="10"/>
    </row>
    <row r="30" spans="1:12" x14ac:dyDescent="0.3">
      <c r="A30" s="5"/>
      <c r="B30" s="5"/>
      <c r="C30" s="4">
        <v>114</v>
      </c>
      <c r="D30" s="4">
        <v>1484</v>
      </c>
      <c r="E30" s="9">
        <f t="shared" si="6"/>
        <v>0.9231805929919138</v>
      </c>
      <c r="F30" s="10"/>
      <c r="G30" s="10"/>
    </row>
    <row r="31" spans="1:12" x14ac:dyDescent="0.3">
      <c r="A31" s="5">
        <v>60</v>
      </c>
      <c r="B31" s="5"/>
      <c r="C31" s="4">
        <v>204</v>
      </c>
      <c r="D31" s="4">
        <v>1670</v>
      </c>
      <c r="E31" s="9">
        <f t="shared" si="6"/>
        <v>0.8778443113772455</v>
      </c>
      <c r="F31" s="10">
        <f t="shared" ref="F31" si="13">AVERAGE(E31:E33)</f>
        <v>0.87978232365057119</v>
      </c>
      <c r="G31" s="10">
        <f t="shared" ref="G31" si="14">STDEV(E31:E33)</f>
        <v>1.2974703702902204E-2</v>
      </c>
    </row>
    <row r="32" spans="1:12" x14ac:dyDescent="0.3">
      <c r="A32" s="5"/>
      <c r="B32" s="5"/>
      <c r="C32" s="4">
        <v>160</v>
      </c>
      <c r="D32" s="4">
        <v>1504</v>
      </c>
      <c r="E32" s="9">
        <f t="shared" si="6"/>
        <v>0.8936170212765957</v>
      </c>
      <c r="F32" s="10"/>
      <c r="G32" s="10"/>
    </row>
    <row r="33" spans="1:7" x14ac:dyDescent="0.3">
      <c r="A33" s="5"/>
      <c r="B33" s="5"/>
      <c r="C33" s="4">
        <v>198.7</v>
      </c>
      <c r="D33" s="4">
        <v>1504</v>
      </c>
      <c r="E33" s="9">
        <f t="shared" si="6"/>
        <v>0.86788563829787235</v>
      </c>
      <c r="F33" s="10"/>
      <c r="G33" s="10"/>
    </row>
    <row r="35" spans="1:7" x14ac:dyDescent="0.3">
      <c r="A35" s="5">
        <v>0.5</v>
      </c>
      <c r="B35" s="5" t="s">
        <v>14</v>
      </c>
      <c r="C35" s="4">
        <v>11.8</v>
      </c>
      <c r="D35" s="4">
        <v>1365</v>
      </c>
      <c r="E35" s="9">
        <f t="shared" ref="E35:E49" si="15">(D35-C35)/D35</f>
        <v>0.99135531135531141</v>
      </c>
      <c r="F35" s="10">
        <f>AVERAGE(E35:E37)</f>
        <v>0.99187682340771033</v>
      </c>
      <c r="G35" s="10">
        <f>STDEV(E35:E37)</f>
        <v>7.4978732249529308E-4</v>
      </c>
    </row>
    <row r="36" spans="1:7" x14ac:dyDescent="0.3">
      <c r="A36" s="5"/>
      <c r="B36" s="5"/>
      <c r="C36" s="4">
        <v>10.5</v>
      </c>
      <c r="D36" s="4">
        <v>1241</v>
      </c>
      <c r="E36" s="9">
        <f t="shared" si="15"/>
        <v>0.99153908138597902</v>
      </c>
      <c r="F36" s="10"/>
      <c r="G36" s="10"/>
    </row>
    <row r="37" spans="1:7" x14ac:dyDescent="0.3">
      <c r="A37" s="5"/>
      <c r="B37" s="5"/>
      <c r="C37" s="4">
        <v>9</v>
      </c>
      <c r="D37" s="4">
        <v>1239</v>
      </c>
      <c r="E37" s="9">
        <f t="shared" si="15"/>
        <v>0.99273607748184023</v>
      </c>
      <c r="F37" s="10"/>
      <c r="G37" s="10"/>
    </row>
    <row r="38" spans="1:7" x14ac:dyDescent="0.3">
      <c r="A38" s="5">
        <v>1</v>
      </c>
      <c r="B38" s="5"/>
      <c r="C38" s="4">
        <v>9</v>
      </c>
      <c r="D38" s="4">
        <v>873</v>
      </c>
      <c r="E38" s="9">
        <f t="shared" si="15"/>
        <v>0.98969072164948457</v>
      </c>
      <c r="F38" s="10">
        <f t="shared" ref="F38" si="16">AVERAGE(E38:E40)</f>
        <v>0.98966532308247179</v>
      </c>
      <c r="G38" s="10">
        <f t="shared" ref="G38" si="17">STDEV(E38:E40)</f>
        <v>1.9633530749503846E-3</v>
      </c>
    </row>
    <row r="39" spans="1:7" x14ac:dyDescent="0.3">
      <c r="A39" s="5"/>
      <c r="B39" s="5"/>
      <c r="C39" s="4">
        <v>11</v>
      </c>
      <c r="D39" s="4">
        <v>1312</v>
      </c>
      <c r="E39" s="9">
        <f t="shared" si="15"/>
        <v>0.99161585365853655</v>
      </c>
      <c r="F39" s="10"/>
      <c r="G39" s="10"/>
    </row>
    <row r="40" spans="1:7" x14ac:dyDescent="0.3">
      <c r="A40" s="5"/>
      <c r="B40" s="5"/>
      <c r="C40" s="4">
        <v>13</v>
      </c>
      <c r="D40" s="4">
        <v>1056</v>
      </c>
      <c r="E40" s="9">
        <f t="shared" si="15"/>
        <v>0.98768939393939392</v>
      </c>
      <c r="F40" s="10"/>
      <c r="G40" s="10"/>
    </row>
    <row r="41" spans="1:7" x14ac:dyDescent="0.3">
      <c r="A41" s="5">
        <v>5</v>
      </c>
      <c r="B41" s="5"/>
      <c r="C41" s="4">
        <v>13</v>
      </c>
      <c r="D41" s="4">
        <v>1086</v>
      </c>
      <c r="E41" s="9">
        <f t="shared" si="15"/>
        <v>0.98802946593001839</v>
      </c>
      <c r="F41" s="10">
        <f t="shared" ref="F41" si="18">AVERAGE(E41:E43)</f>
        <v>0.98785343505385514</v>
      </c>
      <c r="G41" s="10">
        <f t="shared" ref="G41" si="19">STDEV(E41:E43)</f>
        <v>3.1381842614112559E-3</v>
      </c>
    </row>
    <row r="42" spans="1:7" x14ac:dyDescent="0.3">
      <c r="A42" s="5"/>
      <c r="B42" s="5"/>
      <c r="C42" s="4">
        <v>9</v>
      </c>
      <c r="D42" s="4">
        <v>989</v>
      </c>
      <c r="E42" s="9">
        <f t="shared" si="15"/>
        <v>0.99089989888776542</v>
      </c>
      <c r="F42" s="10"/>
      <c r="G42" s="10"/>
    </row>
    <row r="43" spans="1:7" x14ac:dyDescent="0.3">
      <c r="A43" s="5"/>
      <c r="B43" s="5"/>
      <c r="C43" s="4">
        <v>15.2</v>
      </c>
      <c r="D43" s="4">
        <v>989</v>
      </c>
      <c r="E43" s="9">
        <f t="shared" si="15"/>
        <v>0.98463094034378151</v>
      </c>
      <c r="F43" s="10"/>
      <c r="G43" s="10"/>
    </row>
    <row r="44" spans="1:7" x14ac:dyDescent="0.3">
      <c r="A44" s="5">
        <v>10</v>
      </c>
      <c r="B44" s="5"/>
      <c r="C44" s="4">
        <v>18.399999999999999</v>
      </c>
      <c r="D44" s="4">
        <v>1180</v>
      </c>
      <c r="E44" s="9">
        <f t="shared" si="15"/>
        <v>0.98440677966101686</v>
      </c>
      <c r="F44" s="10">
        <f t="shared" ref="F44" si="20">AVERAGE(E44:E46)</f>
        <v>0.98798163886851897</v>
      </c>
      <c r="G44" s="10">
        <f t="shared" ref="G44" si="21">STDEV(E44:E46)</f>
        <v>3.1087825594102504E-3</v>
      </c>
    </row>
    <row r="45" spans="1:7" x14ac:dyDescent="0.3">
      <c r="A45" s="5"/>
      <c r="B45" s="5"/>
      <c r="C45" s="4">
        <v>12.9</v>
      </c>
      <c r="D45" s="4">
        <v>1227</v>
      </c>
      <c r="E45" s="9">
        <f t="shared" si="15"/>
        <v>0.98948655256723705</v>
      </c>
      <c r="F45" s="10"/>
      <c r="G45" s="10"/>
    </row>
    <row r="46" spans="1:7" x14ac:dyDescent="0.3">
      <c r="A46" s="5"/>
      <c r="B46" s="5"/>
      <c r="C46" s="4">
        <v>13.5</v>
      </c>
      <c r="D46" s="4">
        <v>1357</v>
      </c>
      <c r="E46" s="9">
        <f t="shared" si="15"/>
        <v>0.9900515843773029</v>
      </c>
      <c r="F46" s="10"/>
      <c r="G46" s="10"/>
    </row>
    <row r="47" spans="1:7" x14ac:dyDescent="0.3">
      <c r="A47" s="5">
        <v>60</v>
      </c>
      <c r="B47" s="5"/>
      <c r="C47" s="4">
        <v>51</v>
      </c>
      <c r="D47" s="4">
        <v>1234</v>
      </c>
      <c r="E47" s="9">
        <f t="shared" si="15"/>
        <v>0.95867098865478118</v>
      </c>
      <c r="F47" s="10">
        <f t="shared" ref="F47" si="22">AVERAGE(E47:E49)</f>
        <v>0.94043809084069696</v>
      </c>
      <c r="G47" s="10">
        <f t="shared" ref="G47" si="23">STDEV(E47:E49)</f>
        <v>2.0656720300499906E-2</v>
      </c>
    </row>
    <row r="48" spans="1:7" x14ac:dyDescent="0.3">
      <c r="A48" s="5"/>
      <c r="B48" s="5"/>
      <c r="C48" s="4">
        <v>92</v>
      </c>
      <c r="D48" s="4">
        <v>1122</v>
      </c>
      <c r="E48" s="9">
        <f t="shared" si="15"/>
        <v>0.91800356506238856</v>
      </c>
      <c r="F48" s="10"/>
      <c r="G48" s="10"/>
    </row>
    <row r="49" spans="1:7" x14ac:dyDescent="0.3">
      <c r="A49" s="5"/>
      <c r="B49" s="5"/>
      <c r="C49" s="4">
        <v>63</v>
      </c>
      <c r="D49" s="4">
        <v>1138</v>
      </c>
      <c r="E49" s="9">
        <f t="shared" si="15"/>
        <v>0.94463971880492092</v>
      </c>
      <c r="F49" s="10"/>
      <c r="G49" s="10"/>
    </row>
    <row r="51" spans="1:7" x14ac:dyDescent="0.3">
      <c r="A51" s="5">
        <v>0.5</v>
      </c>
      <c r="B51" s="5" t="s">
        <v>15</v>
      </c>
      <c r="C51" s="4">
        <v>129</v>
      </c>
      <c r="D51" s="4">
        <v>2316</v>
      </c>
      <c r="E51" s="9">
        <f t="shared" ref="E51:E65" si="24">(D51-C51)/D51</f>
        <v>0.94430051813471505</v>
      </c>
      <c r="F51" s="10">
        <f>AVERAGE(E51:E53)</f>
        <v>0.93702314416358978</v>
      </c>
      <c r="G51" s="10">
        <f>STDEV(E51:E53)</f>
        <v>1.1333123333436572E-2</v>
      </c>
    </row>
    <row r="52" spans="1:7" x14ac:dyDescent="0.3">
      <c r="A52" s="5"/>
      <c r="B52" s="5"/>
      <c r="C52" s="4">
        <v>122</v>
      </c>
      <c r="D52" s="4">
        <v>2133</v>
      </c>
      <c r="E52" s="9">
        <f t="shared" si="24"/>
        <v>0.94280356305672763</v>
      </c>
      <c r="F52" s="10"/>
      <c r="G52" s="10"/>
    </row>
    <row r="53" spans="1:7" x14ac:dyDescent="0.3">
      <c r="A53" s="5"/>
      <c r="B53" s="5"/>
      <c r="C53" s="4">
        <v>158</v>
      </c>
      <c r="D53" s="4">
        <v>2078</v>
      </c>
      <c r="E53" s="9">
        <f t="shared" si="24"/>
        <v>0.92396535129932622</v>
      </c>
      <c r="F53" s="10"/>
      <c r="G53" s="10"/>
    </row>
    <row r="54" spans="1:7" x14ac:dyDescent="0.3">
      <c r="A54" s="5">
        <v>1</v>
      </c>
      <c r="B54" s="5"/>
      <c r="C54" s="4">
        <v>124</v>
      </c>
      <c r="D54" s="4">
        <v>2224</v>
      </c>
      <c r="E54" s="9">
        <f t="shared" si="24"/>
        <v>0.94424460431654678</v>
      </c>
      <c r="F54" s="10">
        <f>AVERAGE(E54:E56)</f>
        <v>0.93425798403642712</v>
      </c>
      <c r="G54" s="10">
        <f>STDEV(E54:E59)</f>
        <v>2.3206819341863655E-2</v>
      </c>
    </row>
    <row r="55" spans="1:7" x14ac:dyDescent="0.3">
      <c r="A55" s="5"/>
      <c r="B55" s="5"/>
      <c r="C55" s="4">
        <v>141</v>
      </c>
      <c r="D55" s="4">
        <v>1859</v>
      </c>
      <c r="E55" s="9">
        <f t="shared" si="24"/>
        <v>0.92415277030661647</v>
      </c>
      <c r="F55" s="10"/>
      <c r="G55" s="10"/>
    </row>
    <row r="56" spans="1:7" x14ac:dyDescent="0.3">
      <c r="A56" s="5"/>
      <c r="B56" s="5"/>
      <c r="C56" s="4">
        <v>130</v>
      </c>
      <c r="D56" s="4">
        <v>1981</v>
      </c>
      <c r="E56" s="9">
        <f t="shared" si="24"/>
        <v>0.93437657748611813</v>
      </c>
      <c r="F56" s="10"/>
      <c r="G56" s="10"/>
    </row>
    <row r="57" spans="1:7" x14ac:dyDescent="0.3">
      <c r="A57" s="5">
        <v>5</v>
      </c>
      <c r="B57" s="5"/>
      <c r="C57" s="4">
        <v>117</v>
      </c>
      <c r="D57" s="4">
        <v>2161</v>
      </c>
      <c r="E57" s="9">
        <f t="shared" si="24"/>
        <v>0.94585839888940304</v>
      </c>
      <c r="F57" s="10">
        <f>AVERAGE(E57:E59)</f>
        <v>0.91440261045246041</v>
      </c>
      <c r="G57" s="10">
        <f>STDEV(E57:E59)</f>
        <v>3.0818553957319261E-2</v>
      </c>
    </row>
    <row r="58" spans="1:7" x14ac:dyDescent="0.3">
      <c r="A58" s="5"/>
      <c r="B58" s="5"/>
      <c r="C58" s="4">
        <v>178</v>
      </c>
      <c r="D58" s="4">
        <v>2048</v>
      </c>
      <c r="E58" s="9">
        <f t="shared" si="24"/>
        <v>0.9130859375</v>
      </c>
      <c r="F58" s="10"/>
      <c r="G58" s="10"/>
    </row>
    <row r="59" spans="1:7" x14ac:dyDescent="0.3">
      <c r="A59" s="5"/>
      <c r="B59" s="5"/>
      <c r="C59" s="4">
        <v>253</v>
      </c>
      <c r="D59" s="4">
        <v>2186</v>
      </c>
      <c r="E59" s="9">
        <f t="shared" si="24"/>
        <v>0.88426349496797807</v>
      </c>
      <c r="F59" s="10"/>
      <c r="G59" s="10"/>
    </row>
    <row r="60" spans="1:7" x14ac:dyDescent="0.3">
      <c r="A60" s="5">
        <v>10</v>
      </c>
      <c r="B60" s="5"/>
      <c r="C60" s="4">
        <v>258</v>
      </c>
      <c r="D60" s="4">
        <v>2202</v>
      </c>
      <c r="E60" s="9">
        <f t="shared" si="24"/>
        <v>0.8828337874659401</v>
      </c>
      <c r="F60" s="10">
        <f t="shared" ref="F60" si="25">AVERAGE(E60:E62)</f>
        <v>0.88731474408118371</v>
      </c>
      <c r="G60" s="10">
        <f t="shared" ref="G60" si="26">STDEV(E60:E62)</f>
        <v>4.0072721258073013E-3</v>
      </c>
    </row>
    <row r="61" spans="1:7" x14ac:dyDescent="0.3">
      <c r="A61" s="5"/>
      <c r="B61" s="5"/>
      <c r="C61" s="4">
        <v>223</v>
      </c>
      <c r="D61" s="4">
        <v>2001</v>
      </c>
      <c r="E61" s="9">
        <f t="shared" si="24"/>
        <v>0.88855572213893053</v>
      </c>
      <c r="F61" s="10"/>
      <c r="G61" s="10"/>
    </row>
    <row r="62" spans="1:7" x14ac:dyDescent="0.3">
      <c r="A62" s="5"/>
      <c r="B62" s="5"/>
      <c r="C62" s="4">
        <v>219</v>
      </c>
      <c r="D62" s="4">
        <v>2001</v>
      </c>
      <c r="E62" s="9">
        <f t="shared" si="24"/>
        <v>0.89055472263868063</v>
      </c>
      <c r="F62" s="10"/>
      <c r="G62" s="10"/>
    </row>
    <row r="63" spans="1:7" x14ac:dyDescent="0.3">
      <c r="A63" s="5">
        <v>60</v>
      </c>
      <c r="B63" s="5"/>
      <c r="C63" s="4">
        <v>708</v>
      </c>
      <c r="D63" s="4">
        <v>2465</v>
      </c>
      <c r="E63" s="9">
        <f t="shared" si="24"/>
        <v>0.71277890466531435</v>
      </c>
      <c r="F63" s="10">
        <f t="shared" ref="F63" si="27">AVERAGE(E63:E65)</f>
        <v>0.7612316013086563</v>
      </c>
      <c r="G63" s="10">
        <f t="shared" ref="G63" si="28">STDEV(E63:E65)</f>
        <v>8.0295114530598663E-2</v>
      </c>
    </row>
    <row r="64" spans="1:7" x14ac:dyDescent="0.3">
      <c r="A64" s="5"/>
      <c r="B64" s="5"/>
      <c r="C64" s="4">
        <v>581</v>
      </c>
      <c r="D64" s="4">
        <v>2053</v>
      </c>
      <c r="E64" s="9">
        <f t="shared" si="24"/>
        <v>0.71699951290793962</v>
      </c>
      <c r="F64" s="10"/>
      <c r="G64" s="10"/>
    </row>
    <row r="65" spans="1:7" x14ac:dyDescent="0.3">
      <c r="A65" s="5"/>
      <c r="B65" s="5"/>
      <c r="C65" s="4">
        <v>304</v>
      </c>
      <c r="D65" s="4">
        <v>2081</v>
      </c>
      <c r="E65" s="9">
        <f t="shared" si="24"/>
        <v>0.85391638635271505</v>
      </c>
      <c r="F65" s="10"/>
      <c r="G65" s="10"/>
    </row>
    <row r="67" spans="1:7" x14ac:dyDescent="0.3">
      <c r="A67" s="5">
        <v>0.5</v>
      </c>
      <c r="B67" s="5" t="s">
        <v>16</v>
      </c>
      <c r="C67" s="4">
        <v>951</v>
      </c>
      <c r="D67" s="4">
        <v>1704</v>
      </c>
      <c r="E67" s="9">
        <f t="shared" ref="E67:E81" si="29">(D67-C67)/D67</f>
        <v>0.44190140845070425</v>
      </c>
      <c r="F67" s="10">
        <f>AVERAGE(E67:E69)</f>
        <v>0.40895559756063199</v>
      </c>
      <c r="G67" s="10">
        <f>STDEV(E67:E69)</f>
        <v>3.328525861806881E-2</v>
      </c>
    </row>
    <row r="68" spans="1:7" x14ac:dyDescent="0.3">
      <c r="A68" s="5"/>
      <c r="B68" s="5"/>
      <c r="C68" s="4">
        <v>1145</v>
      </c>
      <c r="D68" s="4">
        <v>1833</v>
      </c>
      <c r="E68" s="9">
        <f t="shared" si="29"/>
        <v>0.37534097108565195</v>
      </c>
      <c r="F68" s="10"/>
      <c r="G68" s="10"/>
    </row>
    <row r="69" spans="1:7" x14ac:dyDescent="0.3">
      <c r="A69" s="5"/>
      <c r="B69" s="5"/>
      <c r="C69" s="4">
        <v>1006</v>
      </c>
      <c r="D69" s="4">
        <v>1704</v>
      </c>
      <c r="E69" s="9">
        <f t="shared" si="29"/>
        <v>0.40962441314553988</v>
      </c>
      <c r="F69" s="10"/>
      <c r="G69" s="10"/>
    </row>
    <row r="70" spans="1:7" x14ac:dyDescent="0.3">
      <c r="A70" s="5">
        <v>1</v>
      </c>
      <c r="B70" s="5"/>
      <c r="C70" s="4">
        <v>1273</v>
      </c>
      <c r="D70" s="4">
        <v>2086</v>
      </c>
      <c r="E70" s="9">
        <f t="shared" si="29"/>
        <v>0.38974113135186961</v>
      </c>
      <c r="F70" s="10">
        <f>AVERAGE(E70:E72)</f>
        <v>0.40650945513147424</v>
      </c>
      <c r="G70" s="10">
        <f>STDEV(E70:E75)</f>
        <v>6.2645262608270302E-2</v>
      </c>
    </row>
    <row r="71" spans="1:7" x14ac:dyDescent="0.3">
      <c r="A71" s="5"/>
      <c r="B71" s="5"/>
      <c r="C71" s="4">
        <v>1132</v>
      </c>
      <c r="D71" s="4">
        <v>1880</v>
      </c>
      <c r="E71" s="9">
        <f t="shared" si="29"/>
        <v>0.39787234042553193</v>
      </c>
      <c r="F71" s="10"/>
      <c r="G71" s="10"/>
    </row>
    <row r="72" spans="1:7" x14ac:dyDescent="0.3">
      <c r="A72" s="5"/>
      <c r="B72" s="5"/>
      <c r="C72" s="4">
        <v>1068</v>
      </c>
      <c r="D72" s="4">
        <v>1880</v>
      </c>
      <c r="E72" s="9">
        <f t="shared" si="29"/>
        <v>0.43191489361702129</v>
      </c>
      <c r="F72" s="10"/>
      <c r="G72" s="10"/>
    </row>
    <row r="73" spans="1:7" x14ac:dyDescent="0.3">
      <c r="A73" s="5">
        <v>5</v>
      </c>
      <c r="B73" s="5"/>
      <c r="C73" s="4">
        <v>1013</v>
      </c>
      <c r="D73" s="4">
        <v>1843</v>
      </c>
      <c r="E73" s="9">
        <f t="shared" si="29"/>
        <v>0.45035268583830712</v>
      </c>
      <c r="F73" s="10">
        <f>AVERAGE(E73:E75)</f>
        <v>0.37470068940563722</v>
      </c>
      <c r="G73" s="10">
        <f>STDEV(E73:E75)</f>
        <v>9.2474957511019765E-2</v>
      </c>
    </row>
    <row r="74" spans="1:7" x14ac:dyDescent="0.3">
      <c r="A74" s="5"/>
      <c r="B74" s="5"/>
      <c r="C74" s="4">
        <v>1247</v>
      </c>
      <c r="D74" s="4">
        <v>1712</v>
      </c>
      <c r="E74" s="9">
        <f t="shared" si="29"/>
        <v>0.27161214953271029</v>
      </c>
      <c r="F74" s="10"/>
      <c r="G74" s="10"/>
    </row>
    <row r="75" spans="1:7" x14ac:dyDescent="0.3">
      <c r="A75" s="5"/>
      <c r="B75" s="5"/>
      <c r="C75" s="4">
        <v>1063</v>
      </c>
      <c r="D75" s="4">
        <v>1778</v>
      </c>
      <c r="E75" s="9">
        <f t="shared" si="29"/>
        <v>0.40213723284589425</v>
      </c>
      <c r="F75" s="10"/>
      <c r="G75" s="10"/>
    </row>
    <row r="76" spans="1:7" x14ac:dyDescent="0.3">
      <c r="A76" s="5">
        <v>10</v>
      </c>
      <c r="B76" s="5"/>
      <c r="C76" s="4">
        <v>1180</v>
      </c>
      <c r="D76" s="4">
        <v>1819</v>
      </c>
      <c r="E76" s="9">
        <f t="shared" si="29"/>
        <v>0.35129191863661352</v>
      </c>
      <c r="F76" s="10">
        <f t="shared" ref="F76" si="30">AVERAGE(E76:E78)</f>
        <v>0.35340971487235828</v>
      </c>
      <c r="G76" s="10">
        <f t="shared" ref="G76" si="31">STDEV(E76:E78)</f>
        <v>1.9061225304577722E-2</v>
      </c>
    </row>
    <row r="77" spans="1:7" x14ac:dyDescent="0.3">
      <c r="A77" s="5"/>
      <c r="B77" s="5"/>
      <c r="C77" s="4">
        <v>1005</v>
      </c>
      <c r="D77" s="4">
        <v>1604</v>
      </c>
      <c r="E77" s="9">
        <f t="shared" si="29"/>
        <v>0.37344139650872821</v>
      </c>
      <c r="F77" s="10"/>
      <c r="G77" s="10"/>
    </row>
    <row r="78" spans="1:7" x14ac:dyDescent="0.3">
      <c r="A78" s="5"/>
      <c r="B78" s="5"/>
      <c r="C78" s="4">
        <v>1434</v>
      </c>
      <c r="D78" s="4">
        <v>2158</v>
      </c>
      <c r="E78" s="9">
        <f t="shared" si="29"/>
        <v>0.33549582947173306</v>
      </c>
      <c r="F78" s="10"/>
      <c r="G78" s="10"/>
    </row>
    <row r="79" spans="1:7" x14ac:dyDescent="0.3">
      <c r="A79" s="5">
        <v>60</v>
      </c>
      <c r="B79" s="5"/>
      <c r="C79" s="4">
        <v>1470</v>
      </c>
      <c r="D79" s="4">
        <v>2190</v>
      </c>
      <c r="E79" s="9">
        <f t="shared" si="29"/>
        <v>0.32876712328767121</v>
      </c>
      <c r="F79" s="10">
        <f t="shared" ref="F79" si="32">AVERAGE(E79:E81)</f>
        <v>0.32396472565229784</v>
      </c>
      <c r="G79" s="10">
        <f t="shared" ref="G79" si="33">STDEV(E79:E81)</f>
        <v>6.2665547146030648E-2</v>
      </c>
    </row>
    <row r="80" spans="1:7" x14ac:dyDescent="0.3">
      <c r="A80" s="5"/>
      <c r="B80" s="5"/>
      <c r="C80" s="4">
        <v>1084</v>
      </c>
      <c r="D80" s="4">
        <v>1760</v>
      </c>
      <c r="E80" s="9">
        <f t="shared" si="29"/>
        <v>0.38409090909090909</v>
      </c>
      <c r="F80" s="10"/>
      <c r="G80" s="10"/>
    </row>
    <row r="81" spans="1:7" x14ac:dyDescent="0.3">
      <c r="A81" s="5"/>
      <c r="B81" s="5"/>
      <c r="C81" s="4">
        <v>1599</v>
      </c>
      <c r="D81" s="4">
        <v>2158</v>
      </c>
      <c r="E81" s="9">
        <f t="shared" si="29"/>
        <v>0.25903614457831325</v>
      </c>
      <c r="F81" s="10"/>
      <c r="G81" s="10"/>
    </row>
  </sheetData>
  <mergeCells count="90">
    <mergeCell ref="A67:A69"/>
    <mergeCell ref="B67:B81"/>
    <mergeCell ref="F67:F69"/>
    <mergeCell ref="G67:G69"/>
    <mergeCell ref="A70:A72"/>
    <mergeCell ref="F70:F72"/>
    <mergeCell ref="G70:G72"/>
    <mergeCell ref="A73:A75"/>
    <mergeCell ref="F73:F75"/>
    <mergeCell ref="G73:G75"/>
    <mergeCell ref="A76:A78"/>
    <mergeCell ref="F76:F78"/>
    <mergeCell ref="G76:G78"/>
    <mergeCell ref="A79:A81"/>
    <mergeCell ref="F79:F81"/>
    <mergeCell ref="G79:G81"/>
    <mergeCell ref="A51:A53"/>
    <mergeCell ref="B51:B65"/>
    <mergeCell ref="F51:F53"/>
    <mergeCell ref="G51:G53"/>
    <mergeCell ref="A54:A56"/>
    <mergeCell ref="F54:F56"/>
    <mergeCell ref="G54:G56"/>
    <mergeCell ref="A57:A59"/>
    <mergeCell ref="F57:F59"/>
    <mergeCell ref="G57:G59"/>
    <mergeCell ref="A60:A62"/>
    <mergeCell ref="F60:F62"/>
    <mergeCell ref="G60:G62"/>
    <mergeCell ref="A63:A65"/>
    <mergeCell ref="F63:F65"/>
    <mergeCell ref="G63:G65"/>
    <mergeCell ref="A35:A37"/>
    <mergeCell ref="B35:B49"/>
    <mergeCell ref="F35:F37"/>
    <mergeCell ref="G35:G37"/>
    <mergeCell ref="A38:A40"/>
    <mergeCell ref="F38:F40"/>
    <mergeCell ref="G38:G40"/>
    <mergeCell ref="A41:A43"/>
    <mergeCell ref="F41:F43"/>
    <mergeCell ref="G41:G43"/>
    <mergeCell ref="A44:A46"/>
    <mergeCell ref="F44:F46"/>
    <mergeCell ref="G44:G46"/>
    <mergeCell ref="A47:A49"/>
    <mergeCell ref="F47:F49"/>
    <mergeCell ref="G47:G49"/>
    <mergeCell ref="G19:G21"/>
    <mergeCell ref="A22:A24"/>
    <mergeCell ref="F22:F24"/>
    <mergeCell ref="G22:G24"/>
    <mergeCell ref="A19:A21"/>
    <mergeCell ref="B19:B33"/>
    <mergeCell ref="F19:F21"/>
    <mergeCell ref="A25:A27"/>
    <mergeCell ref="A31:A33"/>
    <mergeCell ref="F31:F33"/>
    <mergeCell ref="G31:G33"/>
    <mergeCell ref="F25:F27"/>
    <mergeCell ref="G25:G27"/>
    <mergeCell ref="A28:A30"/>
    <mergeCell ref="F28:F30"/>
    <mergeCell ref="G28:G30"/>
    <mergeCell ref="A12:A14"/>
    <mergeCell ref="I12:I14"/>
    <mergeCell ref="J12:J14"/>
    <mergeCell ref="K12:K14"/>
    <mergeCell ref="L12:L14"/>
    <mergeCell ref="A15:A17"/>
    <mergeCell ref="I15:I17"/>
    <mergeCell ref="J15:J17"/>
    <mergeCell ref="K15:K17"/>
    <mergeCell ref="L15:L17"/>
    <mergeCell ref="L3:L5"/>
    <mergeCell ref="A6:A8"/>
    <mergeCell ref="I6:I8"/>
    <mergeCell ref="J6:J8"/>
    <mergeCell ref="K6:K8"/>
    <mergeCell ref="A3:A5"/>
    <mergeCell ref="B3:B17"/>
    <mergeCell ref="I3:I5"/>
    <mergeCell ref="J3:J5"/>
    <mergeCell ref="K3:K5"/>
    <mergeCell ref="L6:L8"/>
    <mergeCell ref="A9:A11"/>
    <mergeCell ref="I9:I11"/>
    <mergeCell ref="J9:J11"/>
    <mergeCell ref="K9:K11"/>
    <mergeCell ref="L9:L11"/>
  </mergeCells>
  <phoneticPr fontId="3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AEB76-D9F5-4D43-B2A1-D13B286DA6D4}">
  <dimension ref="A2:D16"/>
  <sheetViews>
    <sheetView workbookViewId="0">
      <selection activeCell="C2" sqref="C2:D16"/>
    </sheetView>
  </sheetViews>
  <sheetFormatPr defaultRowHeight="14" x14ac:dyDescent="0.3"/>
  <cols>
    <col min="2" max="2" width="19" customWidth="1"/>
    <col min="3" max="3" width="26.6640625" customWidth="1"/>
  </cols>
  <sheetData>
    <row r="2" spans="1:4" x14ac:dyDescent="0.3">
      <c r="A2" t="s">
        <v>17</v>
      </c>
      <c r="B2">
        <v>76.831572769953425</v>
      </c>
      <c r="C2" s="3">
        <f>AVERAGE(B2:B4)</f>
        <v>72.955876827795223</v>
      </c>
      <c r="D2" s="3">
        <f>STDEV(B2:B4)</f>
        <v>3.5786147463748272</v>
      </c>
    </row>
    <row r="3" spans="1:4" x14ac:dyDescent="0.3">
      <c r="B3">
        <v>69.776771741560196</v>
      </c>
      <c r="C3" s="3"/>
      <c r="D3" s="3"/>
    </row>
    <row r="4" spans="1:4" x14ac:dyDescent="0.3">
      <c r="B4">
        <v>72.25928597187206</v>
      </c>
      <c r="C4" s="3"/>
      <c r="D4" s="3"/>
    </row>
    <row r="5" spans="1:4" x14ac:dyDescent="0.3">
      <c r="A5" t="s">
        <v>18</v>
      </c>
      <c r="B5">
        <v>49.571797330186527</v>
      </c>
      <c r="C5" s="3">
        <f t="shared" ref="C5" si="0">AVERAGE(B5:B7)</f>
        <v>58.578413423408371</v>
      </c>
      <c r="D5" s="3">
        <f t="shared" ref="D5" si="1">STDEV(B5:B7)</f>
        <v>9.0938517744794556</v>
      </c>
    </row>
    <row r="6" spans="1:4" x14ac:dyDescent="0.3">
      <c r="B6">
        <v>58.406382978723613</v>
      </c>
      <c r="C6" s="3"/>
      <c r="D6" s="3"/>
    </row>
    <row r="7" spans="1:4" x14ac:dyDescent="0.3">
      <c r="B7">
        <v>67.757059961314994</v>
      </c>
      <c r="C7" s="3"/>
      <c r="D7" s="3"/>
    </row>
    <row r="8" spans="1:4" x14ac:dyDescent="0.3">
      <c r="A8" t="s">
        <v>19</v>
      </c>
      <c r="B8">
        <v>47.393130533694134</v>
      </c>
      <c r="C8" s="3">
        <f t="shared" ref="C8" si="2">AVERAGE(B8:B10)</f>
        <v>52.579266315621986</v>
      </c>
      <c r="D8" s="3">
        <f t="shared" ref="D8" si="3">STDEV(B8:B10)</f>
        <v>6.8921607394936393</v>
      </c>
    </row>
    <row r="9" spans="1:4" x14ac:dyDescent="0.3">
      <c r="B9">
        <v>49.944535779181344</v>
      </c>
      <c r="C9" s="3"/>
      <c r="D9" s="3"/>
    </row>
    <row r="10" spans="1:4" x14ac:dyDescent="0.3">
      <c r="B10">
        <v>60.400132633990459</v>
      </c>
      <c r="C10" s="3"/>
      <c r="D10" s="3"/>
    </row>
    <row r="11" spans="1:4" x14ac:dyDescent="0.3">
      <c r="A11" t="s">
        <v>20</v>
      </c>
      <c r="B11">
        <v>42.614941370834572</v>
      </c>
      <c r="C11" s="3">
        <f t="shared" ref="C11" si="4">AVERAGE(B11:B13)</f>
        <v>50.772453302459439</v>
      </c>
      <c r="D11" s="3">
        <f t="shared" ref="D11" si="5">STDEV(B11:B13)</f>
        <v>8.5100563407626826</v>
      </c>
    </row>
    <row r="12" spans="1:4" x14ac:dyDescent="0.3">
      <c r="B12">
        <v>59.595922983239582</v>
      </c>
      <c r="C12" s="3"/>
      <c r="D12" s="3"/>
    </row>
    <row r="13" spans="1:4" x14ac:dyDescent="0.3">
      <c r="B13">
        <v>50.106495553304171</v>
      </c>
      <c r="C13" s="3"/>
      <c r="D13" s="3"/>
    </row>
    <row r="14" spans="1:4" x14ac:dyDescent="0.3">
      <c r="A14" t="s">
        <v>21</v>
      </c>
      <c r="B14">
        <v>9.0365374541644812</v>
      </c>
      <c r="C14" s="3">
        <f t="shared" ref="C14" si="6">AVERAGE(B14:B16)</f>
        <v>12.021310621881435</v>
      </c>
      <c r="D14" s="3">
        <f t="shared" ref="D14" si="7">STDEV(B14:B16)</f>
        <v>2.934392873502925</v>
      </c>
    </row>
    <row r="15" spans="1:4" x14ac:dyDescent="0.3">
      <c r="B15">
        <v>12.1248097412481</v>
      </c>
      <c r="C15" s="3"/>
      <c r="D15" s="3"/>
    </row>
    <row r="16" spans="1:4" x14ac:dyDescent="0.3">
      <c r="B16">
        <v>14.902584670231722</v>
      </c>
      <c r="C16" s="3"/>
      <c r="D16" s="3"/>
    </row>
  </sheetData>
  <mergeCells count="10">
    <mergeCell ref="C11:C13"/>
    <mergeCell ref="D11:D13"/>
    <mergeCell ref="C14:C16"/>
    <mergeCell ref="D14:D16"/>
    <mergeCell ref="C2:C4"/>
    <mergeCell ref="D2:D4"/>
    <mergeCell ref="C5:C7"/>
    <mergeCell ref="D5:D7"/>
    <mergeCell ref="C8:C10"/>
    <mergeCell ref="D8:D10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 and salt R</vt:lpstr>
      <vt:lpstr>Separation factor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Qiong</dc:creator>
  <cp:lastModifiedBy>Shenghua Zhou</cp:lastModifiedBy>
  <dcterms:created xsi:type="dcterms:W3CDTF">2015-06-05T18:17:20Z</dcterms:created>
  <dcterms:modified xsi:type="dcterms:W3CDTF">2023-07-07T11:57:48Z</dcterms:modified>
</cp:coreProperties>
</file>