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https://connecthkuhk-my.sharepoint.com/personal/u3007309_connect_hku_hk/Documents/Documents/hku/Ph.D. Thesis/Requirements/Dataset/Chapter 4/Figure 4.5/"/>
    </mc:Choice>
  </mc:AlternateContent>
  <xr:revisionPtr revIDLastSave="1065" documentId="11_F25DC773A252ABDACC104835395C4F6A5ADE58EE" xr6:coauthVersionLast="47" xr6:coauthVersionMax="47" xr10:uidLastSave="{3EC2E801-91D9-418D-95B7-0C20B6583BCB}"/>
  <bookViews>
    <workbookView xWindow="-110" yWindow="-110" windowWidth="19420" windowHeight="10420" xr2:uid="{00000000-000D-0000-FFFF-FFFF00000000}"/>
  </bookViews>
  <sheets>
    <sheet name="Original teat" sheetId="2" r:id="rId1"/>
    <sheet name="Results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8" i="4" l="1"/>
  <c r="F28" i="4"/>
  <c r="G27" i="4"/>
  <c r="F27" i="4"/>
  <c r="G26" i="4"/>
  <c r="F26" i="4"/>
  <c r="G25" i="4"/>
  <c r="F25" i="4"/>
  <c r="G24" i="4"/>
  <c r="F24" i="4"/>
  <c r="G23" i="4"/>
  <c r="F23" i="4"/>
  <c r="G22" i="4"/>
  <c r="F22" i="4"/>
  <c r="G21" i="4"/>
  <c r="F21" i="4"/>
  <c r="G20" i="4"/>
  <c r="F20" i="4"/>
  <c r="G19" i="4"/>
  <c r="F19" i="4"/>
  <c r="G18" i="4"/>
  <c r="F18" i="4"/>
  <c r="G17" i="4"/>
  <c r="F17" i="4"/>
  <c r="H27" i="2"/>
  <c r="G20" i="2"/>
  <c r="G21" i="2"/>
  <c r="H21" i="2" s="1"/>
  <c r="G22" i="2"/>
  <c r="H22" i="2" s="1"/>
  <c r="G23" i="2"/>
  <c r="H23" i="2" s="1"/>
  <c r="G24" i="2"/>
  <c r="H24" i="2" s="1"/>
  <c r="G25" i="2"/>
  <c r="H25" i="2" s="1"/>
  <c r="G26" i="2"/>
  <c r="H26" i="2" s="1"/>
  <c r="G27" i="2"/>
  <c r="G28" i="2"/>
  <c r="H28" i="2" s="1"/>
  <c r="G29" i="2"/>
  <c r="H29" i="2" s="1"/>
  <c r="G30" i="2"/>
  <c r="H30" i="2" s="1"/>
  <c r="G31" i="2"/>
  <c r="H31" i="2" s="1"/>
  <c r="G19" i="2"/>
  <c r="F13" i="4"/>
  <c r="F4" i="4"/>
  <c r="G4" i="4"/>
  <c r="F5" i="4"/>
  <c r="G5" i="4"/>
  <c r="F6" i="4"/>
  <c r="G6" i="4"/>
  <c r="F7" i="4"/>
  <c r="G7" i="4"/>
  <c r="F8" i="4"/>
  <c r="G8" i="4"/>
  <c r="F9" i="4"/>
  <c r="G9" i="4"/>
  <c r="F10" i="4"/>
  <c r="G10" i="4"/>
  <c r="F11" i="4"/>
  <c r="G11" i="4"/>
  <c r="F12" i="4"/>
  <c r="G12" i="4"/>
  <c r="F14" i="4"/>
  <c r="G14" i="4"/>
  <c r="G3" i="4"/>
  <c r="F3" i="4"/>
  <c r="N6" i="2"/>
  <c r="O6" i="2" s="1"/>
  <c r="N4" i="2"/>
  <c r="G14" i="2"/>
  <c r="H14" i="2" s="1"/>
  <c r="U5" i="2"/>
  <c r="V5" i="2" s="1"/>
  <c r="U6" i="2"/>
  <c r="V6" i="2" s="1"/>
  <c r="U7" i="2"/>
  <c r="V7" i="2" s="1"/>
  <c r="U8" i="2"/>
  <c r="V8" i="2" s="1"/>
  <c r="U9" i="2"/>
  <c r="V9" i="2" s="1"/>
  <c r="U10" i="2"/>
  <c r="V10" i="2" s="1"/>
  <c r="U11" i="2"/>
  <c r="V11" i="2" s="1"/>
  <c r="U12" i="2"/>
  <c r="V12" i="2" s="1"/>
  <c r="U14" i="2"/>
  <c r="V14" i="2" s="1"/>
  <c r="U13" i="2"/>
  <c r="V13" i="2" s="1"/>
  <c r="U15" i="2"/>
  <c r="V15" i="2" s="1"/>
  <c r="U16" i="2"/>
  <c r="V16" i="2" s="1"/>
  <c r="U4" i="2"/>
  <c r="U20" i="2"/>
  <c r="V20" i="2" s="1"/>
  <c r="U21" i="2"/>
  <c r="V21" i="2" s="1"/>
  <c r="U22" i="2"/>
  <c r="V22" i="2" s="1"/>
  <c r="U23" i="2"/>
  <c r="V23" i="2" s="1"/>
  <c r="U24" i="2"/>
  <c r="V24" i="2" s="1"/>
  <c r="U25" i="2"/>
  <c r="V25" i="2" s="1"/>
  <c r="U26" i="2"/>
  <c r="V26" i="2" s="1"/>
  <c r="U27" i="2"/>
  <c r="V27" i="2" s="1"/>
  <c r="U29" i="2"/>
  <c r="V29" i="2" s="1"/>
  <c r="U31" i="2"/>
  <c r="V31" i="2" s="1"/>
  <c r="U28" i="2"/>
  <c r="V28" i="2" s="1"/>
  <c r="U30" i="2"/>
  <c r="V30" i="2" s="1"/>
  <c r="U19" i="2"/>
  <c r="N20" i="2"/>
  <c r="O20" i="2" s="1"/>
  <c r="N21" i="2"/>
  <c r="O21" i="2" s="1"/>
  <c r="N22" i="2"/>
  <c r="O22" i="2" s="1"/>
  <c r="N23" i="2"/>
  <c r="O23" i="2" s="1"/>
  <c r="N24" i="2"/>
  <c r="O24" i="2" s="1"/>
  <c r="N25" i="2"/>
  <c r="O25" i="2" s="1"/>
  <c r="N26" i="2"/>
  <c r="O26" i="2" s="1"/>
  <c r="N27" i="2"/>
  <c r="O27" i="2" s="1"/>
  <c r="N28" i="2"/>
  <c r="O28" i="2" s="1"/>
  <c r="N29" i="2"/>
  <c r="O29" i="2" s="1"/>
  <c r="N30" i="2"/>
  <c r="O30" i="2" s="1"/>
  <c r="N31" i="2"/>
  <c r="O31" i="2" s="1"/>
  <c r="N19" i="2"/>
  <c r="N5" i="2"/>
  <c r="O5" i="2" s="1"/>
  <c r="N7" i="2"/>
  <c r="O7" i="2" s="1"/>
  <c r="N8" i="2"/>
  <c r="O8" i="2" s="1"/>
  <c r="N9" i="2"/>
  <c r="O9" i="2" s="1"/>
  <c r="N10" i="2"/>
  <c r="O10" i="2" s="1"/>
  <c r="N14" i="2"/>
  <c r="O14" i="2" s="1"/>
  <c r="N11" i="2"/>
  <c r="O11" i="2" s="1"/>
  <c r="N12" i="2"/>
  <c r="O12" i="2" s="1"/>
  <c r="N13" i="2"/>
  <c r="O13" i="2" s="1"/>
  <c r="N15" i="2"/>
  <c r="O15" i="2" s="1"/>
  <c r="N16" i="2"/>
  <c r="O16" i="2" s="1"/>
  <c r="H20" i="2"/>
  <c r="G5" i="2"/>
  <c r="H5" i="2" s="1"/>
  <c r="G6" i="2"/>
  <c r="H6" i="2" s="1"/>
  <c r="G7" i="2"/>
  <c r="H7" i="2" s="1"/>
  <c r="G8" i="2"/>
  <c r="H8" i="2" s="1"/>
  <c r="G9" i="2"/>
  <c r="H9" i="2" s="1"/>
  <c r="G10" i="2"/>
  <c r="H10" i="2" s="1"/>
  <c r="G11" i="2"/>
  <c r="H11" i="2" s="1"/>
  <c r="G12" i="2"/>
  <c r="H12" i="2" s="1"/>
  <c r="G13" i="2"/>
  <c r="H13" i="2" s="1"/>
  <c r="G15" i="2"/>
  <c r="H15" i="2" s="1"/>
  <c r="G16" i="2"/>
  <c r="H16" i="2" s="1"/>
  <c r="G4" i="2"/>
  <c r="G13" i="4" l="1"/>
</calcChain>
</file>

<file path=xl/sharedStrings.xml><?xml version="1.0" encoding="utf-8"?>
<sst xmlns="http://schemas.openxmlformats.org/spreadsheetml/2006/main" count="34" uniqueCount="13">
  <si>
    <t>TFC-25</t>
    <phoneticPr fontId="1" type="noConversion"/>
  </si>
  <si>
    <t xml:space="preserve">Time </t>
    <phoneticPr fontId="1" type="noConversion"/>
  </si>
  <si>
    <t>Baker</t>
    <phoneticPr fontId="1" type="noConversion"/>
  </si>
  <si>
    <t>Collect</t>
    <phoneticPr fontId="1" type="noConversion"/>
  </si>
  <si>
    <t>Water flux</t>
    <phoneticPr fontId="1" type="noConversion"/>
  </si>
  <si>
    <t>TFC-100</t>
    <phoneticPr fontId="1" type="noConversion"/>
  </si>
  <si>
    <t>Cleaning</t>
    <phoneticPr fontId="1" type="noConversion"/>
  </si>
  <si>
    <t>TFC-25-1</t>
    <phoneticPr fontId="1" type="noConversion"/>
  </si>
  <si>
    <t>TFC-25-2</t>
    <phoneticPr fontId="1" type="noConversion"/>
  </si>
  <si>
    <t>TFC-25-3</t>
    <phoneticPr fontId="1" type="noConversion"/>
  </si>
  <si>
    <t>TFC-100-1</t>
    <phoneticPr fontId="1" type="noConversion"/>
  </si>
  <si>
    <t>TFC-100-2</t>
    <phoneticPr fontId="1" type="noConversion"/>
  </si>
  <si>
    <t>TFC-100-3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</si>
</sst>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2" fillId="0" borderId="0" xfId="0" applyFont="1"/>
    <xf numFmtId="0" fontId="2" fillId="2" borderId="0" xfId="0" applyFont="1" applyFill="1"/>
    <xf numFmtId="0" fontId="2" fillId="0" borderId="0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85EC4C-3BA6-41EB-9086-D0826094DA43}">
  <dimension ref="A2:W41"/>
  <sheetViews>
    <sheetView tabSelected="1" topLeftCell="B1" zoomScale="70" zoomScaleNormal="70" workbookViewId="0">
      <selection activeCell="B1" sqref="A1:XFD2"/>
    </sheetView>
  </sheetViews>
  <sheetFormatPr defaultRowHeight="14" x14ac:dyDescent="0.3"/>
  <cols>
    <col min="1" max="23" width="8.9140625" style="1"/>
  </cols>
  <sheetData>
    <row r="2" spans="1:22" x14ac:dyDescent="0.3">
      <c r="A2" s="1" t="s">
        <v>0</v>
      </c>
      <c r="C2" s="1" t="s">
        <v>7</v>
      </c>
      <c r="J2" s="1" t="s">
        <v>8</v>
      </c>
      <c r="Q2" s="1" t="s">
        <v>9</v>
      </c>
    </row>
    <row r="3" spans="1:22" x14ac:dyDescent="0.3">
      <c r="D3" s="1" t="s">
        <v>2</v>
      </c>
      <c r="E3" s="1" t="s">
        <v>3</v>
      </c>
      <c r="F3" s="1" t="s">
        <v>1</v>
      </c>
      <c r="G3" s="1" t="s">
        <v>4</v>
      </c>
      <c r="K3" s="1" t="s">
        <v>2</v>
      </c>
      <c r="L3" s="1" t="s">
        <v>3</v>
      </c>
      <c r="M3" s="1" t="s">
        <v>1</v>
      </c>
      <c r="N3" s="1" t="s">
        <v>4</v>
      </c>
      <c r="R3" s="1" t="s">
        <v>2</v>
      </c>
      <c r="S3" s="1" t="s">
        <v>3</v>
      </c>
      <c r="T3" s="1" t="s">
        <v>1</v>
      </c>
      <c r="U3" s="1" t="s">
        <v>4</v>
      </c>
    </row>
    <row r="4" spans="1:22" x14ac:dyDescent="0.3">
      <c r="A4" s="2">
        <v>0.5</v>
      </c>
      <c r="C4" s="1">
        <v>0.5</v>
      </c>
      <c r="D4" s="1">
        <v>4.0750000000000002</v>
      </c>
      <c r="E4" s="1">
        <v>6.875</v>
      </c>
      <c r="F4" s="1">
        <v>10</v>
      </c>
      <c r="G4" s="1">
        <f>(E4-D4)/1000/0.0012/F4*60</f>
        <v>14</v>
      </c>
      <c r="J4" s="1">
        <v>0.5</v>
      </c>
      <c r="K4" s="1">
        <v>4.0750000000000002</v>
      </c>
      <c r="L4" s="1">
        <v>6.8470000000000004</v>
      </c>
      <c r="M4" s="1">
        <v>10</v>
      </c>
      <c r="N4" s="1">
        <f>(L4-K4)/1000/0.0012/M4*60</f>
        <v>13.860000000000003</v>
      </c>
      <c r="Q4" s="1">
        <v>0.5</v>
      </c>
      <c r="R4" s="1">
        <v>4.0750000000000002</v>
      </c>
      <c r="S4" s="1">
        <v>6.8650000000000002</v>
      </c>
      <c r="T4" s="1">
        <v>10</v>
      </c>
      <c r="U4" s="1">
        <f>(S4-R4)/1000/0.0012/T4*60</f>
        <v>13.950000000000001</v>
      </c>
    </row>
    <row r="5" spans="1:22" x14ac:dyDescent="0.3">
      <c r="A5" s="2">
        <v>1</v>
      </c>
      <c r="C5" s="1">
        <v>1</v>
      </c>
      <c r="D5" s="1">
        <v>4.0750000000000002</v>
      </c>
      <c r="E5" s="1">
        <v>6.8529999999999998</v>
      </c>
      <c r="F5" s="1">
        <v>10</v>
      </c>
      <c r="G5" s="1">
        <f t="shared" ref="G5:G16" si="0">(E5-D5)/1000/0.0012/F5*60</f>
        <v>13.889999999999999</v>
      </c>
      <c r="H5" s="1">
        <f>G5/14</f>
        <v>0.9921428571428571</v>
      </c>
      <c r="J5" s="1">
        <v>1</v>
      </c>
      <c r="K5" s="1">
        <v>4.0750000000000002</v>
      </c>
      <c r="L5" s="1">
        <v>6.8449999999999998</v>
      </c>
      <c r="M5" s="1">
        <v>10</v>
      </c>
      <c r="N5" s="1">
        <f t="shared" ref="N5:N16" si="1">(L5-K5)/1000/0.0012/M5*60</f>
        <v>13.849999999999998</v>
      </c>
      <c r="O5" s="1">
        <f>N5/13.86</f>
        <v>0.99927849927849921</v>
      </c>
      <c r="Q5" s="1">
        <v>1</v>
      </c>
      <c r="R5" s="1">
        <v>4.0750000000000002</v>
      </c>
      <c r="S5" s="1">
        <v>6.835</v>
      </c>
      <c r="T5" s="1">
        <v>10</v>
      </c>
      <c r="U5" s="1">
        <f t="shared" ref="U5:U16" si="2">(S5-R5)/1000/0.0012/T5*60</f>
        <v>13.800000000000002</v>
      </c>
      <c r="V5" s="1">
        <f>U5/13.95</f>
        <v>0.98924731182795722</v>
      </c>
    </row>
    <row r="6" spans="1:22" x14ac:dyDescent="0.3">
      <c r="A6" s="2">
        <v>2</v>
      </c>
      <c r="C6" s="1">
        <v>2</v>
      </c>
      <c r="D6" s="1">
        <v>4.0750000000000002</v>
      </c>
      <c r="E6" s="1">
        <v>6.8289999999999997</v>
      </c>
      <c r="F6" s="1">
        <v>10</v>
      </c>
      <c r="G6" s="1">
        <f t="shared" si="0"/>
        <v>13.77</v>
      </c>
      <c r="H6" s="1">
        <f t="shared" ref="H6:H16" si="3">G6/14</f>
        <v>0.98357142857142854</v>
      </c>
      <c r="J6" s="1">
        <v>2</v>
      </c>
      <c r="K6" s="1">
        <v>4.0750000000000002</v>
      </c>
      <c r="L6" s="1">
        <v>6.8140000000000001</v>
      </c>
      <c r="M6" s="1">
        <v>10</v>
      </c>
      <c r="N6" s="1">
        <f>(L6-K6)/1000/0.0012/M6*60</f>
        <v>13.694999999999999</v>
      </c>
      <c r="O6" s="1">
        <f t="shared" ref="O6:O16" si="4">N6/13.86</f>
        <v>0.98809523809523803</v>
      </c>
      <c r="Q6" s="1">
        <v>2</v>
      </c>
      <c r="R6" s="1">
        <v>4.0750000000000002</v>
      </c>
      <c r="S6" s="1">
        <v>6.8449999999999998</v>
      </c>
      <c r="T6" s="1">
        <v>10</v>
      </c>
      <c r="U6" s="1">
        <f t="shared" si="2"/>
        <v>13.849999999999998</v>
      </c>
      <c r="V6" s="1">
        <f t="shared" ref="V6:V16" si="5">U6/13.95</f>
        <v>0.99283154121863793</v>
      </c>
    </row>
    <row r="7" spans="1:22" x14ac:dyDescent="0.3">
      <c r="A7" s="2">
        <v>3</v>
      </c>
      <c r="C7" s="1">
        <v>3</v>
      </c>
      <c r="D7" s="1">
        <v>4.0750000000000002</v>
      </c>
      <c r="E7" s="1">
        <v>6.8049999999999997</v>
      </c>
      <c r="F7" s="1">
        <v>10</v>
      </c>
      <c r="G7" s="1">
        <f t="shared" si="0"/>
        <v>13.649999999999997</v>
      </c>
      <c r="H7" s="1">
        <f t="shared" si="3"/>
        <v>0.97499999999999976</v>
      </c>
      <c r="J7" s="1">
        <v>3</v>
      </c>
      <c r="K7" s="1">
        <v>4.0750000000000002</v>
      </c>
      <c r="L7" s="1">
        <v>6.74</v>
      </c>
      <c r="M7" s="1">
        <v>10</v>
      </c>
      <c r="N7" s="1">
        <f t="shared" si="1"/>
        <v>13.324999999999999</v>
      </c>
      <c r="O7" s="1">
        <f t="shared" si="4"/>
        <v>0.96139971139971137</v>
      </c>
      <c r="Q7" s="1">
        <v>3</v>
      </c>
      <c r="R7" s="1">
        <v>4.0750000000000002</v>
      </c>
      <c r="S7" s="1">
        <v>6.7850000000000001</v>
      </c>
      <c r="T7" s="1">
        <v>10</v>
      </c>
      <c r="U7" s="1">
        <f t="shared" si="2"/>
        <v>13.550000000000002</v>
      </c>
      <c r="V7" s="1">
        <f t="shared" si="5"/>
        <v>0.97132616487455214</v>
      </c>
    </row>
    <row r="8" spans="1:22" x14ac:dyDescent="0.3">
      <c r="A8" s="2">
        <v>4</v>
      </c>
      <c r="C8" s="1">
        <v>4</v>
      </c>
      <c r="D8" s="1">
        <v>4.0750000000000002</v>
      </c>
      <c r="E8" s="1">
        <v>6.7729999999999997</v>
      </c>
      <c r="F8" s="1">
        <v>10</v>
      </c>
      <c r="G8" s="1">
        <f t="shared" si="0"/>
        <v>13.489999999999998</v>
      </c>
      <c r="H8" s="1">
        <f t="shared" si="3"/>
        <v>0.96357142857142841</v>
      </c>
      <c r="J8" s="1">
        <v>4</v>
      </c>
      <c r="K8" s="1">
        <v>4.0750000000000002</v>
      </c>
      <c r="L8" s="1">
        <v>6.7130000000000001</v>
      </c>
      <c r="M8" s="1">
        <v>10</v>
      </c>
      <c r="N8" s="1">
        <f t="shared" si="1"/>
        <v>13.19</v>
      </c>
      <c r="O8" s="1">
        <f t="shared" si="4"/>
        <v>0.95165945165945165</v>
      </c>
      <c r="Q8" s="1">
        <v>4</v>
      </c>
      <c r="R8" s="1">
        <v>4.0750000000000002</v>
      </c>
      <c r="S8" s="1">
        <v>6.742</v>
      </c>
      <c r="T8" s="1">
        <v>10</v>
      </c>
      <c r="U8" s="1">
        <f t="shared" si="2"/>
        <v>13.334999999999999</v>
      </c>
      <c r="V8" s="1">
        <f t="shared" si="5"/>
        <v>0.95591397849462367</v>
      </c>
    </row>
    <row r="9" spans="1:22" x14ac:dyDescent="0.3">
      <c r="A9" s="2">
        <v>6</v>
      </c>
      <c r="C9" s="1">
        <v>6</v>
      </c>
      <c r="D9" s="1">
        <v>4.0750000000000002</v>
      </c>
      <c r="E9" s="1">
        <v>6.7329999999999997</v>
      </c>
      <c r="F9" s="1">
        <v>10</v>
      </c>
      <c r="G9" s="1">
        <f t="shared" si="0"/>
        <v>13.29</v>
      </c>
      <c r="H9" s="1">
        <f t="shared" si="3"/>
        <v>0.94928571428571418</v>
      </c>
      <c r="J9" s="1">
        <v>6</v>
      </c>
      <c r="K9" s="1">
        <v>4.0750000000000002</v>
      </c>
      <c r="L9" s="1">
        <v>6.7050000000000001</v>
      </c>
      <c r="M9" s="1">
        <v>10</v>
      </c>
      <c r="N9" s="1">
        <f t="shared" si="1"/>
        <v>13.15</v>
      </c>
      <c r="O9" s="1">
        <f t="shared" si="4"/>
        <v>0.94877344877344882</v>
      </c>
      <c r="Q9" s="1">
        <v>6</v>
      </c>
      <c r="R9" s="1">
        <v>4.0750000000000002</v>
      </c>
      <c r="S9" s="1">
        <v>6.7329999999999997</v>
      </c>
      <c r="T9" s="1">
        <v>10</v>
      </c>
      <c r="U9" s="1">
        <f t="shared" si="2"/>
        <v>13.29</v>
      </c>
      <c r="V9" s="1">
        <f t="shared" si="5"/>
        <v>0.95268817204301071</v>
      </c>
    </row>
    <row r="10" spans="1:22" x14ac:dyDescent="0.3">
      <c r="A10" s="2">
        <v>8</v>
      </c>
      <c r="C10" s="1">
        <v>8</v>
      </c>
      <c r="D10" s="1">
        <v>4.0750000000000002</v>
      </c>
      <c r="E10" s="1">
        <v>6.6950000000000003</v>
      </c>
      <c r="F10" s="1">
        <v>10</v>
      </c>
      <c r="G10" s="1">
        <f t="shared" si="0"/>
        <v>13.100000000000001</v>
      </c>
      <c r="H10" s="1">
        <f t="shared" si="3"/>
        <v>0.93571428571428583</v>
      </c>
      <c r="J10" s="1">
        <v>8</v>
      </c>
      <c r="K10" s="1">
        <v>4.0750000000000002</v>
      </c>
      <c r="L10" s="1">
        <v>6.6639999999999997</v>
      </c>
      <c r="M10" s="1">
        <v>10</v>
      </c>
      <c r="N10" s="1">
        <f t="shared" si="1"/>
        <v>12.944999999999999</v>
      </c>
      <c r="O10" s="1">
        <f t="shared" si="4"/>
        <v>0.93398268398268391</v>
      </c>
      <c r="Q10" s="1">
        <v>8</v>
      </c>
      <c r="R10" s="1">
        <v>4.0750000000000002</v>
      </c>
      <c r="S10" s="1">
        <v>6.7279999999999998</v>
      </c>
      <c r="T10" s="1">
        <v>10</v>
      </c>
      <c r="U10" s="1">
        <f t="shared" si="2"/>
        <v>13.264999999999997</v>
      </c>
      <c r="V10" s="1">
        <f t="shared" si="5"/>
        <v>0.95089605734767013</v>
      </c>
    </row>
    <row r="11" spans="1:22" x14ac:dyDescent="0.3">
      <c r="A11" s="2">
        <v>10</v>
      </c>
      <c r="C11" s="1">
        <v>10</v>
      </c>
      <c r="D11" s="1">
        <v>4.0750000000000002</v>
      </c>
      <c r="E11" s="1">
        <v>6.6710000000000003</v>
      </c>
      <c r="F11" s="1">
        <v>10</v>
      </c>
      <c r="G11" s="1">
        <f t="shared" si="0"/>
        <v>12.98</v>
      </c>
      <c r="H11" s="1">
        <f t="shared" si="3"/>
        <v>0.92714285714285716</v>
      </c>
      <c r="J11" s="1">
        <v>10</v>
      </c>
      <c r="K11" s="1">
        <v>4.0750000000000002</v>
      </c>
      <c r="L11" s="1">
        <v>6.6429999999999998</v>
      </c>
      <c r="M11" s="1">
        <v>10</v>
      </c>
      <c r="N11" s="1">
        <f>(L11-K11)/1000/0.0012/M11*60</f>
        <v>12.839999999999998</v>
      </c>
      <c r="O11" s="1">
        <f t="shared" si="4"/>
        <v>0.92640692640692635</v>
      </c>
      <c r="Q11" s="1">
        <v>10</v>
      </c>
      <c r="R11" s="1">
        <v>4.0750000000000002</v>
      </c>
      <c r="S11" s="1">
        <v>6.718</v>
      </c>
      <c r="T11" s="1">
        <v>10</v>
      </c>
      <c r="U11" s="1">
        <f t="shared" si="2"/>
        <v>13.215</v>
      </c>
      <c r="V11" s="1">
        <f t="shared" si="5"/>
        <v>0.94731182795698932</v>
      </c>
    </row>
    <row r="12" spans="1:22" x14ac:dyDescent="0.3">
      <c r="A12" s="2">
        <v>12</v>
      </c>
      <c r="C12" s="1">
        <v>12</v>
      </c>
      <c r="D12" s="1">
        <v>4.0750000000000002</v>
      </c>
      <c r="E12" s="1">
        <v>6.6689999999999996</v>
      </c>
      <c r="F12" s="1">
        <v>10</v>
      </c>
      <c r="G12" s="1">
        <f t="shared" si="0"/>
        <v>12.97</v>
      </c>
      <c r="H12" s="1">
        <f t="shared" si="3"/>
        <v>0.92642857142857149</v>
      </c>
      <c r="J12" s="1">
        <v>12</v>
      </c>
      <c r="K12" s="1">
        <v>4.0750000000000002</v>
      </c>
      <c r="L12" s="1">
        <v>6.6360000000000001</v>
      </c>
      <c r="M12" s="1">
        <v>10</v>
      </c>
      <c r="N12" s="1">
        <f>(L12-K12)/1000/0.0012/M12*60</f>
        <v>12.805</v>
      </c>
      <c r="O12" s="1">
        <f t="shared" si="4"/>
        <v>0.92388167388167386</v>
      </c>
      <c r="Q12" s="1">
        <v>12</v>
      </c>
      <c r="R12" s="1">
        <v>4.0750000000000002</v>
      </c>
      <c r="S12" s="1">
        <v>6.6950000000000003</v>
      </c>
      <c r="T12" s="1">
        <v>10</v>
      </c>
      <c r="U12" s="1">
        <f t="shared" si="2"/>
        <v>13.100000000000001</v>
      </c>
      <c r="V12" s="1">
        <f t="shared" si="5"/>
        <v>0.93906810035842314</v>
      </c>
    </row>
    <row r="13" spans="1:22" x14ac:dyDescent="0.3">
      <c r="A13" s="2">
        <v>24</v>
      </c>
      <c r="C13" s="1">
        <v>24</v>
      </c>
      <c r="D13" s="1">
        <v>4.0750000000000002</v>
      </c>
      <c r="E13" s="1">
        <v>6.5880000000000001</v>
      </c>
      <c r="F13" s="1">
        <v>10</v>
      </c>
      <c r="G13" s="1">
        <f t="shared" si="0"/>
        <v>12.565</v>
      </c>
      <c r="H13" s="1">
        <f t="shared" si="3"/>
        <v>0.89749999999999996</v>
      </c>
      <c r="J13" s="1">
        <v>24</v>
      </c>
      <c r="K13" s="1">
        <v>4.0750000000000002</v>
      </c>
      <c r="L13" s="1">
        <v>6.5229999999999997</v>
      </c>
      <c r="M13" s="1">
        <v>10</v>
      </c>
      <c r="N13" s="1">
        <f>(L13-K13)/1000/0.0012/M13*60</f>
        <v>12.24</v>
      </c>
      <c r="O13" s="1">
        <f t="shared" si="4"/>
        <v>0.88311688311688319</v>
      </c>
      <c r="Q13" s="1">
        <v>24</v>
      </c>
      <c r="R13" s="1">
        <v>4.0750000000000002</v>
      </c>
      <c r="S13" s="1">
        <v>6.6369999999999996</v>
      </c>
      <c r="T13" s="1">
        <v>10</v>
      </c>
      <c r="U13" s="1">
        <f>(S13-R14)/1000/0.0012/T13*60</f>
        <v>12.809999999999997</v>
      </c>
      <c r="V13" s="1">
        <f t="shared" si="5"/>
        <v>0.91827956989247295</v>
      </c>
    </row>
    <row r="14" spans="1:22" x14ac:dyDescent="0.3">
      <c r="A14" s="2">
        <v>36</v>
      </c>
      <c r="C14" s="1">
        <v>36</v>
      </c>
      <c r="D14" s="1">
        <v>4.0750000000000002</v>
      </c>
      <c r="E14" s="1">
        <v>6.5309999999999997</v>
      </c>
      <c r="F14" s="1">
        <v>10</v>
      </c>
      <c r="G14" s="1">
        <f>(E14-D15)/1000/0.0012/F14*60</f>
        <v>12.279999999999998</v>
      </c>
      <c r="H14" s="1">
        <f>G14/14</f>
        <v>0.877142857142857</v>
      </c>
      <c r="J14" s="1">
        <v>36</v>
      </c>
      <c r="K14" s="1">
        <v>4.0750000000000002</v>
      </c>
      <c r="L14" s="1">
        <v>6.44</v>
      </c>
      <c r="M14" s="1">
        <v>10</v>
      </c>
      <c r="N14" s="1">
        <f>(L14-K14)/1000/0.0012/M14*60</f>
        <v>11.825000000000003</v>
      </c>
      <c r="O14" s="1">
        <f t="shared" si="4"/>
        <v>0.85317460317460336</v>
      </c>
      <c r="Q14" s="1">
        <v>36</v>
      </c>
      <c r="R14" s="1">
        <v>4.0750000000000002</v>
      </c>
      <c r="S14" s="1">
        <v>6.5519999999999996</v>
      </c>
      <c r="T14" s="1">
        <v>10</v>
      </c>
      <c r="U14" s="1">
        <f>(S14-R13)/1000/0.0012/T14*60</f>
        <v>12.384999999999998</v>
      </c>
      <c r="V14" s="1">
        <f t="shared" si="5"/>
        <v>0.88781362007168452</v>
      </c>
    </row>
    <row r="15" spans="1:22" x14ac:dyDescent="0.3">
      <c r="A15" s="2">
        <v>48</v>
      </c>
      <c r="C15" s="1">
        <v>48</v>
      </c>
      <c r="D15" s="1">
        <v>4.0750000000000002</v>
      </c>
      <c r="E15" s="1">
        <v>6.43</v>
      </c>
      <c r="F15" s="1">
        <v>10</v>
      </c>
      <c r="G15" s="1">
        <f>(E15-D14)/1000/0.0012/F15*60</f>
        <v>11.774999999999999</v>
      </c>
      <c r="H15" s="1">
        <f>G15/14</f>
        <v>0.84107142857142847</v>
      </c>
      <c r="J15" s="1">
        <v>48</v>
      </c>
      <c r="K15" s="1">
        <v>4.0750000000000002</v>
      </c>
      <c r="L15" s="1">
        <v>6.399</v>
      </c>
      <c r="M15" s="1">
        <v>10</v>
      </c>
      <c r="N15" s="1">
        <f t="shared" si="1"/>
        <v>11.62</v>
      </c>
      <c r="O15" s="1">
        <f t="shared" si="4"/>
        <v>0.83838383838383834</v>
      </c>
      <c r="Q15" s="1">
        <v>48</v>
      </c>
      <c r="R15" s="1">
        <v>4.0750000000000002</v>
      </c>
      <c r="S15" s="1">
        <v>6.4710000000000001</v>
      </c>
      <c r="T15" s="1">
        <v>10</v>
      </c>
      <c r="U15" s="1">
        <f t="shared" si="2"/>
        <v>11.98</v>
      </c>
      <c r="V15" s="1">
        <f t="shared" si="5"/>
        <v>0.85878136200716848</v>
      </c>
    </row>
    <row r="16" spans="1:22" x14ac:dyDescent="0.3">
      <c r="A16" s="2" t="s">
        <v>6</v>
      </c>
      <c r="C16" s="1" t="s">
        <v>6</v>
      </c>
      <c r="D16" s="1">
        <v>4.0750000000000002</v>
      </c>
      <c r="E16" s="1">
        <v>6.5750000000000002</v>
      </c>
      <c r="F16" s="1">
        <v>10</v>
      </c>
      <c r="G16" s="1">
        <f t="shared" si="0"/>
        <v>12.5</v>
      </c>
      <c r="H16" s="1">
        <f t="shared" si="3"/>
        <v>0.8928571428571429</v>
      </c>
      <c r="J16" s="1" t="s">
        <v>6</v>
      </c>
      <c r="K16" s="1">
        <v>4.0750000000000002</v>
      </c>
      <c r="L16" s="1">
        <v>6.6369999999999996</v>
      </c>
      <c r="M16" s="1">
        <v>10</v>
      </c>
      <c r="N16" s="1">
        <f t="shared" si="1"/>
        <v>12.809999999999997</v>
      </c>
      <c r="O16" s="1">
        <f t="shared" si="4"/>
        <v>0.92424242424242409</v>
      </c>
      <c r="Q16" s="1" t="s">
        <v>6</v>
      </c>
      <c r="R16" s="1">
        <v>4.0750000000000002</v>
      </c>
      <c r="S16" s="1">
        <v>6.6050000000000004</v>
      </c>
      <c r="T16" s="1">
        <v>10</v>
      </c>
      <c r="U16" s="1">
        <f t="shared" si="2"/>
        <v>12.650000000000002</v>
      </c>
      <c r="V16" s="1">
        <f t="shared" si="5"/>
        <v>0.90681003584229414</v>
      </c>
    </row>
    <row r="18" spans="1:22" x14ac:dyDescent="0.3">
      <c r="A18" s="1" t="s">
        <v>5</v>
      </c>
      <c r="C18" s="1" t="s">
        <v>10</v>
      </c>
      <c r="J18" s="1" t="s">
        <v>11</v>
      </c>
      <c r="Q18" s="1" t="s">
        <v>12</v>
      </c>
      <c r="R18" s="1" t="s">
        <v>2</v>
      </c>
      <c r="S18" s="1" t="s">
        <v>3</v>
      </c>
      <c r="T18" s="1" t="s">
        <v>1</v>
      </c>
      <c r="U18" s="1" t="s">
        <v>4</v>
      </c>
    </row>
    <row r="19" spans="1:22" x14ac:dyDescent="0.3">
      <c r="A19" s="2">
        <v>0.5</v>
      </c>
      <c r="C19" s="1">
        <v>0.5</v>
      </c>
      <c r="D19" s="1">
        <v>4.08</v>
      </c>
      <c r="E19" s="1">
        <v>6.94</v>
      </c>
      <c r="F19" s="1">
        <v>10</v>
      </c>
      <c r="G19" s="1">
        <f>(E19-D19)/1000/0.0012/F19*60</f>
        <v>14.300000000000002</v>
      </c>
      <c r="J19" s="1">
        <v>0.5</v>
      </c>
      <c r="K19" s="1">
        <v>4.08</v>
      </c>
      <c r="L19" s="1">
        <v>6.96</v>
      </c>
      <c r="M19" s="1">
        <v>10</v>
      </c>
      <c r="N19" s="1">
        <f>(L19-K19)/1000/0.0012/M19*60</f>
        <v>14.399999999999999</v>
      </c>
      <c r="Q19" s="1">
        <v>0.5</v>
      </c>
      <c r="R19" s="1">
        <v>4.08</v>
      </c>
      <c r="S19" s="1">
        <v>6.9489999999999998</v>
      </c>
      <c r="T19" s="1">
        <v>10</v>
      </c>
      <c r="U19" s="1">
        <f>(S19-R19)/1000/0.0012/T19*60</f>
        <v>14.344999999999999</v>
      </c>
    </row>
    <row r="20" spans="1:22" x14ac:dyDescent="0.3">
      <c r="A20" s="2">
        <v>1</v>
      </c>
      <c r="C20" s="1">
        <v>1</v>
      </c>
      <c r="D20" s="1">
        <v>4.08</v>
      </c>
      <c r="E20" s="1">
        <v>6.9130000000000003</v>
      </c>
      <c r="F20" s="1">
        <v>10</v>
      </c>
      <c r="G20" s="1">
        <f t="shared" ref="G20:G31" si="6">(E20-D20)/1000/0.0012/F20*60</f>
        <v>14.165000000000001</v>
      </c>
      <c r="H20" s="1">
        <f>G20/14.3</f>
        <v>0.99055944055944056</v>
      </c>
      <c r="J20" s="1">
        <v>1</v>
      </c>
      <c r="K20" s="1">
        <v>4.08</v>
      </c>
      <c r="L20" s="1">
        <v>6.95</v>
      </c>
      <c r="M20" s="1">
        <v>10</v>
      </c>
      <c r="N20" s="1">
        <f t="shared" ref="N20:N30" si="7">(L20-K20)/1000/0.0012/M20*60</f>
        <v>14.350000000000001</v>
      </c>
      <c r="O20" s="1">
        <f>N20/14.4</f>
        <v>0.9965277777777779</v>
      </c>
      <c r="Q20" s="1">
        <v>1</v>
      </c>
      <c r="R20" s="1">
        <v>4.08</v>
      </c>
      <c r="S20" s="1">
        <v>6.9429999999999996</v>
      </c>
      <c r="T20" s="1">
        <v>10</v>
      </c>
      <c r="U20" s="1">
        <f t="shared" ref="U20:U27" si="8">(S20-R20)/1000/0.0012/T20*60</f>
        <v>14.315</v>
      </c>
      <c r="V20" s="1">
        <f>U20/14.345</f>
        <v>0.99790867898222368</v>
      </c>
    </row>
    <row r="21" spans="1:22" x14ac:dyDescent="0.3">
      <c r="A21" s="2">
        <v>2</v>
      </c>
      <c r="C21" s="1">
        <v>2</v>
      </c>
      <c r="D21" s="1">
        <v>4.08</v>
      </c>
      <c r="E21" s="1">
        <v>6.9080000000000004</v>
      </c>
      <c r="F21" s="1">
        <v>10</v>
      </c>
      <c r="G21" s="1">
        <f t="shared" si="6"/>
        <v>14.14</v>
      </c>
      <c r="H21" s="1">
        <f t="shared" ref="H21:H31" si="9">G21/14.3</f>
        <v>0.98881118881118879</v>
      </c>
      <c r="J21" s="1">
        <v>2</v>
      </c>
      <c r="K21" s="1">
        <v>4.08</v>
      </c>
      <c r="L21" s="1">
        <v>6.93</v>
      </c>
      <c r="M21" s="1">
        <v>10</v>
      </c>
      <c r="N21" s="1">
        <f t="shared" si="7"/>
        <v>14.25</v>
      </c>
      <c r="O21" s="1">
        <f t="shared" ref="O21:O30" si="10">N21/14.4</f>
        <v>0.98958333333333326</v>
      </c>
      <c r="Q21" s="1">
        <v>2</v>
      </c>
      <c r="R21" s="1">
        <v>4.08</v>
      </c>
      <c r="S21" s="1">
        <v>6.9249999999999998</v>
      </c>
      <c r="T21" s="1">
        <v>10</v>
      </c>
      <c r="U21" s="1">
        <f t="shared" si="8"/>
        <v>14.225000000000001</v>
      </c>
      <c r="V21" s="1">
        <f t="shared" ref="V21:V27" si="11">U21/14.345</f>
        <v>0.99163471592889518</v>
      </c>
    </row>
    <row r="22" spans="1:22" x14ac:dyDescent="0.3">
      <c r="A22" s="2">
        <v>3</v>
      </c>
      <c r="C22" s="1">
        <v>3</v>
      </c>
      <c r="D22" s="1">
        <v>4.08</v>
      </c>
      <c r="E22" s="1">
        <v>6.9089999999999998</v>
      </c>
      <c r="F22" s="1">
        <v>10</v>
      </c>
      <c r="G22" s="1">
        <f t="shared" si="6"/>
        <v>14.145</v>
      </c>
      <c r="H22" s="1">
        <f t="shared" si="9"/>
        <v>0.98916083916083908</v>
      </c>
      <c r="J22" s="1">
        <v>3</v>
      </c>
      <c r="K22" s="1">
        <v>4.08</v>
      </c>
      <c r="L22" s="1">
        <v>6.9059999999999997</v>
      </c>
      <c r="M22" s="1">
        <v>10</v>
      </c>
      <c r="N22" s="1">
        <f t="shared" si="7"/>
        <v>14.129999999999999</v>
      </c>
      <c r="O22" s="1">
        <f t="shared" si="10"/>
        <v>0.98124999999999996</v>
      </c>
      <c r="Q22" s="1">
        <v>3</v>
      </c>
      <c r="R22" s="1">
        <v>4.08</v>
      </c>
      <c r="S22" s="1">
        <v>6.9189999999999996</v>
      </c>
      <c r="T22" s="1">
        <v>10</v>
      </c>
      <c r="U22" s="1">
        <f t="shared" si="8"/>
        <v>14.194999999999999</v>
      </c>
      <c r="V22" s="1">
        <f t="shared" si="11"/>
        <v>0.98954339491111876</v>
      </c>
    </row>
    <row r="23" spans="1:22" x14ac:dyDescent="0.3">
      <c r="A23" s="2">
        <v>4</v>
      </c>
      <c r="C23" s="1">
        <v>4</v>
      </c>
      <c r="D23" s="1">
        <v>4.08</v>
      </c>
      <c r="E23" s="1">
        <v>6.907</v>
      </c>
      <c r="F23" s="1">
        <v>10</v>
      </c>
      <c r="G23" s="1">
        <f t="shared" si="6"/>
        <v>14.135</v>
      </c>
      <c r="H23" s="1">
        <f t="shared" si="9"/>
        <v>0.98846153846153839</v>
      </c>
      <c r="J23" s="1">
        <v>4</v>
      </c>
      <c r="K23" s="1">
        <v>4.08</v>
      </c>
      <c r="L23" s="1">
        <v>6.9050000000000002</v>
      </c>
      <c r="M23" s="1">
        <v>10</v>
      </c>
      <c r="N23" s="1">
        <f t="shared" si="7"/>
        <v>14.125000000000002</v>
      </c>
      <c r="O23" s="1">
        <f t="shared" si="10"/>
        <v>0.9809027777777779</v>
      </c>
      <c r="Q23" s="1">
        <v>4</v>
      </c>
      <c r="R23" s="1">
        <v>4.08</v>
      </c>
      <c r="S23" s="1">
        <v>6.9089999999999998</v>
      </c>
      <c r="T23" s="1">
        <v>10</v>
      </c>
      <c r="U23" s="1">
        <f t="shared" si="8"/>
        <v>14.145</v>
      </c>
      <c r="V23" s="1">
        <f t="shared" si="11"/>
        <v>0.98605785988149175</v>
      </c>
    </row>
    <row r="24" spans="1:22" x14ac:dyDescent="0.3">
      <c r="A24" s="2">
        <v>6</v>
      </c>
      <c r="C24" s="1">
        <v>6</v>
      </c>
      <c r="D24" s="1">
        <v>4.08</v>
      </c>
      <c r="E24" s="1">
        <v>6.9020000000000001</v>
      </c>
      <c r="F24" s="1">
        <v>10</v>
      </c>
      <c r="G24" s="1">
        <f t="shared" si="6"/>
        <v>14.11</v>
      </c>
      <c r="H24" s="1">
        <f t="shared" si="9"/>
        <v>0.98671328671328662</v>
      </c>
      <c r="J24" s="1">
        <v>6</v>
      </c>
      <c r="K24" s="1">
        <v>4.08</v>
      </c>
      <c r="L24" s="1">
        <v>6.907</v>
      </c>
      <c r="M24" s="1">
        <v>10</v>
      </c>
      <c r="N24" s="1">
        <f t="shared" si="7"/>
        <v>14.135</v>
      </c>
      <c r="O24" s="1">
        <f t="shared" si="10"/>
        <v>0.98159722222222223</v>
      </c>
      <c r="Q24" s="1">
        <v>6</v>
      </c>
      <c r="R24" s="1">
        <v>4.08</v>
      </c>
      <c r="S24" s="1">
        <v>6.9020000000000001</v>
      </c>
      <c r="T24" s="1">
        <v>10</v>
      </c>
      <c r="U24" s="1">
        <f t="shared" si="8"/>
        <v>14.11</v>
      </c>
      <c r="V24" s="1">
        <f t="shared" si="11"/>
        <v>0.98361798536075284</v>
      </c>
    </row>
    <row r="25" spans="1:22" x14ac:dyDescent="0.3">
      <c r="A25" s="2">
        <v>8</v>
      </c>
      <c r="C25" s="1">
        <v>8</v>
      </c>
      <c r="D25" s="1">
        <v>4.08</v>
      </c>
      <c r="E25" s="1">
        <v>6.899</v>
      </c>
      <c r="F25" s="1">
        <v>10</v>
      </c>
      <c r="G25" s="1">
        <f t="shared" si="6"/>
        <v>14.094999999999999</v>
      </c>
      <c r="H25" s="1">
        <f t="shared" si="9"/>
        <v>0.98566433566433553</v>
      </c>
      <c r="J25" s="1">
        <v>8</v>
      </c>
      <c r="K25" s="1">
        <v>4.08</v>
      </c>
      <c r="L25" s="1">
        <v>6.9020000000000001</v>
      </c>
      <c r="M25" s="1">
        <v>10</v>
      </c>
      <c r="N25" s="1">
        <f t="shared" si="7"/>
        <v>14.11</v>
      </c>
      <c r="O25" s="1">
        <f t="shared" si="10"/>
        <v>0.97986111111111107</v>
      </c>
      <c r="Q25" s="1">
        <v>8</v>
      </c>
      <c r="R25" s="1">
        <v>4.08</v>
      </c>
      <c r="S25" s="1">
        <v>6.9029999999999996</v>
      </c>
      <c r="T25" s="1">
        <v>10</v>
      </c>
      <c r="U25" s="1">
        <f t="shared" si="8"/>
        <v>14.115</v>
      </c>
      <c r="V25" s="1">
        <f t="shared" si="11"/>
        <v>0.98396653886371555</v>
      </c>
    </row>
    <row r="26" spans="1:22" x14ac:dyDescent="0.3">
      <c r="A26" s="2">
        <v>10</v>
      </c>
      <c r="C26" s="1">
        <v>10</v>
      </c>
      <c r="D26" s="1">
        <v>4.08</v>
      </c>
      <c r="E26" s="1">
        <v>6.8949999999999996</v>
      </c>
      <c r="F26" s="1">
        <v>10</v>
      </c>
      <c r="G26" s="1">
        <f t="shared" si="6"/>
        <v>14.074999999999999</v>
      </c>
      <c r="H26" s="1">
        <f t="shared" si="9"/>
        <v>0.98426573426573416</v>
      </c>
      <c r="J26" s="1">
        <v>10</v>
      </c>
      <c r="K26" s="1">
        <v>4.08</v>
      </c>
      <c r="L26" s="1">
        <v>6.907</v>
      </c>
      <c r="M26" s="1">
        <v>10</v>
      </c>
      <c r="N26" s="1">
        <f t="shared" si="7"/>
        <v>14.135</v>
      </c>
      <c r="O26" s="1">
        <f t="shared" si="10"/>
        <v>0.98159722222222223</v>
      </c>
      <c r="Q26" s="1">
        <v>10</v>
      </c>
      <c r="R26" s="1">
        <v>4.08</v>
      </c>
      <c r="S26" s="1">
        <v>6.8970000000000002</v>
      </c>
      <c r="T26" s="1">
        <v>10</v>
      </c>
      <c r="U26" s="1">
        <f t="shared" si="8"/>
        <v>14.085000000000001</v>
      </c>
      <c r="V26" s="1">
        <f t="shared" si="11"/>
        <v>0.98187521784593934</v>
      </c>
    </row>
    <row r="27" spans="1:22" x14ac:dyDescent="0.3">
      <c r="A27" s="2">
        <v>12</v>
      </c>
      <c r="C27" s="1">
        <v>12</v>
      </c>
      <c r="D27" s="1">
        <v>4.08</v>
      </c>
      <c r="E27" s="1">
        <v>6.8920000000000003</v>
      </c>
      <c r="F27" s="1">
        <v>10</v>
      </c>
      <c r="G27" s="1">
        <f t="shared" si="6"/>
        <v>14.060000000000002</v>
      </c>
      <c r="H27" s="1">
        <f t="shared" si="9"/>
        <v>0.9832167832167833</v>
      </c>
      <c r="J27" s="1">
        <v>12</v>
      </c>
      <c r="K27" s="1">
        <v>4.08</v>
      </c>
      <c r="L27" s="1">
        <v>6.907</v>
      </c>
      <c r="M27" s="1">
        <v>10</v>
      </c>
      <c r="N27" s="1">
        <f t="shared" si="7"/>
        <v>14.135</v>
      </c>
      <c r="O27" s="1">
        <f t="shared" si="10"/>
        <v>0.98159722222222223</v>
      </c>
      <c r="Q27" s="1">
        <v>12</v>
      </c>
      <c r="R27" s="1">
        <v>4.08</v>
      </c>
      <c r="S27" s="1">
        <v>6.8819999999999997</v>
      </c>
      <c r="T27" s="1">
        <v>10</v>
      </c>
      <c r="U27" s="1">
        <f t="shared" si="8"/>
        <v>14.01</v>
      </c>
      <c r="V27" s="1">
        <f t="shared" si="11"/>
        <v>0.97664691530149872</v>
      </c>
    </row>
    <row r="28" spans="1:22" x14ac:dyDescent="0.3">
      <c r="A28" s="2">
        <v>24</v>
      </c>
      <c r="C28" s="1">
        <v>24</v>
      </c>
      <c r="D28" s="1">
        <v>4.08</v>
      </c>
      <c r="E28" s="1">
        <v>6.8849999999999998</v>
      </c>
      <c r="F28" s="1">
        <v>10</v>
      </c>
      <c r="G28" s="1">
        <f t="shared" si="6"/>
        <v>14.024999999999999</v>
      </c>
      <c r="H28" s="1">
        <f t="shared" si="9"/>
        <v>0.98076923076923062</v>
      </c>
      <c r="J28" s="1">
        <v>24</v>
      </c>
      <c r="K28" s="1">
        <v>4.08</v>
      </c>
      <c r="L28" s="1">
        <v>6.89</v>
      </c>
      <c r="M28" s="1">
        <v>10</v>
      </c>
      <c r="N28" s="1">
        <f t="shared" si="7"/>
        <v>14.049999999999997</v>
      </c>
      <c r="O28" s="1">
        <f t="shared" si="10"/>
        <v>0.9756944444444442</v>
      </c>
      <c r="Q28" s="1">
        <v>24</v>
      </c>
      <c r="R28" s="1">
        <v>4.08</v>
      </c>
      <c r="S28" s="1">
        <v>6.8520000000000003</v>
      </c>
      <c r="T28" s="1">
        <v>10</v>
      </c>
      <c r="U28" s="1">
        <f>(S28-R28)/1000/0.0012/T28*60</f>
        <v>13.860000000000003</v>
      </c>
      <c r="V28" s="1">
        <f>U28/14.345</f>
        <v>0.96619031021261781</v>
      </c>
    </row>
    <row r="29" spans="1:22" x14ac:dyDescent="0.3">
      <c r="A29" s="2">
        <v>36</v>
      </c>
      <c r="C29" s="1">
        <v>36</v>
      </c>
      <c r="D29" s="1">
        <v>4.08</v>
      </c>
      <c r="E29" s="1">
        <v>6.8550000000000004</v>
      </c>
      <c r="F29" s="1">
        <v>10</v>
      </c>
      <c r="G29" s="1">
        <f t="shared" si="6"/>
        <v>13.875000000000005</v>
      </c>
      <c r="H29" s="1">
        <f t="shared" si="9"/>
        <v>0.97027972027972065</v>
      </c>
      <c r="J29" s="1">
        <v>36</v>
      </c>
      <c r="K29" s="1">
        <v>4.08</v>
      </c>
      <c r="L29" s="1">
        <v>6.8860000000000001</v>
      </c>
      <c r="M29" s="1">
        <v>10</v>
      </c>
      <c r="N29" s="1">
        <f t="shared" si="7"/>
        <v>14.030000000000001</v>
      </c>
      <c r="O29" s="1">
        <f t="shared" si="10"/>
        <v>0.97430555555555565</v>
      </c>
      <c r="Q29" s="1">
        <v>36</v>
      </c>
      <c r="R29" s="1">
        <v>4.08</v>
      </c>
      <c r="S29" s="1">
        <v>6.8639999999999999</v>
      </c>
      <c r="T29" s="1">
        <v>10</v>
      </c>
      <c r="U29" s="1">
        <f>(S29-R29)/1000/0.0012/T29*60</f>
        <v>13.920000000000002</v>
      </c>
      <c r="V29" s="1">
        <f>U29/14.345</f>
        <v>0.97037295224817022</v>
      </c>
    </row>
    <row r="30" spans="1:22" x14ac:dyDescent="0.3">
      <c r="A30" s="2">
        <v>48</v>
      </c>
      <c r="C30" s="1">
        <v>48</v>
      </c>
      <c r="D30" s="1">
        <v>4.08</v>
      </c>
      <c r="E30" s="1">
        <v>6.8659999999999997</v>
      </c>
      <c r="F30" s="1">
        <v>10</v>
      </c>
      <c r="G30" s="1">
        <f t="shared" si="6"/>
        <v>13.929999999999998</v>
      </c>
      <c r="H30" s="1">
        <f t="shared" si="9"/>
        <v>0.97412587412587393</v>
      </c>
      <c r="J30" s="1">
        <v>48</v>
      </c>
      <c r="K30" s="1">
        <v>4.08</v>
      </c>
      <c r="L30" s="1">
        <v>6.8780000000000001</v>
      </c>
      <c r="M30" s="1">
        <v>10</v>
      </c>
      <c r="N30" s="1">
        <f t="shared" si="7"/>
        <v>13.990000000000002</v>
      </c>
      <c r="O30" s="1">
        <f t="shared" si="10"/>
        <v>0.97152777777777788</v>
      </c>
      <c r="Q30" s="1">
        <v>48</v>
      </c>
      <c r="R30" s="1">
        <v>4.0750000000000002</v>
      </c>
      <c r="S30" s="1">
        <v>6.8339999999999996</v>
      </c>
      <c r="T30" s="1">
        <v>10</v>
      </c>
      <c r="U30" s="1">
        <f>(S30-R30)/1000/0.0012/T30*60</f>
        <v>13.794999999999998</v>
      </c>
      <c r="V30" s="1">
        <f>U30/14.345</f>
        <v>0.96165911467410226</v>
      </c>
    </row>
    <row r="31" spans="1:22" x14ac:dyDescent="0.3">
      <c r="A31" s="2" t="s">
        <v>6</v>
      </c>
      <c r="C31" s="1" t="s">
        <v>6</v>
      </c>
      <c r="D31" s="1">
        <v>4.08</v>
      </c>
      <c r="E31" s="1">
        <v>6.8979999999999997</v>
      </c>
      <c r="F31" s="1">
        <v>10</v>
      </c>
      <c r="G31" s="1">
        <f t="shared" si="6"/>
        <v>14.089999999999998</v>
      </c>
      <c r="H31" s="1">
        <f t="shared" si="9"/>
        <v>0.98531468531468513</v>
      </c>
      <c r="J31" s="1" t="s">
        <v>6</v>
      </c>
      <c r="K31" s="1">
        <v>4.08</v>
      </c>
      <c r="L31" s="1">
        <v>6.9160000000000004</v>
      </c>
      <c r="M31" s="1">
        <v>10</v>
      </c>
      <c r="N31" s="1">
        <f>(S31-K31)/1000/0.0012/M31*60</f>
        <v>14.089999999999998</v>
      </c>
      <c r="O31" s="1">
        <f>N31/14.4</f>
        <v>0.97847222222222208</v>
      </c>
      <c r="Q31" s="1" t="s">
        <v>6</v>
      </c>
      <c r="R31" s="1">
        <v>4.08</v>
      </c>
      <c r="S31" s="1">
        <v>6.8979999999999997</v>
      </c>
      <c r="T31" s="1">
        <v>10</v>
      </c>
      <c r="U31" s="1">
        <f>(L31-R31)/1000/0.0012/T31*60</f>
        <v>14.180000000000001</v>
      </c>
      <c r="V31" s="1">
        <f>U31/14.345</f>
        <v>0.98849773440223077</v>
      </c>
    </row>
    <row r="34" spans="3:20" x14ac:dyDescent="0.3"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</row>
    <row r="35" spans="3:20" x14ac:dyDescent="0.3"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</row>
    <row r="36" spans="3:20" x14ac:dyDescent="0.3"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</row>
    <row r="37" spans="3:20" x14ac:dyDescent="0.3"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</row>
    <row r="38" spans="3:20" x14ac:dyDescent="0.3"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</row>
    <row r="39" spans="3:20" x14ac:dyDescent="0.3"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</row>
    <row r="40" spans="3:20" x14ac:dyDescent="0.3"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</row>
    <row r="41" spans="3:20" x14ac:dyDescent="0.3"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AFB7FD-4730-453C-B617-5B4F9E24A0E0}">
  <dimension ref="A2:G28"/>
  <sheetViews>
    <sheetView workbookViewId="0">
      <selection activeCell="A17" sqref="A17"/>
    </sheetView>
  </sheetViews>
  <sheetFormatPr defaultRowHeight="14" x14ac:dyDescent="0.3"/>
  <sheetData>
    <row r="2" spans="1:7" x14ac:dyDescent="0.3">
      <c r="A2" t="s">
        <v>0</v>
      </c>
      <c r="B2">
        <v>0.5</v>
      </c>
    </row>
    <row r="3" spans="1:7" x14ac:dyDescent="0.3">
      <c r="B3">
        <v>1</v>
      </c>
      <c r="C3">
        <v>0.9921428571428571</v>
      </c>
      <c r="D3">
        <v>0.99927849927849921</v>
      </c>
      <c r="E3">
        <v>0.98924731182795722</v>
      </c>
      <c r="F3">
        <f>AVERAGE(C3:E3)</f>
        <v>0.99355622274977107</v>
      </c>
      <c r="G3">
        <f>STDEV(C3:E3)</f>
        <v>5.1627882167568587E-3</v>
      </c>
    </row>
    <row r="4" spans="1:7" x14ac:dyDescent="0.3">
      <c r="B4">
        <v>2</v>
      </c>
      <c r="C4">
        <v>0.98357142857142854</v>
      </c>
      <c r="D4">
        <v>0.98809523809523803</v>
      </c>
      <c r="E4">
        <v>0.99283154121863793</v>
      </c>
      <c r="F4">
        <f t="shared" ref="F4:F14" si="0">AVERAGE(C4:E4)</f>
        <v>0.98816606929510142</v>
      </c>
      <c r="G4">
        <f t="shared" ref="G4:G14" si="1">STDEV(C4:E4)</f>
        <v>4.6304626500931166E-3</v>
      </c>
    </row>
    <row r="5" spans="1:7" x14ac:dyDescent="0.3">
      <c r="B5">
        <v>3</v>
      </c>
      <c r="C5">
        <v>0.97499999999999976</v>
      </c>
      <c r="D5">
        <v>0.96139971139971137</v>
      </c>
      <c r="E5">
        <v>0.97132616487455214</v>
      </c>
      <c r="F5">
        <f t="shared" si="0"/>
        <v>0.96924195875808772</v>
      </c>
      <c r="G5">
        <f t="shared" si="1"/>
        <v>7.0356164516490139E-3</v>
      </c>
    </row>
    <row r="6" spans="1:7" x14ac:dyDescent="0.3">
      <c r="B6">
        <v>4</v>
      </c>
      <c r="C6">
        <v>0.96357142857142841</v>
      </c>
      <c r="D6">
        <v>0.95165945165945165</v>
      </c>
      <c r="E6">
        <v>0.95591397849462367</v>
      </c>
      <c r="F6">
        <f t="shared" si="0"/>
        <v>0.95704828624183458</v>
      </c>
      <c r="G6">
        <f t="shared" si="1"/>
        <v>6.0364550057880719E-3</v>
      </c>
    </row>
    <row r="7" spans="1:7" x14ac:dyDescent="0.3">
      <c r="B7">
        <v>6</v>
      </c>
      <c r="C7">
        <v>0.94928571428571418</v>
      </c>
      <c r="D7">
        <v>0.94877344877344882</v>
      </c>
      <c r="E7">
        <v>0.95268817204301071</v>
      </c>
      <c r="F7">
        <f t="shared" si="0"/>
        <v>0.95024911170072457</v>
      </c>
      <c r="G7">
        <f t="shared" si="1"/>
        <v>2.1277606782128594E-3</v>
      </c>
    </row>
    <row r="8" spans="1:7" x14ac:dyDescent="0.3">
      <c r="B8">
        <v>8</v>
      </c>
      <c r="C8">
        <v>0.93571428571428583</v>
      </c>
      <c r="D8">
        <v>0.93398268398268391</v>
      </c>
      <c r="E8">
        <v>0.95089605734767013</v>
      </c>
      <c r="F8">
        <f t="shared" si="0"/>
        <v>0.94019767568154666</v>
      </c>
      <c r="G8">
        <f t="shared" si="1"/>
        <v>9.3054359835935338E-3</v>
      </c>
    </row>
    <row r="9" spans="1:7" x14ac:dyDescent="0.3">
      <c r="B9">
        <v>10</v>
      </c>
      <c r="C9">
        <v>0.92714285714285716</v>
      </c>
      <c r="D9">
        <v>0.92640692640692635</v>
      </c>
      <c r="E9">
        <v>0.94731182795698932</v>
      </c>
      <c r="F9">
        <f t="shared" si="0"/>
        <v>0.93362053716892424</v>
      </c>
      <c r="G9">
        <f t="shared" si="1"/>
        <v>1.1862713900897128E-2</v>
      </c>
    </row>
    <row r="10" spans="1:7" x14ac:dyDescent="0.3">
      <c r="B10">
        <v>12</v>
      </c>
      <c r="C10">
        <v>0.92642857142857149</v>
      </c>
      <c r="D10">
        <v>0.92388167388167386</v>
      </c>
      <c r="E10">
        <v>0.93906810035842314</v>
      </c>
      <c r="F10">
        <f t="shared" si="0"/>
        <v>0.92979278188955616</v>
      </c>
      <c r="G10">
        <f t="shared" si="1"/>
        <v>8.1329773947046557E-3</v>
      </c>
    </row>
    <row r="11" spans="1:7" x14ac:dyDescent="0.3">
      <c r="B11">
        <v>24</v>
      </c>
      <c r="C11">
        <v>0.89749999999999996</v>
      </c>
      <c r="D11">
        <v>0.88311688311688319</v>
      </c>
      <c r="E11">
        <v>0.91827956989247295</v>
      </c>
      <c r="F11">
        <f t="shared" si="0"/>
        <v>0.89963215100311877</v>
      </c>
      <c r="G11">
        <f t="shared" si="1"/>
        <v>1.7678042489049344E-2</v>
      </c>
    </row>
    <row r="12" spans="1:7" x14ac:dyDescent="0.3">
      <c r="B12">
        <v>36</v>
      </c>
      <c r="C12">
        <v>0.877142857142857</v>
      </c>
      <c r="D12">
        <v>0.85317460317460336</v>
      </c>
      <c r="E12">
        <v>0.88781362007168452</v>
      </c>
      <c r="F12">
        <f t="shared" si="0"/>
        <v>0.87271036012971503</v>
      </c>
      <c r="G12">
        <f t="shared" si="1"/>
        <v>1.7739803979404712E-2</v>
      </c>
    </row>
    <row r="13" spans="1:7" x14ac:dyDescent="0.3">
      <c r="B13">
        <v>48</v>
      </c>
      <c r="C13">
        <v>0.84107142857142847</v>
      </c>
      <c r="D13">
        <v>0.83838383838383834</v>
      </c>
      <c r="E13">
        <v>0.85878136200716848</v>
      </c>
      <c r="F13">
        <f t="shared" si="0"/>
        <v>0.8460788763208118</v>
      </c>
      <c r="G13">
        <f t="shared" si="1"/>
        <v>1.1082447482987709E-2</v>
      </c>
    </row>
    <row r="14" spans="1:7" x14ac:dyDescent="0.3">
      <c r="B14">
        <v>52</v>
      </c>
      <c r="C14">
        <v>0.8928571428571429</v>
      </c>
      <c r="D14">
        <v>0.92424242424242409</v>
      </c>
      <c r="E14">
        <v>0.90681003584229414</v>
      </c>
      <c r="F14">
        <f t="shared" si="0"/>
        <v>0.90796986764728704</v>
      </c>
      <c r="G14">
        <f t="shared" si="1"/>
        <v>1.5724753710955993E-2</v>
      </c>
    </row>
    <row r="16" spans="1:7" x14ac:dyDescent="0.3">
      <c r="A16" t="s">
        <v>5</v>
      </c>
      <c r="B16">
        <v>0.5</v>
      </c>
    </row>
    <row r="17" spans="2:7" x14ac:dyDescent="0.3">
      <c r="B17">
        <v>1</v>
      </c>
      <c r="C17">
        <v>0.99055944055944056</v>
      </c>
      <c r="D17">
        <v>0.9965277777777779</v>
      </c>
      <c r="E17">
        <v>0.99790867898222368</v>
      </c>
      <c r="F17">
        <f>AVERAGE(C17:E17)</f>
        <v>0.99499863243981401</v>
      </c>
      <c r="G17">
        <f>STDEV(C17:E17)</f>
        <v>3.9059621666358182E-3</v>
      </c>
    </row>
    <row r="18" spans="2:7" x14ac:dyDescent="0.3">
      <c r="B18">
        <v>2</v>
      </c>
      <c r="C18">
        <v>0.98881118881118879</v>
      </c>
      <c r="D18">
        <v>0.98958333333333326</v>
      </c>
      <c r="E18">
        <v>0.99163471592889518</v>
      </c>
      <c r="F18">
        <f t="shared" ref="F18:F28" si="2">AVERAGE(C18:E18)</f>
        <v>0.99000974602447245</v>
      </c>
      <c r="G18">
        <f t="shared" ref="G18:G28" si="3">STDEV(C18:E18)</f>
        <v>1.4592625478231265E-3</v>
      </c>
    </row>
    <row r="19" spans="2:7" x14ac:dyDescent="0.3">
      <c r="B19">
        <v>3</v>
      </c>
      <c r="C19">
        <v>0.98916083916083908</v>
      </c>
      <c r="D19">
        <v>0.98124999999999996</v>
      </c>
      <c r="E19">
        <v>0.98954339491111876</v>
      </c>
      <c r="F19">
        <f t="shared" si="2"/>
        <v>0.98665141135731937</v>
      </c>
      <c r="G19">
        <f t="shared" si="3"/>
        <v>4.6816685822206076E-3</v>
      </c>
    </row>
    <row r="20" spans="2:7" x14ac:dyDescent="0.3">
      <c r="B20">
        <v>4</v>
      </c>
      <c r="C20">
        <v>0.98846153846153839</v>
      </c>
      <c r="D20">
        <v>0.9809027777777779</v>
      </c>
      <c r="E20">
        <v>0.98605785988149175</v>
      </c>
      <c r="F20">
        <f t="shared" si="2"/>
        <v>0.98514072537360275</v>
      </c>
      <c r="G20">
        <f t="shared" si="3"/>
        <v>3.8619383148571305E-3</v>
      </c>
    </row>
    <row r="21" spans="2:7" x14ac:dyDescent="0.3">
      <c r="B21">
        <v>6</v>
      </c>
      <c r="C21">
        <v>0.98671328671328662</v>
      </c>
      <c r="D21">
        <v>0.98159722222222223</v>
      </c>
      <c r="E21">
        <v>0.98361798536075284</v>
      </c>
      <c r="F21">
        <f t="shared" si="2"/>
        <v>0.9839761647654206</v>
      </c>
      <c r="G21">
        <f t="shared" si="3"/>
        <v>2.5767709121356851E-3</v>
      </c>
    </row>
    <row r="22" spans="2:7" x14ac:dyDescent="0.3">
      <c r="B22">
        <v>8</v>
      </c>
      <c r="C22">
        <v>0.98566433566433553</v>
      </c>
      <c r="D22">
        <v>0.97986111111111107</v>
      </c>
      <c r="E22">
        <v>0.98396653886371555</v>
      </c>
      <c r="F22">
        <f t="shared" si="2"/>
        <v>0.98316399521305409</v>
      </c>
      <c r="G22">
        <f t="shared" si="3"/>
        <v>2.9836908414243631E-3</v>
      </c>
    </row>
    <row r="23" spans="2:7" x14ac:dyDescent="0.3">
      <c r="B23">
        <v>10</v>
      </c>
      <c r="C23">
        <v>0.98426573426573416</v>
      </c>
      <c r="D23">
        <v>0.98159722222222223</v>
      </c>
      <c r="E23">
        <v>0.98187521784593934</v>
      </c>
      <c r="F23">
        <f t="shared" si="2"/>
        <v>0.98257939144463202</v>
      </c>
      <c r="G23">
        <f t="shared" si="3"/>
        <v>1.4670154990366615E-3</v>
      </c>
    </row>
    <row r="24" spans="2:7" x14ac:dyDescent="0.3">
      <c r="B24">
        <v>12</v>
      </c>
      <c r="C24">
        <v>0.9832167832167833</v>
      </c>
      <c r="D24">
        <v>0.98159722222222223</v>
      </c>
      <c r="E24">
        <v>0.97664691530149872</v>
      </c>
      <c r="F24">
        <f t="shared" si="2"/>
        <v>0.98048697358016812</v>
      </c>
      <c r="G24">
        <f t="shared" si="3"/>
        <v>3.4227591416076506E-3</v>
      </c>
    </row>
    <row r="25" spans="2:7" x14ac:dyDescent="0.3">
      <c r="B25">
        <v>24</v>
      </c>
      <c r="C25">
        <v>0.98076923076923062</v>
      </c>
      <c r="D25">
        <v>0.9756944444444442</v>
      </c>
      <c r="E25">
        <v>0.96619031021261781</v>
      </c>
      <c r="F25">
        <f t="shared" si="2"/>
        <v>0.9742179951420975</v>
      </c>
      <c r="G25">
        <f t="shared" si="3"/>
        <v>7.4007538842881951E-3</v>
      </c>
    </row>
    <row r="26" spans="2:7" x14ac:dyDescent="0.3">
      <c r="B26">
        <v>36</v>
      </c>
      <c r="C26">
        <v>0.97027972027972065</v>
      </c>
      <c r="D26">
        <v>0.97430555555555565</v>
      </c>
      <c r="E26">
        <v>0.97037295224817022</v>
      </c>
      <c r="F26">
        <f t="shared" si="2"/>
        <v>0.97165274269448221</v>
      </c>
      <c r="G26">
        <f t="shared" si="3"/>
        <v>2.2978762166167431E-3</v>
      </c>
    </row>
    <row r="27" spans="2:7" x14ac:dyDescent="0.3">
      <c r="B27">
        <v>48</v>
      </c>
      <c r="C27">
        <v>0.97412587412587393</v>
      </c>
      <c r="D27">
        <v>0.97152777777777788</v>
      </c>
      <c r="E27">
        <v>0.96165911467410226</v>
      </c>
      <c r="F27">
        <f t="shared" si="2"/>
        <v>0.96910425552591806</v>
      </c>
      <c r="G27">
        <f t="shared" si="3"/>
        <v>6.5772424226289141E-3</v>
      </c>
    </row>
    <row r="28" spans="2:7" x14ac:dyDescent="0.3">
      <c r="B28">
        <v>52</v>
      </c>
      <c r="C28">
        <v>0.98531468531468513</v>
      </c>
      <c r="D28">
        <v>0.97847222222222208</v>
      </c>
      <c r="E28">
        <v>0.98849773440223077</v>
      </c>
      <c r="F28">
        <f t="shared" si="2"/>
        <v>0.98409488064637929</v>
      </c>
      <c r="G28">
        <f t="shared" si="3"/>
        <v>5.1228572290755014E-3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Original teat</vt:lpstr>
      <vt:lpstr>Results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Shenghua Zhou</dc:creator>
  <cp:lastModifiedBy>Shenghua Zhou</cp:lastModifiedBy>
  <dcterms:created xsi:type="dcterms:W3CDTF">2015-06-05T18:17:20Z</dcterms:created>
  <dcterms:modified xsi:type="dcterms:W3CDTF">2023-07-07T05:54:08Z</dcterms:modified>
</cp:coreProperties>
</file>