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fhgao_connect_hku_hk/Documents/rheometer test results/Final dataset_GRL/"/>
    </mc:Choice>
  </mc:AlternateContent>
  <xr:revisionPtr revIDLastSave="9" documentId="13_ncr:1_{B23938DC-85C1-4261-A33C-F6AD6ACC64F1}" xr6:coauthVersionLast="47" xr6:coauthVersionMax="47" xr10:uidLastSave="{D0EC7C29-71AC-C841-8976-C76C7A43CD08}"/>
  <bookViews>
    <workbookView xWindow="760" yWindow="960" windowWidth="37340" windowHeight="15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" i="1" l="1"/>
  <c r="AG5" i="1"/>
  <c r="AG6" i="1"/>
  <c r="AG7" i="1"/>
  <c r="AG3" i="1"/>
  <c r="Q4" i="1"/>
  <c r="Q5" i="1"/>
  <c r="Q6" i="1"/>
  <c r="Q7" i="1"/>
  <c r="Q3" i="1"/>
  <c r="I4" i="1"/>
  <c r="I5" i="1"/>
  <c r="I6" i="1"/>
  <c r="I7" i="1"/>
  <c r="I3" i="1"/>
  <c r="Y4" i="1"/>
  <c r="Y5" i="1"/>
  <c r="Y6" i="1"/>
  <c r="Y7" i="1"/>
  <c r="Y3" i="1"/>
  <c r="P4" i="1"/>
  <c r="R4" i="1" s="1"/>
  <c r="Z3" i="1"/>
  <c r="R3" i="1"/>
  <c r="J4" i="1"/>
  <c r="J5" i="1"/>
  <c r="J6" i="1"/>
  <c r="J3" i="1"/>
  <c r="AH3" i="1"/>
  <c r="AF7" i="1"/>
  <c r="AH7" i="1" s="1"/>
  <c r="U3" i="1"/>
  <c r="H7" i="1"/>
  <c r="J7" i="1" s="1"/>
  <c r="P6" i="1"/>
  <c r="H6" i="1"/>
  <c r="P5" i="1"/>
  <c r="R5" i="1" s="1"/>
  <c r="P7" i="1"/>
  <c r="R7" i="1" s="1"/>
  <c r="M3" i="1"/>
  <c r="P3" i="1" s="1"/>
  <c r="X4" i="1"/>
  <c r="X5" i="1"/>
  <c r="Z5" i="1" s="1"/>
  <c r="X6" i="1"/>
  <c r="Z6" i="1" s="1"/>
  <c r="X7" i="1"/>
  <c r="X3" i="1"/>
  <c r="AF4" i="1"/>
  <c r="AH4" i="1" s="1"/>
  <c r="AF5" i="1"/>
  <c r="AH5" i="1" s="1"/>
  <c r="AF6" i="1"/>
  <c r="AH6" i="1" s="1"/>
  <c r="AF3" i="1"/>
  <c r="E4" i="1"/>
  <c r="H4" i="1" s="1"/>
  <c r="H5" i="1"/>
  <c r="E3" i="1"/>
  <c r="H3" i="1" s="1"/>
  <c r="R6" i="1" l="1"/>
  <c r="Z4" i="1"/>
  <c r="Z7" i="1"/>
</calcChain>
</file>

<file path=xl/sharedStrings.xml><?xml version="1.0" encoding="utf-8"?>
<sst xmlns="http://schemas.openxmlformats.org/spreadsheetml/2006/main" count="42" uniqueCount="20">
  <si>
    <t>P35</t>
    <phoneticPr fontId="2" type="noConversion"/>
  </si>
  <si>
    <t>O35</t>
    <phoneticPr fontId="2" type="noConversion"/>
  </si>
  <si>
    <t>P40</t>
    <phoneticPr fontId="2" type="noConversion"/>
  </si>
  <si>
    <t>O40</t>
    <phoneticPr fontId="2" type="noConversion"/>
  </si>
  <si>
    <r>
      <t>Reynold number=</t>
    </r>
    <r>
      <rPr>
        <sz val="11"/>
        <color theme="1"/>
        <rFont val="等线"/>
        <family val="2"/>
        <charset val="134"/>
      </rPr>
      <t>Ρ</t>
    </r>
    <r>
      <rPr>
        <sz val="11"/>
        <color theme="1"/>
        <rFont val="Calibri"/>
        <family val="2"/>
      </rPr>
      <t>vL/</t>
    </r>
    <r>
      <rPr>
        <sz val="11"/>
        <color theme="1"/>
        <rFont val="等线"/>
        <family val="2"/>
        <charset val="134"/>
      </rPr>
      <t>μ</t>
    </r>
    <phoneticPr fontId="2" type="noConversion"/>
  </si>
  <si>
    <t>density Ρ</t>
    <phoneticPr fontId="2" type="noConversion"/>
  </si>
  <si>
    <t>V m/s</t>
    <phoneticPr fontId="2" type="noConversion"/>
  </si>
  <si>
    <t>viscosity pa.s</t>
    <phoneticPr fontId="2" type="noConversion"/>
  </si>
  <si>
    <t>density Ρ kg/m3</t>
    <phoneticPr fontId="2" type="noConversion"/>
  </si>
  <si>
    <t>Re</t>
    <phoneticPr fontId="2" type="noConversion"/>
  </si>
  <si>
    <t>peak velocity V m/s</t>
    <phoneticPr fontId="2" type="noConversion"/>
  </si>
  <si>
    <t>Velocity = peak /5</t>
    <phoneticPr fontId="2" type="noConversion"/>
  </si>
  <si>
    <t>Mean velocity V m/s</t>
  </si>
  <si>
    <t>Mean velocity V m/s</t>
    <phoneticPr fontId="2" type="noConversion"/>
  </si>
  <si>
    <t>Viscosity pa.s</t>
    <phoneticPr fontId="2" type="noConversion"/>
  </si>
  <si>
    <t>Hydraulic Radius(m)</t>
    <phoneticPr fontId="2" type="noConversion"/>
  </si>
  <si>
    <t>Hydraulic radius=0.23</t>
    <phoneticPr fontId="2" type="noConversion"/>
  </si>
  <si>
    <t>friction factor</t>
  </si>
  <si>
    <t>friction factor</t>
    <phoneticPr fontId="2" type="noConversion"/>
  </si>
  <si>
    <t>hydrodynamic stress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</si>
</sst>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"/>
  <sheetViews>
    <sheetView tabSelected="1" topLeftCell="D1" workbookViewId="0">
      <selection activeCell="M4" sqref="M4:M6"/>
    </sheetView>
  </sheetViews>
  <sheetFormatPr baseColWidth="10" defaultColWidth="8.83203125" defaultRowHeight="15"/>
  <cols>
    <col min="1" max="1" width="22.83203125" customWidth="1"/>
    <col min="2" max="2" width="9.1640625" style="1" customWidth="1"/>
    <col min="3" max="3" width="11.5" style="1" customWidth="1"/>
    <col min="4" max="4" width="18.33203125" style="1" customWidth="1"/>
    <col min="5" max="5" width="18.5" style="1" customWidth="1"/>
    <col min="6" max="6" width="19.5" style="1" customWidth="1"/>
    <col min="7" max="7" width="20.1640625" style="1" customWidth="1"/>
    <col min="8" max="8" width="15.6640625" style="1" customWidth="1"/>
    <col min="9" max="9" width="18.83203125" style="6" customWidth="1"/>
    <col min="10" max="10" width="15.6640625" style="1" customWidth="1"/>
    <col min="11" max="11" width="17.1640625" style="1" customWidth="1"/>
    <col min="12" max="14" width="15" style="1" customWidth="1"/>
    <col min="15" max="16" width="18.5" style="1" customWidth="1"/>
    <col min="17" max="17" width="18.5" style="6" customWidth="1"/>
    <col min="18" max="18" width="18.5" style="1" customWidth="1"/>
    <col min="19" max="19" width="14.83203125" style="1" customWidth="1"/>
    <col min="20" max="20" width="13.5" style="1" customWidth="1"/>
    <col min="21" max="21" width="17.5" style="1" customWidth="1"/>
    <col min="22" max="22" width="19.33203125" style="1" customWidth="1"/>
    <col min="23" max="24" width="13.1640625" style="1" customWidth="1"/>
    <col min="25" max="25" width="21.1640625" style="6" customWidth="1"/>
    <col min="26" max="26" width="13.1640625" style="1" customWidth="1"/>
    <col min="27" max="27" width="13.83203125" style="1" customWidth="1"/>
    <col min="28" max="28" width="11.83203125" style="1" customWidth="1"/>
    <col min="29" max="29" width="19.33203125" style="1" customWidth="1"/>
    <col min="30" max="30" width="18" style="1" customWidth="1"/>
    <col min="31" max="31" width="12.6640625" style="1" customWidth="1"/>
    <col min="32" max="32" width="8.83203125" style="1"/>
    <col min="33" max="33" width="13.83203125" style="6" customWidth="1"/>
    <col min="34" max="34" width="15.1640625" style="1" customWidth="1"/>
  </cols>
  <sheetData>
    <row r="1" spans="1:34">
      <c r="C1" s="10" t="s">
        <v>0</v>
      </c>
      <c r="D1" s="10"/>
      <c r="E1" s="10"/>
      <c r="F1" s="10"/>
      <c r="G1" s="10"/>
      <c r="H1" s="10"/>
      <c r="J1" s="2"/>
      <c r="K1" s="7" t="s">
        <v>1</v>
      </c>
      <c r="L1" s="7" t="s">
        <v>2</v>
      </c>
      <c r="M1" s="7"/>
      <c r="N1" s="7"/>
      <c r="O1" s="7" t="s">
        <v>3</v>
      </c>
      <c r="P1" s="3"/>
      <c r="R1" s="3"/>
      <c r="S1" s="8" t="s">
        <v>2</v>
      </c>
      <c r="T1" s="8"/>
      <c r="U1" s="8"/>
      <c r="V1" s="8"/>
      <c r="W1" s="8"/>
      <c r="X1" s="4"/>
      <c r="Z1" s="4"/>
      <c r="AA1" s="9" t="s">
        <v>3</v>
      </c>
      <c r="AB1" s="9" t="s">
        <v>2</v>
      </c>
      <c r="AC1" s="9"/>
      <c r="AD1" s="9"/>
      <c r="AE1" s="9" t="s">
        <v>3</v>
      </c>
      <c r="AF1" s="5"/>
      <c r="AH1" s="5"/>
    </row>
    <row r="2" spans="1:34">
      <c r="C2" s="2" t="s">
        <v>5</v>
      </c>
      <c r="D2" s="2" t="s">
        <v>10</v>
      </c>
      <c r="E2" s="2" t="s">
        <v>13</v>
      </c>
      <c r="F2" s="2" t="s">
        <v>15</v>
      </c>
      <c r="G2" s="2" t="s">
        <v>14</v>
      </c>
      <c r="H2" s="2" t="s">
        <v>9</v>
      </c>
      <c r="I2" s="6" t="s">
        <v>19</v>
      </c>
      <c r="J2" s="2" t="s">
        <v>18</v>
      </c>
      <c r="K2" s="3" t="s">
        <v>5</v>
      </c>
      <c r="L2" s="3" t="s">
        <v>6</v>
      </c>
      <c r="M2" s="3" t="s">
        <v>13</v>
      </c>
      <c r="N2" s="3" t="s">
        <v>15</v>
      </c>
      <c r="O2" s="3" t="s">
        <v>7</v>
      </c>
      <c r="P2" s="3" t="s">
        <v>9</v>
      </c>
      <c r="Q2" s="6" t="s">
        <v>19</v>
      </c>
      <c r="R2" s="3" t="s">
        <v>18</v>
      </c>
      <c r="S2" s="4" t="s">
        <v>8</v>
      </c>
      <c r="T2" s="4" t="s">
        <v>6</v>
      </c>
      <c r="U2" s="4" t="s">
        <v>12</v>
      </c>
      <c r="V2" s="4" t="s">
        <v>15</v>
      </c>
      <c r="W2" s="4" t="s">
        <v>7</v>
      </c>
      <c r="X2" s="4" t="s">
        <v>9</v>
      </c>
      <c r="Y2" s="6" t="s">
        <v>19</v>
      </c>
      <c r="Z2" s="4" t="s">
        <v>17</v>
      </c>
      <c r="AA2" s="5" t="s">
        <v>5</v>
      </c>
      <c r="AB2" s="5" t="s">
        <v>6</v>
      </c>
      <c r="AC2" s="5" t="s">
        <v>12</v>
      </c>
      <c r="AD2" s="5" t="s">
        <v>15</v>
      </c>
      <c r="AE2" s="5" t="s">
        <v>7</v>
      </c>
      <c r="AF2" s="5" t="s">
        <v>9</v>
      </c>
      <c r="AH2" s="5" t="s">
        <v>17</v>
      </c>
    </row>
    <row r="3" spans="1:34">
      <c r="B3" s="1">
        <v>0</v>
      </c>
      <c r="C3" s="2">
        <v>1274</v>
      </c>
      <c r="D3" s="2">
        <v>1.76</v>
      </c>
      <c r="E3" s="2">
        <f>D3/5</f>
        <v>0.35199999999999998</v>
      </c>
      <c r="F3" s="2">
        <v>0.23</v>
      </c>
      <c r="G3" s="2">
        <v>2.8504</v>
      </c>
      <c r="H3" s="2">
        <f>C3*E3*F3/G3</f>
        <v>36.185461689587427</v>
      </c>
      <c r="I3" s="6">
        <f>0.125*J3*C3*E3*E3</f>
        <v>8.724702608695651</v>
      </c>
      <c r="J3" s="2">
        <f>16/H3</f>
        <v>0.44216652912305088</v>
      </c>
      <c r="K3" s="3">
        <v>1274</v>
      </c>
      <c r="L3" s="3">
        <v>1.76</v>
      </c>
      <c r="M3" s="3">
        <f>L3/5</f>
        <v>0.35199999999999998</v>
      </c>
      <c r="N3" s="3">
        <v>0.23</v>
      </c>
      <c r="O3" s="3">
        <v>2.8504</v>
      </c>
      <c r="P3" s="3">
        <f>K3*M3*N3/O3</f>
        <v>36.185461689587427</v>
      </c>
      <c r="Q3" s="6">
        <f>0.125*R3*K3*M3*M3</f>
        <v>8.724702608695651</v>
      </c>
      <c r="R3" s="3">
        <f>16/P3</f>
        <v>0.44216652912305088</v>
      </c>
      <c r="S3" s="4">
        <v>1338</v>
      </c>
      <c r="T3" s="4">
        <v>0.33</v>
      </c>
      <c r="U3" s="4">
        <f>T3/1.2</f>
        <v>0.27500000000000002</v>
      </c>
      <c r="V3" s="4">
        <v>0.3</v>
      </c>
      <c r="W3" s="4">
        <v>6.0904999999999996</v>
      </c>
      <c r="X3" s="4">
        <f>S3*U3*V3/W3</f>
        <v>18.124127739922834</v>
      </c>
      <c r="Y3" s="6">
        <f>0.125*Z3*S3*U3*U3</f>
        <v>11.165916666666668</v>
      </c>
      <c r="Z3" s="4">
        <f>16/X3</f>
        <v>0.88280110522262978</v>
      </c>
      <c r="AA3" s="5">
        <v>1338</v>
      </c>
      <c r="AB3" s="5">
        <v>0.33</v>
      </c>
      <c r="AC3" s="5">
        <v>0.27500000000000002</v>
      </c>
      <c r="AD3" s="5">
        <v>0.3</v>
      </c>
      <c r="AE3" s="5">
        <v>6.0904999999999996</v>
      </c>
      <c r="AF3" s="5">
        <f>AA3*AC3*AD3/AE3</f>
        <v>18.124127739922834</v>
      </c>
      <c r="AG3" s="6">
        <f>0.125*AH3*AA3*AC3*AC3</f>
        <v>11.165916666666668</v>
      </c>
      <c r="AH3" s="5">
        <f>16/AF3</f>
        <v>0.88280110522262978</v>
      </c>
    </row>
    <row r="4" spans="1:34">
      <c r="A4" t="s">
        <v>4</v>
      </c>
      <c r="B4" s="1">
        <v>100</v>
      </c>
      <c r="C4" s="2">
        <v>1274</v>
      </c>
      <c r="D4" s="2">
        <v>2.75</v>
      </c>
      <c r="E4" s="2">
        <f>D4/5</f>
        <v>0.55000000000000004</v>
      </c>
      <c r="F4" s="2">
        <v>0.23</v>
      </c>
      <c r="G4" s="2">
        <v>2.1579999999999999</v>
      </c>
      <c r="H4" s="2">
        <f>C4*E4*F4/G4</f>
        <v>74.680722891566276</v>
      </c>
      <c r="I4" s="6">
        <f t="shared" ref="I4:I7" si="0">0.125*J4*C4*E4*E4</f>
        <v>10.320869565217389</v>
      </c>
      <c r="J4" s="2">
        <f t="shared" ref="J4:J7" si="1">16/H4</f>
        <v>0.21424538194724527</v>
      </c>
      <c r="K4" s="3">
        <v>1274</v>
      </c>
      <c r="L4" s="3">
        <v>2.82</v>
      </c>
      <c r="M4" s="11">
        <v>0.56599999999999995</v>
      </c>
      <c r="N4" s="3">
        <v>0.23</v>
      </c>
      <c r="O4" s="3">
        <v>2.1533000000000002</v>
      </c>
      <c r="P4" s="3">
        <f>K4*M4*N4/O4</f>
        <v>77.021000325082426</v>
      </c>
      <c r="Q4" s="6">
        <f t="shared" ref="Q4:Q7" si="2">0.125*R4*K4*M4*M4</f>
        <v>10.597980869565216</v>
      </c>
      <c r="R4" s="3">
        <f t="shared" ref="R4:R7" si="3">16/P4</f>
        <v>0.20773555176469824</v>
      </c>
      <c r="S4" s="4">
        <v>1338</v>
      </c>
      <c r="T4" s="4">
        <v>0.71199999999999997</v>
      </c>
      <c r="U4" s="4">
        <v>0.33200000000000002</v>
      </c>
      <c r="V4" s="4">
        <v>0.28000000000000003</v>
      </c>
      <c r="W4" s="4">
        <v>5.2430000000000003</v>
      </c>
      <c r="X4" s="4">
        <f>S4*U4*V4/W4</f>
        <v>23.723150867823769</v>
      </c>
      <c r="Y4" s="6">
        <f t="shared" ref="Y4:Y7" si="4">0.125*Z4*S4*U4*U4</f>
        <v>12.433399999999999</v>
      </c>
      <c r="Z4" s="4">
        <f t="shared" ref="Z4:Z7" si="5">16/X4</f>
        <v>0.6744466655861111</v>
      </c>
      <c r="AA4" s="5">
        <v>1338</v>
      </c>
      <c r="AB4" s="5">
        <v>0.73799999999999999</v>
      </c>
      <c r="AC4" s="5">
        <v>0.34200000000000003</v>
      </c>
      <c r="AD4" s="5">
        <v>0.28000000000000003</v>
      </c>
      <c r="AE4" s="5">
        <v>5.1264000000000003</v>
      </c>
      <c r="AF4" s="5">
        <f>AA4*AC4*AD4/AE4</f>
        <v>24.993539325842701</v>
      </c>
      <c r="AG4" s="6">
        <f t="shared" ref="AG4:AG7" si="6">0.125*AH4*AA4*AC4*AC4</f>
        <v>12.523062857142856</v>
      </c>
      <c r="AH4" s="5">
        <f t="shared" ref="AH4:AH7" si="7">16/AF4</f>
        <v>0.6401654360115534</v>
      </c>
    </row>
    <row r="5" spans="1:34">
      <c r="A5" t="s">
        <v>11</v>
      </c>
      <c r="B5" s="1">
        <v>200</v>
      </c>
      <c r="C5" s="2">
        <v>1274</v>
      </c>
      <c r="D5" s="2">
        <v>3.48</v>
      </c>
      <c r="E5" s="2">
        <v>0.74</v>
      </c>
      <c r="F5" s="2">
        <v>0.23</v>
      </c>
      <c r="G5" s="2">
        <v>1.72763</v>
      </c>
      <c r="H5" s="2">
        <f>C5*E5*F5/G5</f>
        <v>125.50997609441836</v>
      </c>
      <c r="I5" s="6">
        <f t="shared" si="0"/>
        <v>11.116923478260867</v>
      </c>
      <c r="J5" s="2">
        <f t="shared" si="1"/>
        <v>0.12747990636189394</v>
      </c>
      <c r="K5" s="3">
        <v>1274</v>
      </c>
      <c r="L5" s="3">
        <v>3.64</v>
      </c>
      <c r="M5" s="11">
        <v>0.86</v>
      </c>
      <c r="N5" s="3">
        <v>0.23</v>
      </c>
      <c r="O5" s="3">
        <v>1.5566599999999999</v>
      </c>
      <c r="P5" s="3">
        <f>K5*M5*N5/O5</f>
        <v>161.88326288335281</v>
      </c>
      <c r="Q5" s="6">
        <f t="shared" si="2"/>
        <v>11.641109565217391</v>
      </c>
      <c r="R5" s="3">
        <f t="shared" si="3"/>
        <v>9.8836653740597122E-2</v>
      </c>
      <c r="S5" s="4">
        <v>1338</v>
      </c>
      <c r="T5" s="4">
        <v>1</v>
      </c>
      <c r="U5" s="4">
        <v>0.45200000000000001</v>
      </c>
      <c r="V5" s="4">
        <v>0.28000000000000003</v>
      </c>
      <c r="W5" s="4">
        <v>4.0879000000000003</v>
      </c>
      <c r="X5" s="4">
        <f>S5*U5*V5/W5</f>
        <v>41.424027006531475</v>
      </c>
      <c r="Y5" s="6">
        <f t="shared" si="4"/>
        <v>13.198077142857143</v>
      </c>
      <c r="Z5" s="4">
        <f t="shared" si="5"/>
        <v>0.38624926537145271</v>
      </c>
      <c r="AA5" s="5">
        <v>1338</v>
      </c>
      <c r="AB5" s="5">
        <v>1.1000000000000001</v>
      </c>
      <c r="AC5" s="5">
        <v>0.52700000000000002</v>
      </c>
      <c r="AD5" s="5">
        <v>0.28000000000000003</v>
      </c>
      <c r="AE5" s="5">
        <v>3.6682000000000001</v>
      </c>
      <c r="AF5" s="5">
        <f>AA5*AC5*AD5/AE5</f>
        <v>53.8234774548825</v>
      </c>
      <c r="AG5" s="6">
        <f t="shared" si="6"/>
        <v>13.808152857142858</v>
      </c>
      <c r="AH5" s="5">
        <f t="shared" si="7"/>
        <v>0.29726804652137145</v>
      </c>
    </row>
    <row r="6" spans="1:34">
      <c r="A6" t="s">
        <v>16</v>
      </c>
      <c r="B6" s="1">
        <v>300</v>
      </c>
      <c r="C6" s="2">
        <v>1274</v>
      </c>
      <c r="D6" s="2">
        <v>3.68</v>
      </c>
      <c r="E6" s="2">
        <v>0.98</v>
      </c>
      <c r="F6" s="2">
        <v>0.22</v>
      </c>
      <c r="G6" s="2">
        <v>1.31426</v>
      </c>
      <c r="H6" s="2">
        <f>C6*E6*F6/G6</f>
        <v>208.99548034635461</v>
      </c>
      <c r="I6" s="6">
        <f t="shared" si="0"/>
        <v>11.708861818181816</v>
      </c>
      <c r="J6" s="2">
        <f t="shared" si="1"/>
        <v>7.6556679472131364E-2</v>
      </c>
      <c r="K6" s="3">
        <v>1274</v>
      </c>
      <c r="L6" s="3">
        <v>3.95</v>
      </c>
      <c r="M6" s="11">
        <v>1.32</v>
      </c>
      <c r="N6" s="3">
        <v>0.22</v>
      </c>
      <c r="O6" s="3">
        <v>1.02566</v>
      </c>
      <c r="P6" s="3">
        <f>K6*M6*N6/O6</f>
        <v>360.71368679679426</v>
      </c>
      <c r="Q6" s="6">
        <f t="shared" si="2"/>
        <v>12.307920000000001</v>
      </c>
      <c r="R6" s="3">
        <f t="shared" si="3"/>
        <v>4.4356509291574225E-2</v>
      </c>
      <c r="S6" s="4">
        <v>1338</v>
      </c>
      <c r="T6" s="4">
        <v>1.1000000000000001</v>
      </c>
      <c r="U6" s="4">
        <v>0.57099999999999995</v>
      </c>
      <c r="V6" s="4">
        <v>0.24</v>
      </c>
      <c r="W6" s="4">
        <v>2.9363999999999999</v>
      </c>
      <c r="X6" s="4">
        <f>S6*U6*V6/W6</f>
        <v>62.443645279934607</v>
      </c>
      <c r="Y6" s="6">
        <f t="shared" si="4"/>
        <v>13.972369999999998</v>
      </c>
      <c r="Z6" s="4">
        <f t="shared" si="5"/>
        <v>0.25623103725402424</v>
      </c>
      <c r="AA6" s="5">
        <v>1338</v>
      </c>
      <c r="AB6" s="5">
        <v>1.3</v>
      </c>
      <c r="AC6" s="5">
        <v>0.66800000000000004</v>
      </c>
      <c r="AD6" s="5">
        <v>0.24</v>
      </c>
      <c r="AE6" s="5">
        <v>2.6149</v>
      </c>
      <c r="AF6" s="5">
        <f>AA6*AC6*AD6/AE6</f>
        <v>82.033026119545681</v>
      </c>
      <c r="AG6" s="6">
        <f t="shared" si="6"/>
        <v>14.556276666666667</v>
      </c>
      <c r="AH6" s="5">
        <f t="shared" si="7"/>
        <v>0.19504339601812817</v>
      </c>
    </row>
    <row r="7" spans="1:34">
      <c r="B7" s="1">
        <v>400</v>
      </c>
      <c r="C7" s="2">
        <v>1274</v>
      </c>
      <c r="D7" s="2">
        <v>3.8</v>
      </c>
      <c r="E7" s="2">
        <v>1.42</v>
      </c>
      <c r="F7" s="2">
        <v>0.22</v>
      </c>
      <c r="G7" s="2">
        <v>0.99411000000000005</v>
      </c>
      <c r="H7" s="2">
        <f>C7*E7*F7/G7</f>
        <v>400.355695043808</v>
      </c>
      <c r="I7" s="6">
        <f t="shared" si="0"/>
        <v>12.833056363636363</v>
      </c>
      <c r="J7" s="2">
        <f t="shared" si="1"/>
        <v>3.9964462097258881E-2</v>
      </c>
      <c r="K7" s="3">
        <v>1274</v>
      </c>
      <c r="L7" s="3">
        <v>4.2</v>
      </c>
      <c r="M7" s="3">
        <v>1.71</v>
      </c>
      <c r="N7" s="3">
        <v>0.22</v>
      </c>
      <c r="O7" s="3">
        <v>0.86184000000000005</v>
      </c>
      <c r="P7" s="3">
        <f>K7*M7*N7/O7</f>
        <v>556.11111111111109</v>
      </c>
      <c r="Q7" s="6">
        <f t="shared" si="2"/>
        <v>13.397694545454547</v>
      </c>
      <c r="R7" s="3">
        <f t="shared" si="3"/>
        <v>2.8771228771228771E-2</v>
      </c>
      <c r="S7" s="4">
        <v>1338</v>
      </c>
      <c r="T7" s="4">
        <v>1.18</v>
      </c>
      <c r="U7" s="4">
        <v>0.75</v>
      </c>
      <c r="V7" s="4">
        <v>0.22</v>
      </c>
      <c r="W7" s="4">
        <v>2.1686999999999999</v>
      </c>
      <c r="X7" s="4">
        <f>S7*U7*V7/W7</f>
        <v>101.79831235302257</v>
      </c>
      <c r="Y7" s="6">
        <f t="shared" si="4"/>
        <v>14.786590909090906</v>
      </c>
      <c r="Z7" s="4">
        <f t="shared" si="5"/>
        <v>0.157173529012094</v>
      </c>
      <c r="AA7" s="5">
        <v>1338</v>
      </c>
      <c r="AB7" s="5">
        <v>1.52</v>
      </c>
      <c r="AC7" s="5">
        <v>0.93600000000000005</v>
      </c>
      <c r="AD7" s="5">
        <v>0.22</v>
      </c>
      <c r="AE7" s="5">
        <v>1.8320000000000001</v>
      </c>
      <c r="AF7" s="5">
        <f>AA7*AC7*AD7/AE7</f>
        <v>150.39353711790395</v>
      </c>
      <c r="AG7" s="6">
        <f t="shared" si="6"/>
        <v>15.588654545454544</v>
      </c>
      <c r="AH7" s="5">
        <f t="shared" si="7"/>
        <v>0.10638755033373866</v>
      </c>
    </row>
    <row r="9" spans="1:34">
      <c r="J9" s="2"/>
    </row>
    <row r="10" spans="1:34">
      <c r="J10" s="2"/>
    </row>
    <row r="11" spans="1:34">
      <c r="J11" s="2"/>
    </row>
    <row r="12" spans="1:34">
      <c r="J12" s="2"/>
    </row>
    <row r="13" spans="1:34">
      <c r="J13" s="2"/>
    </row>
  </sheetData>
  <mergeCells count="4">
    <mergeCell ref="K1:O1"/>
    <mergeCell ref="S1:W1"/>
    <mergeCell ref="AA1:AE1"/>
    <mergeCell ref="C1:H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Gao</dc:creator>
  <cp:lastModifiedBy>fhgao@connect.hku.hk</cp:lastModifiedBy>
  <dcterms:created xsi:type="dcterms:W3CDTF">2015-06-05T18:19:34Z</dcterms:created>
  <dcterms:modified xsi:type="dcterms:W3CDTF">2023-07-24T08:17:23Z</dcterms:modified>
</cp:coreProperties>
</file>