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Michael\Dropbox\MPhil\thesis\data\"/>
    </mc:Choice>
  </mc:AlternateContent>
  <xr:revisionPtr revIDLastSave="0" documentId="13_ncr:1_{99BFE934-331E-4B39-8568-020A3825E7AA}" xr6:coauthVersionLast="47" xr6:coauthVersionMax="47" xr10:uidLastSave="{00000000-0000-0000-0000-000000000000}"/>
  <bookViews>
    <workbookView xWindow="12015" yWindow="435" windowWidth="16785" windowHeight="14280" firstSheet="7" activeTab="10" xr2:uid="{00000000-000D-0000-FFFF-FFFF00000000}"/>
  </bookViews>
  <sheets>
    <sheet name="Figure 4" sheetId="1" r:id="rId1"/>
    <sheet name="Figure 5" sheetId="7" r:id="rId2"/>
    <sheet name="Figure 7" sheetId="8" r:id="rId3"/>
    <sheet name="Figure 8" sheetId="9" r:id="rId4"/>
    <sheet name="Figure 9" sheetId="10" r:id="rId5"/>
    <sheet name="Figure 10" sheetId="11" r:id="rId6"/>
    <sheet name="Figure 11" sheetId="12" r:id="rId7"/>
    <sheet name="Figure 12" sheetId="13" r:id="rId8"/>
    <sheet name="Figure 13" sheetId="14" r:id="rId9"/>
    <sheet name="Figure 14" sheetId="15" r:id="rId10"/>
    <sheet name="Figure 15" sheetId="16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7" l="1"/>
  <c r="C10" i="7"/>
  <c r="D10" i="7"/>
  <c r="E10" i="7"/>
  <c r="B11" i="7"/>
  <c r="C11" i="7"/>
  <c r="D11" i="7"/>
  <c r="E11" i="7"/>
  <c r="C9" i="7"/>
  <c r="D9" i="7"/>
  <c r="E9" i="7"/>
  <c r="B9" i="7"/>
  <c r="M16" i="1"/>
  <c r="N16" i="1"/>
  <c r="N28" i="1" s="1"/>
  <c r="O16" i="1"/>
  <c r="O28" i="1" s="1"/>
  <c r="P16" i="1"/>
  <c r="P28" i="1" s="1"/>
  <c r="Q16" i="1"/>
  <c r="Q28" i="1" s="1"/>
  <c r="R16" i="1"/>
  <c r="S16" i="1"/>
  <c r="S28" i="1" s="1"/>
  <c r="M17" i="1"/>
  <c r="M29" i="1" s="1"/>
  <c r="N17" i="1"/>
  <c r="O17" i="1"/>
  <c r="P17" i="1"/>
  <c r="Q17" i="1"/>
  <c r="Q29" i="1" s="1"/>
  <c r="R17" i="1"/>
  <c r="R29" i="1" s="1"/>
  <c r="S17" i="1"/>
  <c r="M18" i="1"/>
  <c r="N18" i="1"/>
  <c r="O18" i="1"/>
  <c r="P18" i="1"/>
  <c r="P30" i="1" s="1"/>
  <c r="Q18" i="1"/>
  <c r="Q30" i="1" s="1"/>
  <c r="R18" i="1"/>
  <c r="R30" i="1" s="1"/>
  <c r="S18" i="1"/>
  <c r="S30" i="1" s="1"/>
  <c r="M19" i="1"/>
  <c r="M31" i="1" s="1"/>
  <c r="N19" i="1"/>
  <c r="O19" i="1"/>
  <c r="O31" i="1" s="1"/>
  <c r="P19" i="1"/>
  <c r="P31" i="1" s="1"/>
  <c r="Q19" i="1"/>
  <c r="Q31" i="1" s="1"/>
  <c r="R19" i="1"/>
  <c r="R31" i="1" s="1"/>
  <c r="S19" i="1"/>
  <c r="S31" i="1" s="1"/>
  <c r="M20" i="1"/>
  <c r="N20" i="1"/>
  <c r="O20" i="1"/>
  <c r="P20" i="1"/>
  <c r="Q20" i="1"/>
  <c r="Q32" i="1" s="1"/>
  <c r="R20" i="1"/>
  <c r="S20" i="1"/>
  <c r="M21" i="1"/>
  <c r="N21" i="1"/>
  <c r="O21" i="1"/>
  <c r="P21" i="1"/>
  <c r="P33" i="1" s="1"/>
  <c r="Q21" i="1"/>
  <c r="Q33" i="1" s="1"/>
  <c r="R21" i="1"/>
  <c r="R33" i="1" s="1"/>
  <c r="S21" i="1"/>
  <c r="S33" i="1" s="1"/>
  <c r="M22" i="1"/>
  <c r="N22" i="1"/>
  <c r="O22" i="1"/>
  <c r="P22" i="1"/>
  <c r="U22" i="1" s="1"/>
  <c r="Q22" i="1"/>
  <c r="Q34" i="1" s="1"/>
  <c r="R22" i="1"/>
  <c r="R34" i="1" s="1"/>
  <c r="S22" i="1"/>
  <c r="M23" i="1"/>
  <c r="N23" i="1"/>
  <c r="O23" i="1"/>
  <c r="P23" i="1"/>
  <c r="Q23" i="1"/>
  <c r="R23" i="1"/>
  <c r="S23" i="1"/>
  <c r="M24" i="1"/>
  <c r="N24" i="1"/>
  <c r="N36" i="1" s="1"/>
  <c r="O24" i="1"/>
  <c r="O36" i="1" s="1"/>
  <c r="P24" i="1"/>
  <c r="P36" i="1" s="1"/>
  <c r="Q24" i="1"/>
  <c r="Q36" i="1" s="1"/>
  <c r="R24" i="1"/>
  <c r="R36" i="1" s="1"/>
  <c r="S24" i="1"/>
  <c r="S36" i="1" s="1"/>
  <c r="M25" i="1"/>
  <c r="M37" i="1" s="1"/>
  <c r="N25" i="1"/>
  <c r="N37" i="1" s="1"/>
  <c r="O25" i="1"/>
  <c r="P25" i="1"/>
  <c r="Q25" i="1"/>
  <c r="Q37" i="1" s="1"/>
  <c r="R25" i="1"/>
  <c r="S25" i="1"/>
  <c r="L18" i="1"/>
  <c r="L30" i="1" s="1"/>
  <c r="L19" i="1"/>
  <c r="L20" i="1"/>
  <c r="L21" i="1"/>
  <c r="L33" i="1" s="1"/>
  <c r="L22" i="1"/>
  <c r="L23" i="1"/>
  <c r="L35" i="1" s="1"/>
  <c r="L24" i="1"/>
  <c r="L25" i="1"/>
  <c r="L17" i="1"/>
  <c r="L16" i="1"/>
  <c r="Q35" i="1"/>
  <c r="P35" i="1"/>
  <c r="M35" i="1"/>
  <c r="O33" i="1"/>
  <c r="N33" i="1"/>
  <c r="M33" i="1"/>
  <c r="S32" i="1"/>
  <c r="L31" i="1"/>
  <c r="M30" i="1"/>
  <c r="M28" i="1"/>
  <c r="L28" i="1"/>
  <c r="S37" i="1"/>
  <c r="R37" i="1"/>
  <c r="P37" i="1"/>
  <c r="O37" i="1"/>
  <c r="L37" i="1"/>
  <c r="M36" i="1"/>
  <c r="S35" i="1"/>
  <c r="R35" i="1"/>
  <c r="O35" i="1"/>
  <c r="N35" i="1"/>
  <c r="S34" i="1"/>
  <c r="O34" i="1"/>
  <c r="N34" i="1"/>
  <c r="M34" i="1"/>
  <c r="R32" i="1"/>
  <c r="P32" i="1"/>
  <c r="O32" i="1"/>
  <c r="N32" i="1"/>
  <c r="M32" i="1"/>
  <c r="N31" i="1"/>
  <c r="U18" i="1"/>
  <c r="O30" i="1"/>
  <c r="N30" i="1"/>
  <c r="S29" i="1"/>
  <c r="P29" i="1"/>
  <c r="O29" i="1"/>
  <c r="N29" i="1"/>
  <c r="G37" i="1"/>
  <c r="G36" i="1"/>
  <c r="G35" i="1"/>
  <c r="G34" i="1"/>
  <c r="G33" i="1"/>
  <c r="G32" i="1"/>
  <c r="G31" i="1"/>
  <c r="G30" i="1"/>
  <c r="G29" i="1"/>
  <c r="G28" i="1"/>
  <c r="D29" i="1"/>
  <c r="D30" i="1"/>
  <c r="D31" i="1"/>
  <c r="D32" i="1"/>
  <c r="D33" i="1"/>
  <c r="D34" i="1"/>
  <c r="D35" i="1"/>
  <c r="D36" i="1"/>
  <c r="D37" i="1"/>
  <c r="D28" i="1"/>
  <c r="I17" i="1"/>
  <c r="I18" i="1"/>
  <c r="I19" i="1"/>
  <c r="I20" i="1"/>
  <c r="I21" i="1"/>
  <c r="I22" i="1"/>
  <c r="I23" i="1"/>
  <c r="I24" i="1"/>
  <c r="I16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E37" i="1"/>
  <c r="F37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F28" i="1"/>
  <c r="E28" i="1"/>
  <c r="C28" i="1"/>
  <c r="B28" i="1"/>
  <c r="P34" i="1" l="1"/>
  <c r="U16" i="1"/>
  <c r="U20" i="1"/>
  <c r="U17" i="1"/>
  <c r="U24" i="1"/>
  <c r="U21" i="1"/>
  <c r="U19" i="1"/>
  <c r="L29" i="1"/>
  <c r="U23" i="1"/>
  <c r="L36" i="1"/>
  <c r="L34" i="1"/>
  <c r="R28" i="1"/>
  <c r="L32" i="1"/>
</calcChain>
</file>

<file path=xl/sharedStrings.xml><?xml version="1.0" encoding="utf-8"?>
<sst xmlns="http://schemas.openxmlformats.org/spreadsheetml/2006/main" count="328" uniqueCount="117">
  <si>
    <t>CD80</t>
  </si>
  <si>
    <t>CD86</t>
  </si>
  <si>
    <t>CXCL9</t>
  </si>
  <si>
    <t>CXCL10</t>
  </si>
  <si>
    <t>IL1B</t>
  </si>
  <si>
    <t>IL6</t>
  </si>
  <si>
    <t>IL10</t>
  </si>
  <si>
    <t>IL12</t>
  </si>
  <si>
    <t>TNFA</t>
  </si>
  <si>
    <t>GAPDH</t>
  </si>
  <si>
    <t>M0</t>
  </si>
  <si>
    <t>M1</t>
  </si>
  <si>
    <t>IL-1B</t>
  </si>
  <si>
    <t>IL-6</t>
  </si>
  <si>
    <t>IL-12B</t>
  </si>
  <si>
    <t>IL-10</t>
  </si>
  <si>
    <t>*</t>
  </si>
  <si>
    <t>**</t>
  </si>
  <si>
    <t>EV</t>
  </si>
  <si>
    <t>MV4-11</t>
  </si>
  <si>
    <t>OCI-AML-3</t>
  </si>
  <si>
    <t>NOMO-1</t>
  </si>
  <si>
    <t>KO52</t>
  </si>
  <si>
    <t>paired T</t>
  </si>
  <si>
    <t>dd(CT)</t>
  </si>
  <si>
    <t>d(CT)</t>
  </si>
  <si>
    <t>CT</t>
  </si>
  <si>
    <t>THP-1</t>
  </si>
  <si>
    <t>PBMC</t>
  </si>
  <si>
    <t>M13_EV</t>
  </si>
  <si>
    <t>M13_sg2</t>
  </si>
  <si>
    <t>M13_sg4</t>
  </si>
  <si>
    <t>Viable cell (M/mL)</t>
  </si>
  <si>
    <t>FC (to day 0)</t>
  </si>
  <si>
    <t>Figure 5. Validation of CD47 KO on MOLM-13 AML cells</t>
  </si>
  <si>
    <t>liquid culture</t>
  </si>
  <si>
    <t>cfu count</t>
  </si>
  <si>
    <t>M13</t>
  </si>
  <si>
    <t>M13_parental</t>
  </si>
  <si>
    <t>colonies (d14)</t>
  </si>
  <si>
    <t>1:1</t>
  </si>
  <si>
    <t>1:5</t>
  </si>
  <si>
    <t>1:10</t>
  </si>
  <si>
    <t>sg2</t>
  </si>
  <si>
    <t>sg4</t>
  </si>
  <si>
    <t>% of CFSE+ mac</t>
  </si>
  <si>
    <t>M13_% of CFSE+ mac</t>
  </si>
  <si>
    <t xml:space="preserve">Figure 7. FACS data showing phagocytic activity on CD47 WT and KO cells. </t>
  </si>
  <si>
    <t>MOLM-13</t>
  </si>
  <si>
    <t>M0 + iso</t>
  </si>
  <si>
    <t>M0 + α-CD47</t>
  </si>
  <si>
    <t>M1 + iso</t>
  </si>
  <si>
    <t>M1 + α-CD47</t>
  </si>
  <si>
    <t xml:space="preserve">Figure 8. Effect of CD47 blockade on phagocytic activity. </t>
  </si>
  <si>
    <t>Ratio</t>
  </si>
  <si>
    <t>Readout: MOLM-13, FACS, % of CFSE+ mac</t>
  </si>
  <si>
    <t>Days after xeno</t>
  </si>
  <si>
    <t>Flux</t>
  </si>
  <si>
    <t>Survival</t>
  </si>
  <si>
    <t>Mouse no.</t>
  </si>
  <si>
    <t>Day of death</t>
  </si>
  <si>
    <t>Group</t>
  </si>
  <si>
    <t>1: day of death</t>
  </si>
  <si>
    <t>Day of co-culture</t>
  </si>
  <si>
    <t>Readout: FACS, FC to no mac control</t>
  </si>
  <si>
    <t>HL-60</t>
  </si>
  <si>
    <t>Kasumi-1</t>
  </si>
  <si>
    <t>ML-2</t>
  </si>
  <si>
    <t>NB4</t>
  </si>
  <si>
    <t>NB-4</t>
  </si>
  <si>
    <t>co-culture</t>
  </si>
  <si>
    <t>Day 1</t>
  </si>
  <si>
    <t>Day 3</t>
  </si>
  <si>
    <t>K562</t>
  </si>
  <si>
    <t>RAS WT</t>
  </si>
  <si>
    <t>K052</t>
  </si>
  <si>
    <t>HL60</t>
  </si>
  <si>
    <t>OCI-AML3</t>
  </si>
  <si>
    <t>RAS mut</t>
  </si>
  <si>
    <t>result sorted by TP53</t>
  </si>
  <si>
    <t>TP53 mut</t>
  </si>
  <si>
    <t>TP53 WT</t>
  </si>
  <si>
    <t>MV4</t>
  </si>
  <si>
    <t>OCI</t>
  </si>
  <si>
    <t>ML2</t>
  </si>
  <si>
    <t>THP1</t>
  </si>
  <si>
    <t>NO1</t>
  </si>
  <si>
    <t>KSM1</t>
  </si>
  <si>
    <t>Cell lines</t>
  </si>
  <si>
    <t>Readout: PBMC macrophages; FACS; phagocytosis</t>
  </si>
  <si>
    <t>sort by TP53</t>
  </si>
  <si>
    <r>
      <t>Figure 4. Real-time qPCR validation of macrophage polarization.</t>
    </r>
    <r>
      <rPr>
        <sz val="11"/>
        <color rgb="FF000000"/>
        <rFont val="Calibri"/>
        <family val="2"/>
        <scheme val="minor"/>
      </rPr>
      <t xml:space="preserve"> </t>
    </r>
  </si>
  <si>
    <r>
      <t>Figure 10. Differential growth was observed in eleven AML cell lines co-cultured with macrophages.</t>
    </r>
    <r>
      <rPr>
        <sz val="11"/>
        <color rgb="FF000000"/>
        <rFont val="Calibri"/>
        <family val="2"/>
        <scheme val="minor"/>
      </rPr>
      <t xml:space="preserve"> </t>
    </r>
  </si>
  <si>
    <r>
      <t>Figure 9. Mice xenografted with CD47 KO cells survived significantly longer.</t>
    </r>
    <r>
      <rPr>
        <sz val="11"/>
        <color rgb="FF000000"/>
        <rFont val="Calibri"/>
        <family val="2"/>
        <scheme val="minor"/>
      </rPr>
      <t xml:space="preserve"> </t>
    </r>
  </si>
  <si>
    <t xml:space="preserve">sort by RAS </t>
  </si>
  <si>
    <t>NOMO1</t>
  </si>
  <si>
    <t>sort by RAS</t>
  </si>
  <si>
    <t>Readout: THP-1 macrophages; FACS; phagocytosis</t>
  </si>
  <si>
    <r>
      <t xml:space="preserve">Figure 11. The phagocytic activity of THP-1 and primary macrophages against </t>
    </r>
    <r>
      <rPr>
        <b/>
        <i/>
        <sz val="12"/>
        <color rgb="FF000000"/>
        <rFont val="Calibri"/>
        <family val="2"/>
        <scheme val="minor"/>
      </rPr>
      <t>TP53</t>
    </r>
    <r>
      <rPr>
        <b/>
        <sz val="12"/>
        <color rgb="FF000000"/>
        <rFont val="Calibri"/>
        <family val="2"/>
        <scheme val="minor"/>
      </rPr>
      <t xml:space="preserve"> and </t>
    </r>
    <r>
      <rPr>
        <b/>
        <i/>
        <sz val="12"/>
        <color rgb="FF000000"/>
        <rFont val="Calibri"/>
        <family val="2"/>
        <scheme val="minor"/>
      </rPr>
      <t>RAS</t>
    </r>
    <r>
      <rPr>
        <b/>
        <sz val="12"/>
        <color rgb="FF000000"/>
        <rFont val="Calibri"/>
        <family val="2"/>
        <scheme val="minor"/>
      </rPr>
      <t xml:space="preserve"> mutated AML cells</t>
    </r>
  </si>
  <si>
    <t>Co-culture time (hr)</t>
  </si>
  <si>
    <t>Figure 12. Optimization of culture time and E:T ratio of macrophage-AML cell co-culture platform</t>
  </si>
  <si>
    <t>non-blocking</t>
  </si>
  <si>
    <t>Annexin V</t>
  </si>
  <si>
    <t>0 STS</t>
  </si>
  <si>
    <t>0.5 STS</t>
  </si>
  <si>
    <t>1 STS</t>
  </si>
  <si>
    <t xml:space="preserve">Figure 13. Validation of the potential confounding factor of the co-culture system. </t>
  </si>
  <si>
    <t>readout: MOLM-13; FACS; phagocytosis</t>
  </si>
  <si>
    <t>Figure 14. KO52 cells were prone to phagocytosis after DAC treatment.</t>
  </si>
  <si>
    <t>DMSO</t>
  </si>
  <si>
    <t>DAC</t>
  </si>
  <si>
    <t>readout: THP-1 macrophage; FACS; phagocytosis</t>
  </si>
  <si>
    <t>Absolute CTFR+ macrophages</t>
  </si>
  <si>
    <t>Cell line</t>
  </si>
  <si>
    <t>FC (to DMSO control)</t>
  </si>
  <si>
    <t>PLK4i</t>
  </si>
  <si>
    <t xml:space="preserve">Figure 15. KO52 cells were prone to phagocytosis after PLK4 inhibitor treatment.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</si>
</sst>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9"/>
      <name val="Calibri"/>
      <family val="3"/>
      <charset val="136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7"/>
  <sheetViews>
    <sheetView workbookViewId="0">
      <selection activeCell="I30" sqref="I30"/>
    </sheetView>
  </sheetViews>
  <sheetFormatPr defaultRowHeight="15"/>
  <cols>
    <col min="1" max="1" width="13.140625" style="2" customWidth="1"/>
    <col min="2" max="16384" width="9.140625" style="2"/>
  </cols>
  <sheetData>
    <row r="1" spans="1:21">
      <c r="A1" s="8" t="s">
        <v>91</v>
      </c>
    </row>
    <row r="2" spans="1:21">
      <c r="A2" s="9" t="s">
        <v>27</v>
      </c>
      <c r="K2" s="2" t="s">
        <v>28</v>
      </c>
    </row>
    <row r="3" spans="1:21">
      <c r="A3" s="2" t="s">
        <v>26</v>
      </c>
      <c r="B3" s="2" t="s">
        <v>10</v>
      </c>
      <c r="C3" s="2" t="s">
        <v>10</v>
      </c>
      <c r="D3" s="2" t="s">
        <v>10</v>
      </c>
      <c r="E3" s="2" t="s">
        <v>11</v>
      </c>
      <c r="F3" s="2" t="s">
        <v>11</v>
      </c>
      <c r="G3" s="2" t="s">
        <v>11</v>
      </c>
      <c r="K3" s="2" t="s">
        <v>26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11</v>
      </c>
      <c r="Q3" s="2" t="s">
        <v>11</v>
      </c>
      <c r="R3" s="2" t="s">
        <v>11</v>
      </c>
      <c r="S3" s="2" t="s">
        <v>11</v>
      </c>
    </row>
    <row r="4" spans="1:21">
      <c r="A4" s="2" t="s">
        <v>0</v>
      </c>
      <c r="B4" s="2">
        <v>31.409465789794922</v>
      </c>
      <c r="C4" s="2">
        <v>32.405532836914063</v>
      </c>
      <c r="D4" s="2">
        <v>31.467647552490234</v>
      </c>
      <c r="E4" s="2">
        <v>27.028141021728516</v>
      </c>
      <c r="F4" s="2">
        <v>30.596359252929688</v>
      </c>
      <c r="G4" s="2">
        <v>24.782896041870117</v>
      </c>
      <c r="K4" s="2" t="s">
        <v>0</v>
      </c>
      <c r="L4" s="2">
        <v>26.765000000000001</v>
      </c>
      <c r="M4" s="2">
        <v>28.155000000000001</v>
      </c>
      <c r="N4" s="2">
        <v>28.524999999999999</v>
      </c>
      <c r="O4" s="2">
        <v>28.274991989135742</v>
      </c>
      <c r="P4" s="2">
        <v>25.68</v>
      </c>
      <c r="Q4" s="2">
        <v>27.78</v>
      </c>
      <c r="R4" s="2">
        <v>31.765000000000001</v>
      </c>
      <c r="S4" s="2">
        <v>24.202117919921875</v>
      </c>
    </row>
    <row r="5" spans="1:21">
      <c r="A5" s="2" t="s">
        <v>1</v>
      </c>
      <c r="B5" s="2">
        <v>30.724870681762695</v>
      </c>
      <c r="C5" s="2">
        <v>26.710128784179688</v>
      </c>
      <c r="D5" s="2">
        <v>32.688484191894531</v>
      </c>
      <c r="E5" s="2">
        <v>25.107154846191406</v>
      </c>
      <c r="F5" s="2">
        <v>30.365798950195313</v>
      </c>
      <c r="G5" s="2">
        <v>28.994489669799805</v>
      </c>
      <c r="K5" s="2" t="s">
        <v>1</v>
      </c>
      <c r="L5" s="2">
        <v>23.884999999999998</v>
      </c>
      <c r="M5" s="2">
        <v>24.09</v>
      </c>
      <c r="N5" s="2">
        <v>24.560000000000002</v>
      </c>
      <c r="O5" s="2">
        <v>25.737258911132813</v>
      </c>
      <c r="P5" s="2">
        <v>22.495000000000001</v>
      </c>
      <c r="Q5" s="2">
        <v>24.805</v>
      </c>
      <c r="R5" s="2">
        <v>31.73</v>
      </c>
      <c r="S5" s="2">
        <v>24.314743041992188</v>
      </c>
    </row>
    <row r="6" spans="1:21">
      <c r="A6" s="2" t="s">
        <v>2</v>
      </c>
      <c r="B6" s="2">
        <v>33.804901123046875</v>
      </c>
      <c r="C6" s="2">
        <v>23.445959091186523</v>
      </c>
      <c r="D6" s="2">
        <v>24.804500579833984</v>
      </c>
      <c r="E6" s="2">
        <v>20.280406951904297</v>
      </c>
      <c r="F6" s="2">
        <v>23.541852951049805</v>
      </c>
      <c r="G6" s="2">
        <v>19.285995483398438</v>
      </c>
      <c r="K6" s="2" t="s">
        <v>2</v>
      </c>
      <c r="L6" s="2">
        <v>22.555</v>
      </c>
      <c r="M6" s="2">
        <v>29.135000000000002</v>
      </c>
      <c r="N6" s="2">
        <v>29.56</v>
      </c>
      <c r="O6" s="2">
        <v>28.909055709838867</v>
      </c>
      <c r="P6" s="2">
        <v>19.43</v>
      </c>
      <c r="Q6" s="2">
        <v>23.615000000000002</v>
      </c>
      <c r="R6" s="2">
        <v>27.5</v>
      </c>
      <c r="S6" s="2">
        <v>18.505153656005859</v>
      </c>
    </row>
    <row r="7" spans="1:21">
      <c r="A7" s="2" t="s">
        <v>3</v>
      </c>
      <c r="B7" s="2">
        <v>34.464157104492188</v>
      </c>
      <c r="C7" s="2">
        <v>22.721494674682617</v>
      </c>
      <c r="D7" s="2">
        <v>23.909385681152344</v>
      </c>
      <c r="E7" s="2">
        <v>18.967952728271484</v>
      </c>
      <c r="F7" s="2">
        <v>20.46319580078125</v>
      </c>
      <c r="G7" s="2">
        <v>17.743724822998047</v>
      </c>
      <c r="K7" s="2" t="s">
        <v>3</v>
      </c>
      <c r="L7" s="2">
        <v>23.565000000000001</v>
      </c>
      <c r="M7" s="2">
        <v>31.925000000000001</v>
      </c>
      <c r="N7" s="2">
        <v>33.945</v>
      </c>
      <c r="O7" s="2">
        <v>29.518405914306641</v>
      </c>
      <c r="P7" s="2">
        <v>21.6</v>
      </c>
      <c r="Q7" s="2">
        <v>24.885000000000002</v>
      </c>
      <c r="R7" s="2">
        <v>29.215</v>
      </c>
      <c r="S7" s="2">
        <v>17.334728240966797</v>
      </c>
    </row>
    <row r="8" spans="1:21">
      <c r="A8" s="2" t="s">
        <v>4</v>
      </c>
      <c r="B8" s="2">
        <v>25.929738998413086</v>
      </c>
      <c r="C8" s="2">
        <v>22.894231796264648</v>
      </c>
      <c r="D8" s="2">
        <v>22.854896545410156</v>
      </c>
      <c r="E8" s="2">
        <v>21.703876495361328</v>
      </c>
      <c r="F8" s="2">
        <v>25.857765197753906</v>
      </c>
      <c r="G8" s="2">
        <v>19.471187591552734</v>
      </c>
      <c r="K8" s="2" t="s">
        <v>12</v>
      </c>
      <c r="L8" s="2">
        <v>26.57</v>
      </c>
      <c r="M8" s="2">
        <v>26.09</v>
      </c>
      <c r="N8" s="2">
        <v>26.995000000000001</v>
      </c>
      <c r="O8" s="2">
        <v>25.928613662719727</v>
      </c>
      <c r="P8" s="2">
        <v>29.14</v>
      </c>
      <c r="Q8" s="2">
        <v>28.145</v>
      </c>
      <c r="R8" s="2">
        <v>34.68</v>
      </c>
      <c r="S8" s="2">
        <v>26.914169311523438</v>
      </c>
    </row>
    <row r="9" spans="1:21">
      <c r="A9" s="2" t="s">
        <v>5</v>
      </c>
      <c r="B9" s="2">
        <v>35.876682281494141</v>
      </c>
      <c r="C9" s="2">
        <v>36.052860260009766</v>
      </c>
      <c r="D9" s="2">
        <v>35.470611572265625</v>
      </c>
      <c r="E9" s="2">
        <v>27.735210418701172</v>
      </c>
      <c r="F9" s="2">
        <v>35.033329010009766</v>
      </c>
      <c r="G9" s="2">
        <v>24.738412857055664</v>
      </c>
      <c r="K9" s="2" t="s">
        <v>13</v>
      </c>
      <c r="L9" s="2">
        <v>30.414999999999999</v>
      </c>
      <c r="M9" s="2">
        <v>31.86</v>
      </c>
      <c r="N9" s="2">
        <v>32.349999999999994</v>
      </c>
      <c r="O9" s="2">
        <v>32.497108459472656</v>
      </c>
      <c r="P9" s="2">
        <v>31.255000000000003</v>
      </c>
      <c r="Q9" s="2">
        <v>32.795000000000002</v>
      </c>
      <c r="R9" s="2">
        <v>38.739999999999995</v>
      </c>
      <c r="S9" s="2">
        <v>25.986410140991211</v>
      </c>
    </row>
    <row r="10" spans="1:21">
      <c r="A10" s="2" t="s">
        <v>6</v>
      </c>
      <c r="B10" s="2">
        <v>33.465713500976563</v>
      </c>
      <c r="C10" s="2">
        <v>31.89665412902832</v>
      </c>
      <c r="D10" s="2">
        <v>36.113071441650391</v>
      </c>
      <c r="E10" s="2">
        <v>36.104988098144531</v>
      </c>
      <c r="F10" s="2">
        <v>35.721569061279297</v>
      </c>
      <c r="G10" s="2">
        <v>33.527381896972656</v>
      </c>
      <c r="K10" s="2" t="s">
        <v>15</v>
      </c>
      <c r="L10" s="2">
        <v>28.405000000000001</v>
      </c>
      <c r="M10" s="2">
        <v>31.04</v>
      </c>
      <c r="N10" s="2">
        <v>29.09</v>
      </c>
      <c r="O10" s="2">
        <v>31.526056289672852</v>
      </c>
      <c r="P10" s="2">
        <v>29.924999999999997</v>
      </c>
      <c r="Q10" s="2">
        <v>33.185000000000002</v>
      </c>
      <c r="R10" s="2">
        <v>40</v>
      </c>
      <c r="S10" s="2">
        <v>30.478536605834961</v>
      </c>
    </row>
    <row r="11" spans="1:21">
      <c r="A11" s="2" t="s">
        <v>7</v>
      </c>
      <c r="B11" s="2">
        <v>35.015159606933594</v>
      </c>
      <c r="C11" s="2">
        <v>36.321636199951172</v>
      </c>
      <c r="D11" s="2">
        <v>36.863723754882813</v>
      </c>
      <c r="E11" s="2">
        <v>31.633419036865234</v>
      </c>
      <c r="F11" s="2">
        <v>36.699424743652344</v>
      </c>
      <c r="G11" s="2">
        <v>29.710945129394531</v>
      </c>
      <c r="K11" s="2" t="s">
        <v>14</v>
      </c>
      <c r="L11" s="2">
        <v>32.75</v>
      </c>
      <c r="M11" s="2">
        <v>35</v>
      </c>
      <c r="N11" s="2">
        <v>35.615000000000002</v>
      </c>
      <c r="O11" s="2">
        <v>35.809318542480469</v>
      </c>
      <c r="P11" s="2">
        <v>33.129999999999995</v>
      </c>
      <c r="Q11" s="2">
        <v>35.495000000000005</v>
      </c>
      <c r="R11" s="2">
        <v>37.879999999999995</v>
      </c>
      <c r="S11" s="2">
        <v>27.198875427246094</v>
      </c>
    </row>
    <row r="12" spans="1:21">
      <c r="A12" s="2" t="s">
        <v>8</v>
      </c>
      <c r="B12" s="2">
        <v>33.037956237792969</v>
      </c>
      <c r="C12" s="2">
        <v>24.748592376708984</v>
      </c>
      <c r="D12" s="2">
        <v>30.226816177368164</v>
      </c>
      <c r="E12" s="2">
        <v>22.321403503417969</v>
      </c>
      <c r="F12" s="2">
        <v>32.438816070556641</v>
      </c>
      <c r="G12" s="2">
        <v>24.968120574951172</v>
      </c>
      <c r="K12" s="2" t="s">
        <v>8</v>
      </c>
      <c r="L12" s="2">
        <v>27.454999999999998</v>
      </c>
      <c r="M12" s="2">
        <v>29.42</v>
      </c>
      <c r="N12" s="2">
        <v>28.96</v>
      </c>
      <c r="O12" s="2">
        <v>29.921619415283203</v>
      </c>
      <c r="P12" s="2">
        <v>26.285</v>
      </c>
      <c r="Q12" s="2">
        <v>27.87</v>
      </c>
      <c r="R12" s="2">
        <v>34.995000000000005</v>
      </c>
      <c r="S12" s="2">
        <v>26.582801818847656</v>
      </c>
    </row>
    <row r="13" spans="1:21">
      <c r="A13" s="2" t="s">
        <v>9</v>
      </c>
      <c r="B13" s="2">
        <v>22.706300735473633</v>
      </c>
      <c r="C13" s="2">
        <v>17.747158050537109</v>
      </c>
      <c r="D13" s="2">
        <v>23.093143463134766</v>
      </c>
      <c r="E13" s="2">
        <v>18.644073486328125</v>
      </c>
      <c r="F13" s="2">
        <v>24.4874267578125</v>
      </c>
      <c r="G13" s="2">
        <v>21.736309051513672</v>
      </c>
      <c r="K13" s="2" t="s">
        <v>9</v>
      </c>
      <c r="L13" s="2">
        <v>20.684999999999999</v>
      </c>
      <c r="M13" s="2">
        <v>20.29</v>
      </c>
      <c r="N13" s="2">
        <v>21.605</v>
      </c>
      <c r="O13" s="2">
        <v>21.558113098144531</v>
      </c>
      <c r="P13" s="2">
        <v>21.240000000000002</v>
      </c>
      <c r="Q13" s="2">
        <v>22.115000000000002</v>
      </c>
      <c r="R13" s="2">
        <v>28.189999999999998</v>
      </c>
      <c r="S13" s="2">
        <v>22.919906616210938</v>
      </c>
    </row>
    <row r="15" spans="1:21">
      <c r="A15" s="2" t="s">
        <v>25</v>
      </c>
      <c r="B15" s="2" t="s">
        <v>10</v>
      </c>
      <c r="C15" s="2" t="s">
        <v>10</v>
      </c>
      <c r="D15" s="2" t="s">
        <v>10</v>
      </c>
      <c r="E15" s="2" t="s">
        <v>11</v>
      </c>
      <c r="F15" s="2" t="s">
        <v>11</v>
      </c>
      <c r="G15" s="2" t="s">
        <v>11</v>
      </c>
      <c r="I15" s="2" t="s">
        <v>23</v>
      </c>
      <c r="K15" s="2" t="s">
        <v>25</v>
      </c>
      <c r="L15" s="2" t="s">
        <v>10</v>
      </c>
      <c r="M15" s="2" t="s">
        <v>10</v>
      </c>
      <c r="N15" s="2" t="s">
        <v>10</v>
      </c>
      <c r="O15" s="2" t="s">
        <v>10</v>
      </c>
      <c r="P15" s="2" t="s">
        <v>11</v>
      </c>
      <c r="Q15" s="2" t="s">
        <v>11</v>
      </c>
      <c r="R15" s="2" t="s">
        <v>11</v>
      </c>
      <c r="S15" s="2" t="s">
        <v>11</v>
      </c>
      <c r="U15" s="2" t="s">
        <v>23</v>
      </c>
    </row>
    <row r="16" spans="1:21">
      <c r="A16" s="2" t="s">
        <v>0</v>
      </c>
      <c r="B16" s="2">
        <v>8.7031650543212891</v>
      </c>
      <c r="C16" s="2">
        <v>14.658374786376953</v>
      </c>
      <c r="D16" s="2">
        <v>8.3745040893554688</v>
      </c>
      <c r="E16" s="2">
        <v>6.1089324951171875</v>
      </c>
      <c r="F16" s="2">
        <v>8.3840675354003906</v>
      </c>
      <c r="G16" s="2">
        <v>3.0465869903564453</v>
      </c>
      <c r="H16" s="2" t="s">
        <v>16</v>
      </c>
      <c r="I16" s="2">
        <f t="shared" ref="I16:I24" si="0">_xlfn.T.TEST(B16:D16,E16:G16,2,1)</f>
        <v>5.0294848094179959E-2</v>
      </c>
      <c r="K16" s="2" t="s">
        <v>0</v>
      </c>
      <c r="L16" s="2">
        <f>L4-L$13</f>
        <v>6.0800000000000018</v>
      </c>
      <c r="M16" s="2">
        <f t="shared" ref="M16:S16" si="1">M4-M$13</f>
        <v>7.865000000000002</v>
      </c>
      <c r="N16" s="2">
        <f t="shared" si="1"/>
        <v>6.9199999999999982</v>
      </c>
      <c r="O16" s="2">
        <f t="shared" si="1"/>
        <v>6.7168788909912109</v>
      </c>
      <c r="P16" s="2">
        <f t="shared" si="1"/>
        <v>4.4399999999999977</v>
      </c>
      <c r="Q16" s="2">
        <f t="shared" si="1"/>
        <v>5.6649999999999991</v>
      </c>
      <c r="R16" s="2">
        <f t="shared" si="1"/>
        <v>3.5750000000000028</v>
      </c>
      <c r="S16" s="2">
        <f t="shared" si="1"/>
        <v>1.2822113037109375</v>
      </c>
      <c r="T16" s="2" t="s">
        <v>16</v>
      </c>
      <c r="U16" s="2">
        <f>_xlfn.T.TEST(L16:O16,P16:S16,2,1)</f>
        <v>3.2848443667876828E-2</v>
      </c>
    </row>
    <row r="17" spans="1:21">
      <c r="A17" s="2" t="s">
        <v>1</v>
      </c>
      <c r="B17" s="2">
        <v>8.0185699462890625</v>
      </c>
      <c r="C17" s="2">
        <v>8.9629707336425781</v>
      </c>
      <c r="D17" s="2">
        <v>9.5953407287597656</v>
      </c>
      <c r="E17" s="2">
        <v>5.8783721923828125</v>
      </c>
      <c r="F17" s="2">
        <v>6.4630813598632813</v>
      </c>
      <c r="G17" s="2">
        <v>7.2581806182861328</v>
      </c>
      <c r="H17" s="2" t="s">
        <v>17</v>
      </c>
      <c r="I17" s="2">
        <f t="shared" si="0"/>
        <v>1.9932555330862229E-3</v>
      </c>
      <c r="K17" s="2" t="s">
        <v>1</v>
      </c>
      <c r="L17" s="2">
        <f>L5-L$13</f>
        <v>3.1999999999999993</v>
      </c>
      <c r="M17" s="2">
        <f t="shared" ref="M17:S17" si="2">M5-M$13</f>
        <v>3.8000000000000007</v>
      </c>
      <c r="N17" s="2">
        <f t="shared" si="2"/>
        <v>2.9550000000000018</v>
      </c>
      <c r="O17" s="2">
        <f t="shared" si="2"/>
        <v>4.1791458129882813</v>
      </c>
      <c r="P17" s="2">
        <f t="shared" si="2"/>
        <v>1.254999999999999</v>
      </c>
      <c r="Q17" s="2">
        <f t="shared" si="2"/>
        <v>2.6899999999999977</v>
      </c>
      <c r="R17" s="2">
        <f t="shared" si="2"/>
        <v>3.5400000000000027</v>
      </c>
      <c r="S17" s="2">
        <f t="shared" si="2"/>
        <v>1.39483642578125</v>
      </c>
      <c r="U17" s="2">
        <f t="shared" ref="U17:U24" si="3">_xlfn.T.TEST(L17:O17,P17:S17,2,1)</f>
        <v>0.16527437868638029</v>
      </c>
    </row>
    <row r="18" spans="1:21">
      <c r="A18" s="2" t="s">
        <v>2</v>
      </c>
      <c r="B18" s="2">
        <v>11.098600387573242</v>
      </c>
      <c r="C18" s="2">
        <v>5.6988010406494141</v>
      </c>
      <c r="D18" s="2">
        <v>1.7113571166992188</v>
      </c>
      <c r="E18" s="2">
        <v>-0.94557380676269531</v>
      </c>
      <c r="F18" s="2">
        <v>1.6363334655761719</v>
      </c>
      <c r="G18" s="2">
        <v>-2.4503135681152344</v>
      </c>
      <c r="I18" s="2">
        <f t="shared" si="0"/>
        <v>0.12507734215787425</v>
      </c>
      <c r="K18" s="2" t="s">
        <v>2</v>
      </c>
      <c r="L18" s="2">
        <f t="shared" ref="L18:S25" si="4">L6-L$13</f>
        <v>1.870000000000001</v>
      </c>
      <c r="M18" s="2">
        <f t="shared" si="4"/>
        <v>8.8450000000000024</v>
      </c>
      <c r="N18" s="2">
        <f t="shared" si="4"/>
        <v>7.9549999999999983</v>
      </c>
      <c r="O18" s="2">
        <f t="shared" si="4"/>
        <v>7.3509426116943359</v>
      </c>
      <c r="P18" s="2">
        <f t="shared" si="4"/>
        <v>-1.8100000000000023</v>
      </c>
      <c r="Q18" s="2">
        <f t="shared" si="4"/>
        <v>1.5</v>
      </c>
      <c r="R18" s="2">
        <f t="shared" si="4"/>
        <v>-0.68999999999999773</v>
      </c>
      <c r="S18" s="2">
        <f t="shared" si="4"/>
        <v>-4.4147529602050781</v>
      </c>
      <c r="T18" s="2" t="s">
        <v>16</v>
      </c>
      <c r="U18" s="2">
        <f t="shared" si="3"/>
        <v>1.8262708118405177E-2</v>
      </c>
    </row>
    <row r="19" spans="1:21">
      <c r="A19" s="2" t="s">
        <v>3</v>
      </c>
      <c r="B19" s="2">
        <v>11.757856369018555</v>
      </c>
      <c r="C19" s="2">
        <v>4.9743366241455078</v>
      </c>
      <c r="D19" s="2">
        <v>0.81624221801757813</v>
      </c>
      <c r="E19" s="2">
        <v>-4.02423095703125</v>
      </c>
      <c r="F19" s="2">
        <v>0.32387924194335938</v>
      </c>
      <c r="G19" s="2">
        <v>-3.992584228515625</v>
      </c>
      <c r="I19" s="2">
        <f t="shared" si="0"/>
        <v>0.14982698159098495</v>
      </c>
      <c r="K19" s="2" t="s">
        <v>3</v>
      </c>
      <c r="L19" s="2">
        <f t="shared" si="4"/>
        <v>2.8800000000000026</v>
      </c>
      <c r="M19" s="2">
        <f t="shared" si="4"/>
        <v>11.635000000000002</v>
      </c>
      <c r="N19" s="2">
        <f t="shared" si="4"/>
        <v>12.34</v>
      </c>
      <c r="O19" s="2">
        <f t="shared" si="4"/>
        <v>7.9602928161621094</v>
      </c>
      <c r="P19" s="2">
        <f t="shared" si="4"/>
        <v>0.35999999999999943</v>
      </c>
      <c r="Q19" s="2">
        <f t="shared" si="4"/>
        <v>2.7699999999999996</v>
      </c>
      <c r="R19" s="2">
        <f t="shared" si="4"/>
        <v>1.0250000000000021</v>
      </c>
      <c r="S19" s="2">
        <f t="shared" si="4"/>
        <v>-5.5851783752441406</v>
      </c>
      <c r="T19" s="2" t="s">
        <v>16</v>
      </c>
      <c r="U19" s="2">
        <f t="shared" si="3"/>
        <v>3.1871357478483311E-2</v>
      </c>
    </row>
    <row r="20" spans="1:21">
      <c r="A20" s="2" t="s">
        <v>4</v>
      </c>
      <c r="B20" s="2">
        <v>3.2234382629394531</v>
      </c>
      <c r="C20" s="2">
        <v>5.1470737457275391</v>
      </c>
      <c r="D20" s="2">
        <v>-0.23824691772460938</v>
      </c>
      <c r="E20" s="2">
        <v>1.3703384399414063</v>
      </c>
      <c r="F20" s="2">
        <v>3.0598030090332031</v>
      </c>
      <c r="G20" s="2">
        <v>-2.2651214599609375</v>
      </c>
      <c r="H20" s="2" t="s">
        <v>17</v>
      </c>
      <c r="I20" s="2">
        <f t="shared" si="0"/>
        <v>1.2429234041750109E-3</v>
      </c>
      <c r="K20" s="2" t="s">
        <v>12</v>
      </c>
      <c r="L20" s="2">
        <f t="shared" si="4"/>
        <v>5.8850000000000016</v>
      </c>
      <c r="M20" s="2">
        <f t="shared" si="4"/>
        <v>5.8000000000000007</v>
      </c>
      <c r="N20" s="2">
        <f t="shared" si="4"/>
        <v>5.3900000000000006</v>
      </c>
      <c r="O20" s="2">
        <f t="shared" si="4"/>
        <v>4.3705005645751953</v>
      </c>
      <c r="P20" s="2">
        <f t="shared" si="4"/>
        <v>7.8999999999999986</v>
      </c>
      <c r="Q20" s="2">
        <f t="shared" si="4"/>
        <v>6.0299999999999976</v>
      </c>
      <c r="R20" s="2">
        <f t="shared" si="4"/>
        <v>6.490000000000002</v>
      </c>
      <c r="S20" s="2">
        <f t="shared" si="4"/>
        <v>3.9942626953125</v>
      </c>
      <c r="U20" s="2">
        <f t="shared" si="3"/>
        <v>0.24972476110514569</v>
      </c>
    </row>
    <row r="21" spans="1:21">
      <c r="A21" s="2" t="s">
        <v>5</v>
      </c>
      <c r="B21" s="2">
        <v>13.170381546020508</v>
      </c>
      <c r="C21" s="2">
        <v>18.305702209472656</v>
      </c>
      <c r="D21" s="2">
        <v>12.377468109130859</v>
      </c>
      <c r="E21" s="2">
        <v>10.545902252197266</v>
      </c>
      <c r="F21" s="2">
        <v>9.0911369323730469</v>
      </c>
      <c r="G21" s="2">
        <v>3.0021038055419922</v>
      </c>
      <c r="I21" s="2">
        <f t="shared" si="0"/>
        <v>8.6299104792359249E-2</v>
      </c>
      <c r="K21" s="2" t="s">
        <v>13</v>
      </c>
      <c r="L21" s="2">
        <f t="shared" si="4"/>
        <v>9.73</v>
      </c>
      <c r="M21" s="2">
        <f t="shared" si="4"/>
        <v>11.57</v>
      </c>
      <c r="N21" s="2">
        <f t="shared" si="4"/>
        <v>10.744999999999994</v>
      </c>
      <c r="O21" s="2">
        <f t="shared" si="4"/>
        <v>10.938995361328125</v>
      </c>
      <c r="P21" s="2">
        <f t="shared" si="4"/>
        <v>10.015000000000001</v>
      </c>
      <c r="Q21" s="2">
        <f t="shared" si="4"/>
        <v>10.68</v>
      </c>
      <c r="R21" s="2">
        <f t="shared" si="4"/>
        <v>10.549999999999997</v>
      </c>
      <c r="S21" s="2">
        <f t="shared" si="4"/>
        <v>3.0665035247802734</v>
      </c>
      <c r="U21" s="2">
        <f t="shared" si="3"/>
        <v>0.34023273427094219</v>
      </c>
    </row>
    <row r="22" spans="1:21">
      <c r="A22" s="2" t="s">
        <v>6</v>
      </c>
      <c r="B22" s="2">
        <v>10.75941276550293</v>
      </c>
      <c r="C22" s="2">
        <v>14.149496078491211</v>
      </c>
      <c r="D22" s="2">
        <v>13.019927978515625</v>
      </c>
      <c r="E22" s="2">
        <v>11.234142303466797</v>
      </c>
      <c r="F22" s="2">
        <v>17.460914611816406</v>
      </c>
      <c r="G22" s="2">
        <v>11.791072845458984</v>
      </c>
      <c r="I22" s="2">
        <f t="shared" si="0"/>
        <v>0.5857125083664928</v>
      </c>
      <c r="K22" s="2" t="s">
        <v>15</v>
      </c>
      <c r="L22" s="2">
        <f t="shared" si="4"/>
        <v>7.7200000000000024</v>
      </c>
      <c r="M22" s="2">
        <f t="shared" si="4"/>
        <v>10.75</v>
      </c>
      <c r="N22" s="2">
        <f t="shared" si="4"/>
        <v>7.4849999999999994</v>
      </c>
      <c r="O22" s="2">
        <f t="shared" si="4"/>
        <v>9.9679431915283203</v>
      </c>
      <c r="P22" s="2">
        <f t="shared" si="4"/>
        <v>8.6849999999999952</v>
      </c>
      <c r="Q22" s="2">
        <f t="shared" si="4"/>
        <v>11.07</v>
      </c>
      <c r="R22" s="2">
        <f t="shared" si="4"/>
        <v>11.810000000000002</v>
      </c>
      <c r="S22" s="2">
        <f t="shared" si="4"/>
        <v>7.5586299896240234</v>
      </c>
      <c r="U22" s="2">
        <f t="shared" si="3"/>
        <v>0.60368110155232779</v>
      </c>
    </row>
    <row r="23" spans="1:21">
      <c r="A23" s="2" t="s">
        <v>7</v>
      </c>
      <c r="B23" s="2">
        <v>12.308858871459961</v>
      </c>
      <c r="C23" s="2">
        <v>18.574478149414063</v>
      </c>
      <c r="D23" s="2">
        <v>13.770580291748047</v>
      </c>
      <c r="E23" s="2">
        <v>12.211997985839844</v>
      </c>
      <c r="F23" s="2">
        <v>12.989345550537109</v>
      </c>
      <c r="G23" s="2">
        <v>7.9746360778808594</v>
      </c>
      <c r="I23" s="2">
        <f t="shared" si="0"/>
        <v>0.17675529771904619</v>
      </c>
      <c r="K23" s="2" t="s">
        <v>14</v>
      </c>
      <c r="L23" s="2">
        <f t="shared" si="4"/>
        <v>12.065000000000001</v>
      </c>
      <c r="M23" s="2">
        <f t="shared" si="4"/>
        <v>14.71</v>
      </c>
      <c r="N23" s="2">
        <f t="shared" si="4"/>
        <v>14.010000000000002</v>
      </c>
      <c r="O23" s="2">
        <f t="shared" si="4"/>
        <v>14.251205444335938</v>
      </c>
      <c r="P23" s="2">
        <f t="shared" si="4"/>
        <v>11.889999999999993</v>
      </c>
      <c r="Q23" s="2">
        <f t="shared" si="4"/>
        <v>13.380000000000003</v>
      </c>
      <c r="R23" s="2">
        <f t="shared" si="4"/>
        <v>9.6899999999999977</v>
      </c>
      <c r="S23" s="2">
        <f t="shared" si="4"/>
        <v>4.2789688110351563</v>
      </c>
      <c r="U23" s="2">
        <f t="shared" si="3"/>
        <v>0.16902391793028951</v>
      </c>
    </row>
    <row r="24" spans="1:21">
      <c r="A24" s="2" t="s">
        <v>8</v>
      </c>
      <c r="B24" s="2">
        <v>10.331655502319336</v>
      </c>
      <c r="C24" s="2">
        <v>7.001434326171875</v>
      </c>
      <c r="D24" s="2">
        <v>7.1336727142333984</v>
      </c>
      <c r="E24" s="2">
        <v>7.9513893127441406</v>
      </c>
      <c r="F24" s="2">
        <v>3.6773300170898438</v>
      </c>
      <c r="G24" s="2">
        <v>3.2318115234375</v>
      </c>
      <c r="H24" s="2" t="s">
        <v>16</v>
      </c>
      <c r="I24" s="2">
        <f t="shared" si="0"/>
        <v>1.8645442674952589E-2</v>
      </c>
      <c r="K24" s="2" t="s">
        <v>8</v>
      </c>
      <c r="L24" s="2">
        <f t="shared" si="4"/>
        <v>6.77</v>
      </c>
      <c r="M24" s="2">
        <f t="shared" si="4"/>
        <v>9.1300000000000026</v>
      </c>
      <c r="N24" s="2">
        <f t="shared" si="4"/>
        <v>7.3550000000000004</v>
      </c>
      <c r="O24" s="2">
        <f t="shared" si="4"/>
        <v>8.3635063171386719</v>
      </c>
      <c r="P24" s="2">
        <f t="shared" si="4"/>
        <v>5.0449999999999982</v>
      </c>
      <c r="Q24" s="2">
        <f t="shared" si="4"/>
        <v>5.754999999999999</v>
      </c>
      <c r="R24" s="2">
        <f t="shared" si="4"/>
        <v>6.8050000000000068</v>
      </c>
      <c r="S24" s="2">
        <f t="shared" si="4"/>
        <v>3.6628952026367188</v>
      </c>
      <c r="U24" s="2">
        <f t="shared" si="3"/>
        <v>6.5788874358602673E-2</v>
      </c>
    </row>
    <row r="25" spans="1:21">
      <c r="A25" s="2" t="s">
        <v>9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K25" s="2" t="s">
        <v>9</v>
      </c>
      <c r="L25" s="2">
        <f t="shared" si="4"/>
        <v>0</v>
      </c>
      <c r="M25" s="2">
        <f t="shared" si="4"/>
        <v>0</v>
      </c>
      <c r="N25" s="2">
        <f t="shared" si="4"/>
        <v>0</v>
      </c>
      <c r="O25" s="2">
        <f t="shared" si="4"/>
        <v>0</v>
      </c>
      <c r="P25" s="2">
        <f t="shared" si="4"/>
        <v>0</v>
      </c>
      <c r="Q25" s="2">
        <f t="shared" si="4"/>
        <v>0</v>
      </c>
      <c r="R25" s="2">
        <f t="shared" si="4"/>
        <v>0</v>
      </c>
      <c r="S25" s="2">
        <f t="shared" si="4"/>
        <v>0</v>
      </c>
    </row>
    <row r="27" spans="1:21">
      <c r="A27" s="2" t="s">
        <v>24</v>
      </c>
      <c r="B27" s="2" t="s">
        <v>10</v>
      </c>
      <c r="C27" s="2" t="s">
        <v>10</v>
      </c>
      <c r="D27" s="2" t="s">
        <v>10</v>
      </c>
      <c r="E27" s="2" t="s">
        <v>11</v>
      </c>
      <c r="F27" s="2" t="s">
        <v>11</v>
      </c>
      <c r="G27" s="2" t="s">
        <v>11</v>
      </c>
      <c r="K27" s="2" t="s">
        <v>24</v>
      </c>
      <c r="L27" s="2" t="s">
        <v>10</v>
      </c>
      <c r="M27" s="2" t="s">
        <v>10</v>
      </c>
      <c r="N27" s="2" t="s">
        <v>10</v>
      </c>
      <c r="O27" s="2" t="s">
        <v>10</v>
      </c>
      <c r="P27" s="2" t="s">
        <v>11</v>
      </c>
      <c r="Q27" s="2" t="s">
        <v>11</v>
      </c>
      <c r="R27" s="2" t="s">
        <v>11</v>
      </c>
      <c r="S27" s="2" t="s">
        <v>11</v>
      </c>
    </row>
    <row r="28" spans="1:21">
      <c r="A28" s="2" t="s">
        <v>0</v>
      </c>
      <c r="B28" s="2">
        <f>2^-(B16-$B16)</f>
        <v>1</v>
      </c>
      <c r="C28" s="2">
        <f>2^-(C16-$C16)</f>
        <v>1</v>
      </c>
      <c r="D28" s="2">
        <f>2^-(D16-$D16)</f>
        <v>1</v>
      </c>
      <c r="E28" s="2">
        <f>2^-(E16-$B16)</f>
        <v>6.0386772168502025</v>
      </c>
      <c r="F28" s="2">
        <f>2^-(F16-$C16)</f>
        <v>77.402445908486712</v>
      </c>
      <c r="G28" s="2">
        <f>2^-(G16-$D16)</f>
        <v>40.166395589403514</v>
      </c>
      <c r="K28" s="2" t="s">
        <v>0</v>
      </c>
      <c r="L28" s="2">
        <f>2^-(L16-L16)</f>
        <v>1</v>
      </c>
      <c r="M28" s="2">
        <f t="shared" ref="M28:O28" si="5">2^-(M16-M16)</f>
        <v>1</v>
      </c>
      <c r="N28" s="2">
        <f t="shared" si="5"/>
        <v>1</v>
      </c>
      <c r="O28" s="2">
        <f t="shared" si="5"/>
        <v>1</v>
      </c>
      <c r="P28" s="2">
        <f>2^-(P16-$B16)</f>
        <v>19.201738804441145</v>
      </c>
      <c r="Q28" s="2">
        <f>2^-(Q16-$C16)</f>
        <v>509.65415941417308</v>
      </c>
      <c r="R28" s="2">
        <f>2^-(R16-$D16)</f>
        <v>27.848043919492245</v>
      </c>
      <c r="S28" s="2">
        <f>2^-(S16-$E16)</f>
        <v>28.37839695671093</v>
      </c>
    </row>
    <row r="29" spans="1:21">
      <c r="A29" s="2" t="s">
        <v>1</v>
      </c>
      <c r="B29" s="2">
        <f t="shared" ref="B29:B37" si="6">2^-(B17-$B17)</f>
        <v>1</v>
      </c>
      <c r="C29" s="2">
        <f t="shared" ref="C29:C37" si="7">2^-(C17-$C17)</f>
        <v>1</v>
      </c>
      <c r="D29" s="2">
        <f t="shared" ref="D29:D37" si="8">2^-(D17-$D17)</f>
        <v>1</v>
      </c>
      <c r="E29" s="2">
        <f t="shared" ref="E29:E36" si="9">2^-(E17-$B17)</f>
        <v>4.4082246687472102</v>
      </c>
      <c r="F29" s="2">
        <f t="shared" ref="F29:F36" si="10">2^-(F17-$C17)</f>
        <v>5.6564204971078125</v>
      </c>
      <c r="G29" s="2">
        <f t="shared" ref="G29:G37" si="11">2^-(G17-$D17)</f>
        <v>5.0530698065766231</v>
      </c>
      <c r="K29" s="2" t="s">
        <v>1</v>
      </c>
      <c r="L29" s="2">
        <f t="shared" ref="L29:O37" si="12">2^-(L17-L17)</f>
        <v>1</v>
      </c>
      <c r="M29" s="2">
        <f t="shared" si="12"/>
        <v>1</v>
      </c>
      <c r="N29" s="2">
        <f t="shared" si="12"/>
        <v>1</v>
      </c>
      <c r="O29" s="2">
        <f t="shared" si="12"/>
        <v>1</v>
      </c>
      <c r="P29" s="2">
        <f t="shared" ref="P29:P37" si="13">2^-(P17-$B17)</f>
        <v>108.65192660842152</v>
      </c>
      <c r="Q29" s="2">
        <f t="shared" ref="Q29:Q37" si="14">2^-(Q17-$C17)</f>
        <v>77.330773237243108</v>
      </c>
      <c r="R29" s="2">
        <f t="shared" ref="R29:R37" si="15">2^-(R17-$D17)</f>
        <v>66.502687040506061</v>
      </c>
      <c r="S29" s="2">
        <f t="shared" ref="S29:S37" si="16">2^-(S17-$E17)</f>
        <v>22.370657688954445</v>
      </c>
    </row>
    <row r="30" spans="1:21">
      <c r="A30" s="2" t="s">
        <v>2</v>
      </c>
      <c r="B30" s="2">
        <f t="shared" si="6"/>
        <v>1</v>
      </c>
      <c r="C30" s="2">
        <f t="shared" si="7"/>
        <v>1</v>
      </c>
      <c r="D30" s="2">
        <f t="shared" si="8"/>
        <v>1</v>
      </c>
      <c r="E30" s="2">
        <f t="shared" si="9"/>
        <v>4223.3561407874822</v>
      </c>
      <c r="F30" s="2">
        <f t="shared" si="10"/>
        <v>16.708004998086786</v>
      </c>
      <c r="G30" s="2">
        <f t="shared" si="11"/>
        <v>17.897307841120728</v>
      </c>
      <c r="K30" s="2" t="s">
        <v>2</v>
      </c>
      <c r="L30" s="2">
        <f t="shared" si="12"/>
        <v>1</v>
      </c>
      <c r="M30" s="2">
        <f t="shared" si="12"/>
        <v>1</v>
      </c>
      <c r="N30" s="2">
        <f t="shared" si="12"/>
        <v>1</v>
      </c>
      <c r="O30" s="2">
        <f t="shared" si="12"/>
        <v>1</v>
      </c>
      <c r="P30" s="2">
        <f t="shared" si="13"/>
        <v>7689.1072514506004</v>
      </c>
      <c r="Q30" s="2">
        <f t="shared" si="14"/>
        <v>18.363905915433314</v>
      </c>
      <c r="R30" s="2">
        <f t="shared" si="15"/>
        <v>5.2829989263647725</v>
      </c>
      <c r="S30" s="2">
        <f t="shared" si="16"/>
        <v>11.074572880203482</v>
      </c>
    </row>
    <row r="31" spans="1:21">
      <c r="A31" s="2" t="s">
        <v>3</v>
      </c>
      <c r="B31" s="2">
        <f t="shared" si="6"/>
        <v>1</v>
      </c>
      <c r="C31" s="2">
        <f t="shared" si="7"/>
        <v>1</v>
      </c>
      <c r="D31" s="2">
        <f t="shared" si="8"/>
        <v>1</v>
      </c>
      <c r="E31" s="2">
        <f t="shared" si="9"/>
        <v>56348.411737583876</v>
      </c>
      <c r="F31" s="2">
        <f t="shared" si="10"/>
        <v>25.114652048792554</v>
      </c>
      <c r="G31" s="2">
        <f t="shared" si="11"/>
        <v>28.028574095227803</v>
      </c>
      <c r="K31" s="2" t="s">
        <v>3</v>
      </c>
      <c r="L31" s="2">
        <f t="shared" si="12"/>
        <v>1</v>
      </c>
      <c r="M31" s="2">
        <f t="shared" si="12"/>
        <v>1</v>
      </c>
      <c r="N31" s="2">
        <f t="shared" si="12"/>
        <v>1</v>
      </c>
      <c r="O31" s="2">
        <f t="shared" si="12"/>
        <v>1</v>
      </c>
      <c r="P31" s="2">
        <f t="shared" si="13"/>
        <v>2698.3398880484433</v>
      </c>
      <c r="Q31" s="2">
        <f t="shared" si="14"/>
        <v>4.6086257749622828</v>
      </c>
      <c r="R31" s="2">
        <f t="shared" si="15"/>
        <v>0.86528195294485932</v>
      </c>
      <c r="S31" s="2">
        <f t="shared" si="16"/>
        <v>2.9504753764733977</v>
      </c>
    </row>
    <row r="32" spans="1:21">
      <c r="A32" s="2" t="s">
        <v>4</v>
      </c>
      <c r="B32" s="2">
        <f t="shared" si="6"/>
        <v>1</v>
      </c>
      <c r="C32" s="2">
        <f t="shared" si="7"/>
        <v>1</v>
      </c>
      <c r="D32" s="2">
        <f t="shared" si="8"/>
        <v>1</v>
      </c>
      <c r="E32" s="2">
        <f t="shared" si="9"/>
        <v>3.6127560058800685</v>
      </c>
      <c r="F32" s="2">
        <f t="shared" si="10"/>
        <v>4.2494341215677895</v>
      </c>
      <c r="G32" s="2">
        <f t="shared" si="11"/>
        <v>4.0752103879294506</v>
      </c>
      <c r="K32" s="2" t="s">
        <v>12</v>
      </c>
      <c r="L32" s="2">
        <f t="shared" si="12"/>
        <v>1</v>
      </c>
      <c r="M32" s="2">
        <f t="shared" si="12"/>
        <v>1</v>
      </c>
      <c r="N32" s="2">
        <f t="shared" si="12"/>
        <v>1</v>
      </c>
      <c r="O32" s="2">
        <f t="shared" si="12"/>
        <v>1</v>
      </c>
      <c r="P32" s="2">
        <f t="shared" si="13"/>
        <v>3.9103410811760768E-2</v>
      </c>
      <c r="Q32" s="2">
        <f t="shared" si="14"/>
        <v>0.5422664225522964</v>
      </c>
      <c r="R32" s="2">
        <f t="shared" si="15"/>
        <v>9.4318277224630896E-3</v>
      </c>
      <c r="S32" s="2">
        <f t="shared" si="16"/>
        <v>0.1622258628546141</v>
      </c>
    </row>
    <row r="33" spans="1:19">
      <c r="A33" s="2" t="s">
        <v>5</v>
      </c>
      <c r="B33" s="2">
        <f t="shared" si="6"/>
        <v>1</v>
      </c>
      <c r="C33" s="2">
        <f t="shared" si="7"/>
        <v>1</v>
      </c>
      <c r="D33" s="2">
        <f t="shared" si="8"/>
        <v>1</v>
      </c>
      <c r="E33" s="2">
        <f t="shared" si="9"/>
        <v>6.1666172073331076</v>
      </c>
      <c r="F33" s="2">
        <f t="shared" si="10"/>
        <v>594.10135843821627</v>
      </c>
      <c r="G33" s="2">
        <f t="shared" si="11"/>
        <v>664.14953919725974</v>
      </c>
      <c r="K33" s="2" t="s">
        <v>13</v>
      </c>
      <c r="L33" s="2">
        <f t="shared" si="12"/>
        <v>1</v>
      </c>
      <c r="M33" s="2">
        <f t="shared" si="12"/>
        <v>1</v>
      </c>
      <c r="N33" s="2">
        <f t="shared" si="12"/>
        <v>1</v>
      </c>
      <c r="O33" s="2">
        <f t="shared" si="12"/>
        <v>1</v>
      </c>
      <c r="P33" s="2">
        <f t="shared" si="13"/>
        <v>8.9097289684469079</v>
      </c>
      <c r="Q33" s="2">
        <f t="shared" si="14"/>
        <v>197.49909188613464</v>
      </c>
      <c r="R33" s="2">
        <f t="shared" si="15"/>
        <v>3.5491366169230267</v>
      </c>
      <c r="S33" s="2">
        <f t="shared" si="16"/>
        <v>178.45279994824924</v>
      </c>
    </row>
    <row r="34" spans="1:19">
      <c r="A34" s="2" t="s">
        <v>6</v>
      </c>
      <c r="B34" s="2">
        <f t="shared" si="6"/>
        <v>1</v>
      </c>
      <c r="C34" s="2">
        <f t="shared" si="7"/>
        <v>1</v>
      </c>
      <c r="D34" s="2">
        <f t="shared" si="8"/>
        <v>1</v>
      </c>
      <c r="E34" s="2">
        <f t="shared" si="9"/>
        <v>0.71960168108656541</v>
      </c>
      <c r="F34" s="2">
        <f t="shared" si="10"/>
        <v>0.10073112707419875</v>
      </c>
      <c r="G34" s="2">
        <f t="shared" si="11"/>
        <v>2.3438092040092524</v>
      </c>
      <c r="K34" s="2" t="s">
        <v>15</v>
      </c>
      <c r="L34" s="2">
        <f t="shared" si="12"/>
        <v>1</v>
      </c>
      <c r="M34" s="2">
        <f t="shared" si="12"/>
        <v>1</v>
      </c>
      <c r="N34" s="2">
        <f t="shared" si="12"/>
        <v>1</v>
      </c>
      <c r="O34" s="2">
        <f t="shared" si="12"/>
        <v>1</v>
      </c>
      <c r="P34" s="2">
        <f t="shared" si="13"/>
        <v>4.2117294527823752</v>
      </c>
      <c r="Q34" s="2">
        <f t="shared" si="14"/>
        <v>8.453191178631652</v>
      </c>
      <c r="R34" s="2">
        <f t="shared" si="15"/>
        <v>2.3132608835006545</v>
      </c>
      <c r="S34" s="2">
        <f t="shared" si="16"/>
        <v>12.777310712874449</v>
      </c>
    </row>
    <row r="35" spans="1:19">
      <c r="A35" s="2" t="s">
        <v>7</v>
      </c>
      <c r="B35" s="2">
        <f t="shared" si="6"/>
        <v>1</v>
      </c>
      <c r="C35" s="2">
        <f t="shared" si="7"/>
        <v>1</v>
      </c>
      <c r="D35" s="2">
        <f t="shared" si="8"/>
        <v>1</v>
      </c>
      <c r="E35" s="2">
        <f t="shared" si="9"/>
        <v>1.0694439599183059</v>
      </c>
      <c r="F35" s="2">
        <f t="shared" si="10"/>
        <v>48.005659680381477</v>
      </c>
      <c r="G35" s="2">
        <f t="shared" si="11"/>
        <v>55.558826176202047</v>
      </c>
      <c r="K35" s="2" t="s">
        <v>14</v>
      </c>
      <c r="L35" s="2">
        <f t="shared" si="12"/>
        <v>1</v>
      </c>
      <c r="M35" s="2">
        <f t="shared" si="12"/>
        <v>1</v>
      </c>
      <c r="N35" s="2">
        <f t="shared" si="12"/>
        <v>1</v>
      </c>
      <c r="O35" s="2">
        <f t="shared" si="12"/>
        <v>1</v>
      </c>
      <c r="P35" s="2">
        <f t="shared" si="13"/>
        <v>1.3368697126036075</v>
      </c>
      <c r="Q35" s="2">
        <f t="shared" si="14"/>
        <v>36.617925334369701</v>
      </c>
      <c r="R35" s="2">
        <f t="shared" si="15"/>
        <v>16.919092606348844</v>
      </c>
      <c r="S35" s="2">
        <f t="shared" si="16"/>
        <v>244.38792168831912</v>
      </c>
    </row>
    <row r="36" spans="1:19">
      <c r="A36" s="2" t="s">
        <v>8</v>
      </c>
      <c r="B36" s="2">
        <f t="shared" si="6"/>
        <v>1</v>
      </c>
      <c r="C36" s="2">
        <f t="shared" si="7"/>
        <v>1</v>
      </c>
      <c r="D36" s="2">
        <f t="shared" si="8"/>
        <v>1</v>
      </c>
      <c r="E36" s="2">
        <f t="shared" si="9"/>
        <v>5.2063279451910427</v>
      </c>
      <c r="F36" s="2">
        <f t="shared" si="10"/>
        <v>10.015095749962789</v>
      </c>
      <c r="G36" s="2">
        <f t="shared" si="11"/>
        <v>14.947799275316767</v>
      </c>
      <c r="K36" s="2" t="s">
        <v>8</v>
      </c>
      <c r="L36" s="2">
        <f t="shared" si="12"/>
        <v>1</v>
      </c>
      <c r="M36" s="2">
        <f t="shared" si="12"/>
        <v>1</v>
      </c>
      <c r="N36" s="2">
        <f t="shared" si="12"/>
        <v>1</v>
      </c>
      <c r="O36" s="2">
        <f t="shared" si="12"/>
        <v>1</v>
      </c>
      <c r="P36" s="2">
        <f t="shared" si="13"/>
        <v>39.033894405965597</v>
      </c>
      <c r="Q36" s="2">
        <f t="shared" si="14"/>
        <v>2.3725431500872101</v>
      </c>
      <c r="R36" s="2">
        <f t="shared" si="15"/>
        <v>1.2558574485128804</v>
      </c>
      <c r="S36" s="2">
        <f t="shared" si="16"/>
        <v>19.541835960191285</v>
      </c>
    </row>
    <row r="37" spans="1:19">
      <c r="A37" s="2" t="s">
        <v>9</v>
      </c>
      <c r="B37" s="2">
        <f t="shared" si="6"/>
        <v>1</v>
      </c>
      <c r="C37" s="2">
        <f t="shared" si="7"/>
        <v>1</v>
      </c>
      <c r="D37" s="2">
        <f t="shared" si="8"/>
        <v>1</v>
      </c>
      <c r="E37" s="2">
        <f>2^-(E25-$B25)</f>
        <v>1</v>
      </c>
      <c r="F37" s="2">
        <f>2^-(F25-$C25)</f>
        <v>1</v>
      </c>
      <c r="G37" s="2">
        <f t="shared" si="11"/>
        <v>1</v>
      </c>
      <c r="K37" s="2" t="s">
        <v>9</v>
      </c>
      <c r="L37" s="2">
        <f t="shared" si="12"/>
        <v>1</v>
      </c>
      <c r="M37" s="2">
        <f t="shared" si="12"/>
        <v>1</v>
      </c>
      <c r="N37" s="2">
        <f t="shared" si="12"/>
        <v>1</v>
      </c>
      <c r="O37" s="2">
        <f t="shared" si="12"/>
        <v>1</v>
      </c>
      <c r="P37" s="2">
        <f t="shared" si="13"/>
        <v>1</v>
      </c>
      <c r="Q37" s="2">
        <f t="shared" si="14"/>
        <v>1</v>
      </c>
      <c r="R37" s="2">
        <f t="shared" si="15"/>
        <v>1</v>
      </c>
      <c r="S37" s="2">
        <f t="shared" si="16"/>
        <v>1</v>
      </c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7C5BA-45CC-4079-82AE-ABA294B648BA}">
  <dimension ref="A1:M14"/>
  <sheetViews>
    <sheetView workbookViewId="0">
      <selection activeCell="F29" sqref="F29"/>
    </sheetView>
  </sheetViews>
  <sheetFormatPr defaultRowHeight="15"/>
  <cols>
    <col min="1" max="16384" width="9.140625" style="2"/>
  </cols>
  <sheetData>
    <row r="1" spans="1:13" ht="15.75">
      <c r="A1" s="1" t="s">
        <v>108</v>
      </c>
    </row>
    <row r="2" spans="1:13">
      <c r="A2" s="2" t="s">
        <v>112</v>
      </c>
      <c r="B2" s="2" t="s">
        <v>109</v>
      </c>
      <c r="C2" s="2" t="s">
        <v>109</v>
      </c>
      <c r="D2" s="2" t="s">
        <v>109</v>
      </c>
      <c r="E2" s="2" t="s">
        <v>110</v>
      </c>
      <c r="F2" s="2" t="s">
        <v>110</v>
      </c>
      <c r="G2" s="2" t="s">
        <v>110</v>
      </c>
    </row>
    <row r="3" spans="1:13">
      <c r="A3" s="7" t="s">
        <v>19</v>
      </c>
      <c r="B3" s="5">
        <v>33.679349999999999</v>
      </c>
      <c r="C3" s="5">
        <v>10.996689999999999</v>
      </c>
      <c r="D3" s="5">
        <v>38.509320000000002</v>
      </c>
      <c r="E3" s="5">
        <v>48.239699999999999</v>
      </c>
      <c r="F3" s="5">
        <v>41.70984</v>
      </c>
      <c r="G3" s="5">
        <v>57.606490000000001</v>
      </c>
    </row>
    <row r="4" spans="1:13">
      <c r="A4" s="7" t="s">
        <v>20</v>
      </c>
      <c r="B4" s="5">
        <v>21.580549999999999</v>
      </c>
      <c r="C4" s="5">
        <v>7.630522</v>
      </c>
      <c r="D4" s="5">
        <v>17.441600000000001</v>
      </c>
      <c r="E4" s="5">
        <v>24.455829999999999</v>
      </c>
      <c r="F4" s="5">
        <v>12.189</v>
      </c>
      <c r="G4" s="5">
        <v>25.784749999999999</v>
      </c>
    </row>
    <row r="5" spans="1:13">
      <c r="A5" s="7" t="s">
        <v>21</v>
      </c>
      <c r="B5" s="5">
        <v>31.17117</v>
      </c>
      <c r="C5" s="5">
        <v>17.827970000000001</v>
      </c>
      <c r="D5" s="5">
        <v>31.520990000000001</v>
      </c>
      <c r="E5" s="5">
        <v>65.461849999999998</v>
      </c>
      <c r="F5" s="5">
        <v>27.704999999999998</v>
      </c>
      <c r="G5" s="5">
        <v>28.439240000000002</v>
      </c>
    </row>
    <row r="6" spans="1:13">
      <c r="A6" s="7" t="s">
        <v>22</v>
      </c>
      <c r="B6" s="5">
        <v>15.56968</v>
      </c>
      <c r="C6" s="5">
        <v>22.689679999999999</v>
      </c>
      <c r="D6" s="5">
        <v>29.710380000000001</v>
      </c>
      <c r="E6" s="5">
        <v>64.325620000000001</v>
      </c>
      <c r="F6" s="5">
        <v>69.211410000000001</v>
      </c>
      <c r="G6" s="5">
        <v>72.327039999999997</v>
      </c>
    </row>
    <row r="8" spans="1:13">
      <c r="A8" s="7" t="s">
        <v>111</v>
      </c>
    </row>
    <row r="13" spans="1:13">
      <c r="A13" s="2" t="s">
        <v>113</v>
      </c>
      <c r="B13" s="13" t="s">
        <v>19</v>
      </c>
      <c r="C13" s="13"/>
      <c r="D13" s="13"/>
      <c r="E13" s="13" t="s">
        <v>20</v>
      </c>
      <c r="F13" s="13"/>
      <c r="G13" s="13"/>
      <c r="H13" s="13" t="s">
        <v>21</v>
      </c>
      <c r="I13" s="13"/>
      <c r="J13" s="13"/>
      <c r="K13" s="13" t="s">
        <v>22</v>
      </c>
      <c r="L13" s="13"/>
      <c r="M13" s="13"/>
    </row>
    <row r="14" spans="1:13">
      <c r="A14" s="2" t="s">
        <v>114</v>
      </c>
      <c r="B14" s="5">
        <v>1.432323</v>
      </c>
      <c r="C14" s="5">
        <v>3.792945</v>
      </c>
      <c r="D14" s="5">
        <v>1.4959100000000001</v>
      </c>
      <c r="E14" s="5">
        <v>1.133235</v>
      </c>
      <c r="F14" s="5">
        <v>1.5974010000000001</v>
      </c>
      <c r="G14" s="5">
        <v>1.478348</v>
      </c>
      <c r="H14" s="5">
        <v>2.1000770000000002</v>
      </c>
      <c r="I14" s="5">
        <v>1.554019</v>
      </c>
      <c r="J14" s="5">
        <v>0.90223200000000003</v>
      </c>
      <c r="K14" s="5">
        <v>4.1314679999999999</v>
      </c>
      <c r="L14" s="5">
        <v>3.0503480000000001</v>
      </c>
      <c r="M14" s="5">
        <v>2.4344030000000001</v>
      </c>
    </row>
  </sheetData>
  <mergeCells count="4">
    <mergeCell ref="B13:D13"/>
    <mergeCell ref="E13:G13"/>
    <mergeCell ref="H13:J13"/>
    <mergeCell ref="K13:M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D87B4-B963-4145-80B2-0EEA0904F8CA}">
  <dimension ref="A1:H6"/>
  <sheetViews>
    <sheetView tabSelected="1" workbookViewId="0">
      <selection activeCell="C16" sqref="C16"/>
    </sheetView>
  </sheetViews>
  <sheetFormatPr defaultRowHeight="15"/>
  <cols>
    <col min="1" max="16384" width="9.140625" style="2"/>
  </cols>
  <sheetData>
    <row r="1" spans="1:8" s="2" customFormat="1" ht="15.75">
      <c r="A1" s="1" t="s">
        <v>116</v>
      </c>
    </row>
    <row r="2" spans="1:8" s="2" customFormat="1">
      <c r="A2" s="2" t="s">
        <v>114</v>
      </c>
      <c r="B2" s="4" t="s">
        <v>22</v>
      </c>
      <c r="C2" s="4"/>
      <c r="D2" s="4"/>
      <c r="E2" s="4"/>
      <c r="F2" s="4" t="s">
        <v>95</v>
      </c>
      <c r="G2" s="4"/>
      <c r="H2" s="4"/>
    </row>
    <row r="3" spans="1:8" s="2" customFormat="1">
      <c r="A3" s="7" t="s">
        <v>109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</row>
    <row r="4" spans="1:8" s="2" customFormat="1">
      <c r="A4" s="7" t="s">
        <v>115</v>
      </c>
      <c r="B4" s="5">
        <v>2.6219510000000001</v>
      </c>
      <c r="C4" s="5">
        <v>3.2535210000000001</v>
      </c>
      <c r="D4" s="5">
        <v>3.3928569999999998</v>
      </c>
      <c r="E4" s="5">
        <v>2.5697670000000001</v>
      </c>
      <c r="F4" s="5">
        <v>1.2943549999999999</v>
      </c>
      <c r="G4" s="5">
        <v>1.351145</v>
      </c>
      <c r="H4" s="5">
        <v>1.2386360000000001</v>
      </c>
    </row>
    <row r="6" spans="1:8" s="2" customFormat="1">
      <c r="A6" s="2" t="s">
        <v>111</v>
      </c>
    </row>
  </sheetData>
  <mergeCells count="2">
    <mergeCell ref="B2:E2"/>
    <mergeCell ref="F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F650D-DE39-46BB-8B34-5CBB3B84E2B3}">
  <dimension ref="A1:M11"/>
  <sheetViews>
    <sheetView workbookViewId="0">
      <selection activeCell="I30" sqref="I30"/>
    </sheetView>
  </sheetViews>
  <sheetFormatPr defaultRowHeight="15"/>
  <cols>
    <col min="1" max="1" width="10.42578125" style="2" customWidth="1"/>
    <col min="2" max="16384" width="9.140625" style="2"/>
  </cols>
  <sheetData>
    <row r="1" spans="1:13">
      <c r="A1" s="8" t="s">
        <v>34</v>
      </c>
    </row>
    <row r="2" spans="1:13">
      <c r="A2" s="2" t="s">
        <v>35</v>
      </c>
      <c r="G2" s="2" t="s">
        <v>36</v>
      </c>
    </row>
    <row r="3" spans="1:13">
      <c r="A3" s="2" t="s">
        <v>32</v>
      </c>
      <c r="B3" s="2">
        <v>1</v>
      </c>
      <c r="C3" s="2">
        <v>2</v>
      </c>
      <c r="D3" s="2">
        <v>3</v>
      </c>
      <c r="E3" s="2">
        <v>4</v>
      </c>
      <c r="G3" s="2" t="s">
        <v>39</v>
      </c>
      <c r="H3" s="2">
        <v>1.1000000000000001</v>
      </c>
      <c r="I3" s="2">
        <v>1.2</v>
      </c>
      <c r="J3" s="2">
        <v>1</v>
      </c>
      <c r="K3" s="2">
        <v>2.1</v>
      </c>
      <c r="L3" s="2">
        <v>2.2000000000000002</v>
      </c>
      <c r="M3" s="2">
        <v>2</v>
      </c>
    </row>
    <row r="4" spans="1:13">
      <c r="A4" s="2" t="s">
        <v>29</v>
      </c>
      <c r="B4" s="2">
        <v>1.28</v>
      </c>
      <c r="C4" s="2">
        <v>1.41</v>
      </c>
      <c r="D4" s="2">
        <v>1.65</v>
      </c>
      <c r="E4" s="2">
        <v>1.3</v>
      </c>
      <c r="G4" s="2" t="s">
        <v>38</v>
      </c>
      <c r="H4" s="2">
        <v>119</v>
      </c>
      <c r="I4" s="2">
        <v>138</v>
      </c>
      <c r="J4" s="2">
        <v>128.5</v>
      </c>
      <c r="K4" s="2">
        <v>121</v>
      </c>
      <c r="L4" s="2">
        <v>140</v>
      </c>
      <c r="M4" s="2">
        <v>130.5</v>
      </c>
    </row>
    <row r="5" spans="1:13">
      <c r="A5" s="2" t="s">
        <v>30</v>
      </c>
      <c r="B5" s="2">
        <v>1.24</v>
      </c>
      <c r="C5" s="2">
        <v>1.73</v>
      </c>
      <c r="D5" s="2">
        <v>1.73</v>
      </c>
      <c r="E5" s="2">
        <v>1.21</v>
      </c>
      <c r="G5" s="2" t="s">
        <v>29</v>
      </c>
      <c r="H5" s="2">
        <v>109</v>
      </c>
      <c r="I5" s="2">
        <v>118</v>
      </c>
      <c r="J5" s="2">
        <v>113.5</v>
      </c>
      <c r="K5" s="2">
        <v>125</v>
      </c>
      <c r="L5" s="2">
        <v>116</v>
      </c>
      <c r="M5" s="2">
        <v>120.5</v>
      </c>
    </row>
    <row r="6" spans="1:13">
      <c r="A6" s="2" t="s">
        <v>31</v>
      </c>
      <c r="B6" s="2">
        <v>1.2</v>
      </c>
      <c r="C6" s="2">
        <v>1.66</v>
      </c>
      <c r="D6" s="2">
        <v>1.76</v>
      </c>
      <c r="E6" s="2">
        <v>1.24</v>
      </c>
      <c r="G6" s="2" t="s">
        <v>30</v>
      </c>
      <c r="H6" s="2">
        <v>119</v>
      </c>
      <c r="I6" s="2">
        <v>115</v>
      </c>
      <c r="J6" s="2">
        <v>117</v>
      </c>
      <c r="K6" s="2">
        <v>130</v>
      </c>
      <c r="L6" s="2">
        <v>160</v>
      </c>
      <c r="M6" s="2">
        <v>145</v>
      </c>
    </row>
    <row r="7" spans="1:13">
      <c r="G7" s="2" t="s">
        <v>31</v>
      </c>
      <c r="H7" s="2">
        <v>145</v>
      </c>
      <c r="I7" s="2">
        <v>169</v>
      </c>
      <c r="J7" s="2">
        <v>157</v>
      </c>
      <c r="K7" s="2">
        <v>94</v>
      </c>
      <c r="L7" s="2">
        <v>111</v>
      </c>
      <c r="M7" s="2">
        <v>102.5</v>
      </c>
    </row>
    <row r="8" spans="1:13">
      <c r="A8" s="2" t="s">
        <v>33</v>
      </c>
      <c r="B8" s="2">
        <v>1</v>
      </c>
      <c r="C8" s="2">
        <v>2</v>
      </c>
      <c r="D8" s="2">
        <v>3</v>
      </c>
      <c r="E8" s="2">
        <v>4</v>
      </c>
    </row>
    <row r="9" spans="1:13">
      <c r="A9" s="2" t="s">
        <v>29</v>
      </c>
      <c r="B9" s="2">
        <f>B4/0.2</f>
        <v>6.3999999999999995</v>
      </c>
      <c r="C9" s="2">
        <f t="shared" ref="C9:E9" si="0">C4/0.2</f>
        <v>7.0499999999999989</v>
      </c>
      <c r="D9" s="2">
        <f t="shared" si="0"/>
        <v>8.2499999999999982</v>
      </c>
      <c r="E9" s="2">
        <f t="shared" si="0"/>
        <v>6.5</v>
      </c>
    </row>
    <row r="10" spans="1:13">
      <c r="A10" s="2" t="s">
        <v>30</v>
      </c>
      <c r="B10" s="2">
        <f t="shared" ref="B10:E10" si="1">B5/0.2</f>
        <v>6.1999999999999993</v>
      </c>
      <c r="C10" s="2">
        <f t="shared" si="1"/>
        <v>8.6499999999999986</v>
      </c>
      <c r="D10" s="2">
        <f t="shared" si="1"/>
        <v>8.6499999999999986</v>
      </c>
      <c r="E10" s="2">
        <f t="shared" si="1"/>
        <v>6.05</v>
      </c>
    </row>
    <row r="11" spans="1:13">
      <c r="A11" s="2" t="s">
        <v>31</v>
      </c>
      <c r="B11" s="2">
        <f t="shared" ref="B11:E11" si="2">B6/0.2</f>
        <v>5.9999999999999991</v>
      </c>
      <c r="C11" s="2">
        <f t="shared" si="2"/>
        <v>8.2999999999999989</v>
      </c>
      <c r="D11" s="2">
        <f t="shared" si="2"/>
        <v>8.7999999999999989</v>
      </c>
      <c r="E11" s="2">
        <f t="shared" si="2"/>
        <v>6.1999999999999993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C774F-0803-47E6-8DFF-BBBDC71E57F9}">
  <dimension ref="A1:J7"/>
  <sheetViews>
    <sheetView workbookViewId="0">
      <selection activeCell="I30" sqref="I30"/>
    </sheetView>
  </sheetViews>
  <sheetFormatPr defaultRowHeight="15"/>
  <cols>
    <col min="1" max="16384" width="9.140625" style="2"/>
  </cols>
  <sheetData>
    <row r="1" spans="1:10">
      <c r="A1" s="8" t="s">
        <v>47</v>
      </c>
    </row>
    <row r="2" spans="1:10">
      <c r="A2" s="2" t="s">
        <v>54</v>
      </c>
      <c r="B2" s="2" t="s">
        <v>18</v>
      </c>
      <c r="C2" s="2" t="s">
        <v>18</v>
      </c>
      <c r="D2" s="2" t="s">
        <v>18</v>
      </c>
      <c r="E2" s="2" t="s">
        <v>43</v>
      </c>
      <c r="F2" s="2" t="s">
        <v>43</v>
      </c>
      <c r="G2" s="2" t="s">
        <v>43</v>
      </c>
      <c r="H2" s="2" t="s">
        <v>44</v>
      </c>
      <c r="I2" s="2" t="s">
        <v>44</v>
      </c>
      <c r="J2" s="2" t="s">
        <v>44</v>
      </c>
    </row>
    <row r="3" spans="1:10">
      <c r="A3" s="12" t="s">
        <v>40</v>
      </c>
      <c r="B3" s="10">
        <v>4.84</v>
      </c>
      <c r="C3" s="10">
        <v>3.45</v>
      </c>
      <c r="D3" s="10">
        <v>2.2799999999999998</v>
      </c>
      <c r="E3" s="10">
        <v>3.32</v>
      </c>
      <c r="F3" s="10">
        <v>3.94</v>
      </c>
      <c r="G3" s="10">
        <v>3.01</v>
      </c>
      <c r="H3" s="10">
        <v>3.92</v>
      </c>
      <c r="I3" s="10">
        <v>3.09</v>
      </c>
      <c r="J3" s="10">
        <v>4.0999999999999996</v>
      </c>
    </row>
    <row r="4" spans="1:10">
      <c r="A4" s="12" t="s">
        <v>41</v>
      </c>
      <c r="B4" s="10">
        <v>8.6199999999999992</v>
      </c>
      <c r="C4" s="10">
        <v>9.11</v>
      </c>
      <c r="D4" s="10"/>
      <c r="E4" s="10">
        <v>9.51</v>
      </c>
      <c r="F4" s="10">
        <v>12</v>
      </c>
      <c r="G4" s="10"/>
      <c r="H4" s="10">
        <v>8.25</v>
      </c>
      <c r="I4" s="10">
        <v>9.3000000000000007</v>
      </c>
      <c r="J4" s="10"/>
    </row>
    <row r="5" spans="1:10">
      <c r="A5" s="12" t="s">
        <v>42</v>
      </c>
      <c r="B5" s="10">
        <v>12.3</v>
      </c>
      <c r="C5" s="10">
        <v>16.5</v>
      </c>
      <c r="D5" s="10">
        <v>11.2</v>
      </c>
      <c r="E5" s="10">
        <v>12.8</v>
      </c>
      <c r="F5" s="10">
        <v>22.6</v>
      </c>
      <c r="G5" s="10">
        <v>9.1999999999999993</v>
      </c>
      <c r="H5" s="10">
        <v>12.5</v>
      </c>
      <c r="I5" s="10">
        <v>13.3</v>
      </c>
      <c r="J5" s="10">
        <v>17.399999999999999</v>
      </c>
    </row>
    <row r="7" spans="1:10">
      <c r="A7" s="12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C0E90-538D-4F65-96CA-711401B63B15}">
  <dimension ref="A1:E3"/>
  <sheetViews>
    <sheetView workbookViewId="0">
      <selection activeCell="I30" sqref="I30"/>
    </sheetView>
  </sheetViews>
  <sheetFormatPr defaultRowHeight="15"/>
  <cols>
    <col min="1" max="16384" width="9.140625" style="2"/>
  </cols>
  <sheetData>
    <row r="1" spans="1:5">
      <c r="A1" s="8" t="s">
        <v>53</v>
      </c>
    </row>
    <row r="2" spans="1:5">
      <c r="A2" s="2" t="s">
        <v>46</v>
      </c>
      <c r="B2" s="11" t="s">
        <v>49</v>
      </c>
      <c r="C2" s="11" t="s">
        <v>50</v>
      </c>
      <c r="D2" s="11" t="s">
        <v>51</v>
      </c>
      <c r="E2" s="11" t="s">
        <v>52</v>
      </c>
    </row>
    <row r="3" spans="1:5">
      <c r="A3" s="12" t="s">
        <v>48</v>
      </c>
      <c r="B3" s="10">
        <v>2.82</v>
      </c>
      <c r="C3" s="10">
        <v>8.36</v>
      </c>
      <c r="D3" s="10">
        <v>2.86</v>
      </c>
      <c r="E3" s="10">
        <v>18.600000000000001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0A149-CAFA-49C6-863D-B53116533DA5}">
  <dimension ref="A1:M29"/>
  <sheetViews>
    <sheetView workbookViewId="0">
      <selection activeCell="I30" sqref="I30"/>
    </sheetView>
  </sheetViews>
  <sheetFormatPr defaultRowHeight="15"/>
  <cols>
    <col min="1" max="1" width="9.28515625" style="2" bestFit="1" customWidth="1"/>
    <col min="2" max="2" width="12" style="2" bestFit="1" customWidth="1"/>
    <col min="3" max="3" width="11" style="2" bestFit="1" customWidth="1"/>
    <col min="4" max="4" width="12" style="2" bestFit="1" customWidth="1"/>
    <col min="5" max="5" width="11" style="2" bestFit="1" customWidth="1"/>
    <col min="6" max="7" width="12" style="2" bestFit="1" customWidth="1"/>
    <col min="8" max="9" width="10" style="2" bestFit="1" customWidth="1"/>
    <col min="10" max="10" width="12" style="2" bestFit="1" customWidth="1"/>
    <col min="11" max="11" width="9.28515625" style="2" bestFit="1" customWidth="1"/>
    <col min="12" max="13" width="11" style="2" bestFit="1" customWidth="1"/>
    <col min="14" max="16384" width="9.140625" style="2"/>
  </cols>
  <sheetData>
    <row r="1" spans="1:13">
      <c r="A1" s="8" t="s">
        <v>93</v>
      </c>
    </row>
    <row r="2" spans="1:13">
      <c r="A2" s="2" t="s">
        <v>57</v>
      </c>
    </row>
    <row r="3" spans="1:13">
      <c r="A3" s="2" t="s">
        <v>56</v>
      </c>
      <c r="B3" s="2" t="s">
        <v>18</v>
      </c>
      <c r="C3" s="2" t="s">
        <v>18</v>
      </c>
      <c r="D3" s="2" t="s">
        <v>18</v>
      </c>
      <c r="E3" s="2" t="s">
        <v>18</v>
      </c>
      <c r="F3" s="2" t="s">
        <v>43</v>
      </c>
      <c r="G3" s="2" t="s">
        <v>43</v>
      </c>
      <c r="H3" s="2" t="s">
        <v>43</v>
      </c>
      <c r="I3" s="2" t="s">
        <v>43</v>
      </c>
      <c r="J3" s="2" t="s">
        <v>44</v>
      </c>
      <c r="K3" s="2" t="s">
        <v>44</v>
      </c>
      <c r="L3" s="2" t="s">
        <v>44</v>
      </c>
      <c r="M3" s="2" t="s">
        <v>44</v>
      </c>
    </row>
    <row r="4" spans="1:13">
      <c r="A4" s="10">
        <v>7</v>
      </c>
      <c r="B4" s="10">
        <v>1670000</v>
      </c>
      <c r="C4" s="10">
        <v>1840000</v>
      </c>
      <c r="D4" s="10">
        <v>2340000</v>
      </c>
      <c r="E4" s="10">
        <v>2590000</v>
      </c>
      <c r="F4" s="10">
        <v>1360000</v>
      </c>
      <c r="G4" s="10">
        <v>1430000</v>
      </c>
      <c r="H4" s="10">
        <v>758000</v>
      </c>
      <c r="I4" s="10">
        <v>1990000</v>
      </c>
      <c r="J4" s="10">
        <v>1830000</v>
      </c>
      <c r="K4" s="10">
        <v>1790000</v>
      </c>
      <c r="L4" s="10">
        <v>2300000</v>
      </c>
      <c r="M4" s="10">
        <v>1950000</v>
      </c>
    </row>
    <row r="5" spans="1:13">
      <c r="A5" s="10">
        <v>14</v>
      </c>
      <c r="B5" s="10">
        <v>189000000</v>
      </c>
      <c r="C5" s="10">
        <v>244000000</v>
      </c>
      <c r="D5" s="10">
        <v>211000000</v>
      </c>
      <c r="E5" s="10">
        <v>123000000</v>
      </c>
      <c r="F5" s="10">
        <v>6010000</v>
      </c>
      <c r="G5" s="10">
        <v>1230000</v>
      </c>
      <c r="H5" s="10">
        <v>1570000</v>
      </c>
      <c r="I5" s="10">
        <v>347000</v>
      </c>
      <c r="J5" s="10">
        <v>2620000</v>
      </c>
      <c r="K5" s="10">
        <v>1260000</v>
      </c>
      <c r="L5" s="10">
        <v>1290000</v>
      </c>
      <c r="M5" s="10">
        <v>1330000</v>
      </c>
    </row>
    <row r="6" spans="1:13">
      <c r="A6" s="10">
        <v>21</v>
      </c>
      <c r="B6" s="10">
        <v>14000000000</v>
      </c>
      <c r="C6" s="10">
        <v>8590000000</v>
      </c>
      <c r="D6" s="10">
        <v>14600000000</v>
      </c>
      <c r="E6" s="10">
        <v>6520000000</v>
      </c>
      <c r="F6" s="10">
        <v>320000000</v>
      </c>
      <c r="G6" s="10">
        <v>40500000</v>
      </c>
      <c r="H6" s="10">
        <v>8510000</v>
      </c>
      <c r="I6" s="10">
        <v>27200000</v>
      </c>
      <c r="J6" s="10">
        <v>36900000</v>
      </c>
      <c r="K6" s="10">
        <v>146000000</v>
      </c>
      <c r="L6" s="10">
        <v>7240000</v>
      </c>
      <c r="M6" s="10">
        <v>6610000</v>
      </c>
    </row>
    <row r="7" spans="1:13">
      <c r="A7" s="10">
        <v>28</v>
      </c>
      <c r="B7" s="10"/>
      <c r="C7" s="10"/>
      <c r="D7" s="10"/>
      <c r="E7" s="10"/>
      <c r="F7" s="10">
        <v>14400000</v>
      </c>
      <c r="G7" s="10">
        <v>23400000000</v>
      </c>
      <c r="H7" s="10">
        <v>9080000</v>
      </c>
      <c r="I7" s="10">
        <v>659000000</v>
      </c>
      <c r="J7" s="10">
        <v>4170000</v>
      </c>
      <c r="K7" s="10">
        <v>231000000</v>
      </c>
      <c r="L7" s="10">
        <v>8170000</v>
      </c>
      <c r="M7" s="10">
        <v>5820000000</v>
      </c>
    </row>
    <row r="8" spans="1:13">
      <c r="A8" s="10">
        <v>35</v>
      </c>
      <c r="B8" s="10"/>
      <c r="C8" s="10"/>
      <c r="D8" s="10"/>
      <c r="E8" s="10"/>
      <c r="F8" s="10">
        <v>64800000</v>
      </c>
      <c r="G8" s="10"/>
      <c r="H8" s="10">
        <v>2290000</v>
      </c>
      <c r="I8" s="10">
        <v>2630000</v>
      </c>
      <c r="J8" s="10">
        <v>10300000</v>
      </c>
      <c r="K8" s="10">
        <v>279000000</v>
      </c>
      <c r="L8" s="10">
        <v>57100000</v>
      </c>
      <c r="M8" s="10">
        <v>8140000000</v>
      </c>
    </row>
    <row r="9" spans="1:13">
      <c r="A9" s="10">
        <v>42</v>
      </c>
      <c r="B9" s="10"/>
      <c r="C9" s="10"/>
      <c r="D9" s="10"/>
      <c r="E9" s="10"/>
      <c r="F9" s="10">
        <v>19700000000</v>
      </c>
      <c r="G9" s="10"/>
      <c r="H9" s="10">
        <v>101000000</v>
      </c>
      <c r="I9" s="10">
        <v>204000000</v>
      </c>
      <c r="J9" s="10">
        <v>3620000</v>
      </c>
      <c r="K9" s="10">
        <v>4680000000</v>
      </c>
      <c r="L9" s="10">
        <v>39100000</v>
      </c>
      <c r="M9" s="10"/>
    </row>
    <row r="10" spans="1:13">
      <c r="A10" s="10">
        <v>49</v>
      </c>
      <c r="B10" s="10"/>
      <c r="C10" s="10"/>
      <c r="D10" s="10"/>
      <c r="E10" s="10"/>
      <c r="F10" s="10">
        <v>73500000000</v>
      </c>
      <c r="G10" s="10"/>
      <c r="H10" s="10">
        <v>608000000</v>
      </c>
      <c r="I10" s="10">
        <v>20500000</v>
      </c>
      <c r="J10" s="10">
        <v>8030000000</v>
      </c>
      <c r="K10" s="10">
        <v>126000000000</v>
      </c>
      <c r="L10" s="10">
        <v>1870000000</v>
      </c>
      <c r="M10" s="10"/>
    </row>
    <row r="11" spans="1:13">
      <c r="A11" s="10">
        <v>56</v>
      </c>
      <c r="B11" s="10"/>
      <c r="C11" s="10"/>
      <c r="D11" s="10"/>
      <c r="E11" s="10"/>
      <c r="F11" s="10"/>
      <c r="G11" s="10"/>
      <c r="H11" s="10">
        <v>8960000</v>
      </c>
      <c r="I11" s="10">
        <v>19600000</v>
      </c>
      <c r="J11" s="10">
        <v>55200000000</v>
      </c>
      <c r="K11" s="10"/>
      <c r="L11" s="10">
        <v>165000000</v>
      </c>
      <c r="M11" s="10"/>
    </row>
    <row r="14" spans="1:13">
      <c r="A14" s="2" t="s">
        <v>58</v>
      </c>
      <c r="C14" s="4" t="s">
        <v>61</v>
      </c>
      <c r="D14" s="4"/>
      <c r="E14" s="4"/>
    </row>
    <row r="15" spans="1:13">
      <c r="A15" s="2" t="s">
        <v>59</v>
      </c>
      <c r="B15" s="11" t="s">
        <v>60</v>
      </c>
      <c r="C15" s="11" t="s">
        <v>18</v>
      </c>
      <c r="D15" s="11" t="s">
        <v>43</v>
      </c>
      <c r="E15" s="11" t="s">
        <v>44</v>
      </c>
    </row>
    <row r="16" spans="1:13">
      <c r="A16" s="12">
        <v>1</v>
      </c>
      <c r="B16" s="10">
        <v>24</v>
      </c>
      <c r="C16" s="10">
        <v>1</v>
      </c>
      <c r="D16" s="10"/>
      <c r="E16" s="10"/>
    </row>
    <row r="17" spans="1:5">
      <c r="A17" s="12">
        <v>2</v>
      </c>
      <c r="B17" s="10">
        <v>24</v>
      </c>
      <c r="C17" s="10">
        <v>1</v>
      </c>
      <c r="D17" s="10"/>
      <c r="E17" s="10"/>
    </row>
    <row r="18" spans="1:5">
      <c r="A18" s="12">
        <v>3</v>
      </c>
      <c r="B18" s="10">
        <v>56</v>
      </c>
      <c r="C18" s="10"/>
      <c r="D18" s="10">
        <v>1</v>
      </c>
      <c r="E18" s="10"/>
    </row>
    <row r="19" spans="1:5">
      <c r="A19" s="12">
        <v>4</v>
      </c>
      <c r="B19" s="10">
        <v>29</v>
      </c>
      <c r="C19" s="10"/>
      <c r="D19" s="10">
        <v>1</v>
      </c>
      <c r="E19" s="10"/>
    </row>
    <row r="20" spans="1:5">
      <c r="A20" s="12">
        <v>5</v>
      </c>
      <c r="B20" s="10">
        <v>74</v>
      </c>
      <c r="C20" s="10"/>
      <c r="D20" s="10">
        <v>1</v>
      </c>
      <c r="E20" s="10"/>
    </row>
    <row r="21" spans="1:5">
      <c r="A21" s="12">
        <v>6</v>
      </c>
      <c r="B21" s="10">
        <v>74</v>
      </c>
      <c r="C21" s="10"/>
      <c r="D21" s="10">
        <v>1</v>
      </c>
      <c r="E21" s="10"/>
    </row>
    <row r="22" spans="1:5">
      <c r="A22" s="12">
        <v>7</v>
      </c>
      <c r="B22" s="10">
        <v>23</v>
      </c>
      <c r="C22" s="10">
        <v>1</v>
      </c>
      <c r="D22" s="10"/>
      <c r="E22" s="10"/>
    </row>
    <row r="23" spans="1:5">
      <c r="A23" s="12">
        <v>8</v>
      </c>
      <c r="B23" s="10">
        <v>23</v>
      </c>
      <c r="C23" s="10">
        <v>1</v>
      </c>
      <c r="D23" s="10"/>
      <c r="E23" s="10"/>
    </row>
    <row r="24" spans="1:5">
      <c r="A24" s="12">
        <v>9</v>
      </c>
      <c r="B24" s="10">
        <v>61</v>
      </c>
      <c r="C24" s="10"/>
      <c r="D24" s="10"/>
      <c r="E24" s="10">
        <v>1</v>
      </c>
    </row>
    <row r="25" spans="1:5">
      <c r="A25" s="12">
        <v>10</v>
      </c>
      <c r="B25" s="10">
        <v>56</v>
      </c>
      <c r="C25" s="10"/>
      <c r="D25" s="10"/>
      <c r="E25" s="10">
        <v>1</v>
      </c>
    </row>
    <row r="26" spans="1:5">
      <c r="A26" s="12">
        <v>11</v>
      </c>
      <c r="B26" s="10">
        <v>78</v>
      </c>
      <c r="C26" s="10"/>
      <c r="D26" s="10"/>
      <c r="E26" s="10">
        <v>1</v>
      </c>
    </row>
    <row r="27" spans="1:5">
      <c r="A27" s="12">
        <v>12</v>
      </c>
      <c r="B27" s="10">
        <v>38</v>
      </c>
      <c r="C27" s="10"/>
      <c r="D27" s="10"/>
      <c r="E27" s="10">
        <v>1</v>
      </c>
    </row>
    <row r="29" spans="1:5">
      <c r="A29" s="2" t="s">
        <v>62</v>
      </c>
    </row>
  </sheetData>
  <mergeCells count="1">
    <mergeCell ref="C14:E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680F5-D16A-44A7-94D7-C1C25A1D9F66}">
  <dimension ref="A1:BD20"/>
  <sheetViews>
    <sheetView workbookViewId="0">
      <selection activeCell="I24" sqref="I24"/>
    </sheetView>
  </sheetViews>
  <sheetFormatPr defaultRowHeight="15"/>
  <cols>
    <col min="1" max="16384" width="9.140625" style="2"/>
  </cols>
  <sheetData>
    <row r="1" spans="1:56">
      <c r="A1" s="8" t="s">
        <v>92</v>
      </c>
    </row>
    <row r="2" spans="1:56">
      <c r="A2" s="9" t="s">
        <v>70</v>
      </c>
    </row>
    <row r="3" spans="1:56">
      <c r="A3" s="2" t="s">
        <v>63</v>
      </c>
      <c r="B3" s="4" t="s">
        <v>48</v>
      </c>
      <c r="C3" s="4"/>
      <c r="D3" s="4"/>
      <c r="E3" s="4"/>
      <c r="F3" s="4"/>
      <c r="G3" s="4" t="s">
        <v>19</v>
      </c>
      <c r="H3" s="4"/>
      <c r="I3" s="4"/>
      <c r="J3" s="4"/>
      <c r="K3" s="4"/>
      <c r="L3" s="4" t="s">
        <v>20</v>
      </c>
      <c r="M3" s="4"/>
      <c r="N3" s="4"/>
      <c r="O3" s="4"/>
      <c r="P3" s="4"/>
      <c r="Q3" s="4" t="s">
        <v>22</v>
      </c>
      <c r="R3" s="4"/>
      <c r="S3" s="4"/>
      <c r="T3" s="4"/>
      <c r="U3" s="4"/>
      <c r="V3" s="4" t="s">
        <v>27</v>
      </c>
      <c r="W3" s="4"/>
      <c r="X3" s="4"/>
      <c r="Y3" s="4"/>
      <c r="Z3" s="4"/>
      <c r="AA3" s="4" t="s">
        <v>65</v>
      </c>
      <c r="AB3" s="4"/>
      <c r="AC3" s="4"/>
      <c r="AD3" s="4"/>
      <c r="AE3" s="4"/>
      <c r="AF3" s="4" t="s">
        <v>21</v>
      </c>
      <c r="AG3" s="4"/>
      <c r="AH3" s="4"/>
      <c r="AI3" s="4"/>
      <c r="AJ3" s="4"/>
      <c r="AK3" s="4" t="s">
        <v>66</v>
      </c>
      <c r="AL3" s="4"/>
      <c r="AM3" s="4"/>
      <c r="AN3" s="4"/>
      <c r="AO3" s="4"/>
      <c r="AP3" s="4" t="s">
        <v>67</v>
      </c>
      <c r="AQ3" s="4"/>
      <c r="AR3" s="4"/>
      <c r="AS3" s="4"/>
      <c r="AT3" s="4"/>
      <c r="AU3" s="4" t="s">
        <v>69</v>
      </c>
      <c r="AV3" s="4"/>
      <c r="AW3" s="4"/>
      <c r="AX3" s="4"/>
      <c r="AY3" s="4"/>
      <c r="AZ3" s="4"/>
      <c r="BA3" s="4"/>
      <c r="BB3" s="4"/>
      <c r="BC3" s="4"/>
      <c r="BD3" s="4"/>
    </row>
    <row r="4" spans="1:56">
      <c r="A4" s="2">
        <v>0</v>
      </c>
      <c r="B4" s="10">
        <v>1</v>
      </c>
      <c r="C4" s="10"/>
      <c r="D4" s="10"/>
      <c r="E4" s="10"/>
      <c r="F4" s="10"/>
      <c r="G4" s="10">
        <v>1</v>
      </c>
      <c r="H4" s="10"/>
      <c r="I4" s="10"/>
      <c r="J4" s="10"/>
      <c r="K4" s="10"/>
      <c r="L4" s="10">
        <v>1</v>
      </c>
      <c r="M4" s="10"/>
      <c r="N4" s="10"/>
      <c r="O4" s="10"/>
      <c r="P4" s="10"/>
      <c r="Q4" s="10">
        <v>1</v>
      </c>
      <c r="R4" s="10"/>
      <c r="S4" s="10"/>
      <c r="T4" s="10"/>
      <c r="U4" s="10"/>
      <c r="V4" s="10">
        <v>1</v>
      </c>
      <c r="W4" s="10"/>
      <c r="X4" s="10"/>
      <c r="Y4" s="10"/>
      <c r="Z4" s="10"/>
      <c r="AA4" s="10">
        <v>1</v>
      </c>
      <c r="AB4" s="10"/>
      <c r="AC4" s="10"/>
      <c r="AD4" s="10"/>
      <c r="AE4" s="10"/>
      <c r="AF4" s="10">
        <v>1</v>
      </c>
      <c r="AG4" s="10"/>
      <c r="AH4" s="10"/>
      <c r="AI4" s="10"/>
      <c r="AJ4" s="10"/>
      <c r="AK4" s="10">
        <v>1</v>
      </c>
      <c r="AL4" s="10"/>
      <c r="AM4" s="10"/>
      <c r="AN4" s="10"/>
      <c r="AO4" s="10"/>
      <c r="AP4" s="10">
        <v>1</v>
      </c>
      <c r="AQ4" s="10"/>
      <c r="AR4" s="10"/>
      <c r="AS4" s="10"/>
      <c r="AT4" s="10"/>
      <c r="AU4" s="10">
        <v>1</v>
      </c>
      <c r="AV4" s="10"/>
      <c r="AW4" s="10"/>
      <c r="AX4" s="10"/>
      <c r="AY4" s="10"/>
      <c r="AZ4" s="10">
        <v>1</v>
      </c>
      <c r="BA4" s="10"/>
      <c r="BB4" s="10"/>
      <c r="BC4" s="10"/>
      <c r="BD4" s="10"/>
    </row>
    <row r="5" spans="1:56">
      <c r="A5" s="2">
        <v>1</v>
      </c>
      <c r="B5" s="10">
        <v>0.91</v>
      </c>
      <c r="C5" s="10">
        <v>1.04</v>
      </c>
      <c r="D5" s="10">
        <v>1.05</v>
      </c>
      <c r="E5" s="10">
        <v>0.84</v>
      </c>
      <c r="F5" s="10">
        <v>0.95</v>
      </c>
      <c r="G5" s="10">
        <v>0.86</v>
      </c>
      <c r="H5" s="10">
        <v>1.0900000000000001</v>
      </c>
      <c r="I5" s="10">
        <v>1.08</v>
      </c>
      <c r="J5" s="10">
        <v>0.98</v>
      </c>
      <c r="K5" s="10">
        <v>1.03</v>
      </c>
      <c r="L5" s="10">
        <v>0.87</v>
      </c>
      <c r="M5" s="10">
        <v>0.98</v>
      </c>
      <c r="N5" s="10">
        <v>0.97</v>
      </c>
      <c r="O5" s="10">
        <v>1</v>
      </c>
      <c r="P5" s="10">
        <v>1</v>
      </c>
      <c r="Q5" s="10">
        <v>0.87</v>
      </c>
      <c r="R5" s="10">
        <v>0.97</v>
      </c>
      <c r="S5" s="10">
        <v>0.95</v>
      </c>
      <c r="T5" s="10">
        <v>0.82</v>
      </c>
      <c r="U5" s="10">
        <v>1.04</v>
      </c>
      <c r="V5" s="10">
        <v>0.86</v>
      </c>
      <c r="W5" s="10">
        <v>0.9</v>
      </c>
      <c r="X5" s="10">
        <v>0.87</v>
      </c>
      <c r="Y5" s="10">
        <v>0.67</v>
      </c>
      <c r="Z5" s="10">
        <v>0.81</v>
      </c>
      <c r="AA5" s="10">
        <v>0.96</v>
      </c>
      <c r="AB5" s="10">
        <v>1.03</v>
      </c>
      <c r="AC5" s="10">
        <v>0.67</v>
      </c>
      <c r="AD5" s="10">
        <v>0.86</v>
      </c>
      <c r="AE5" s="10">
        <v>0.96</v>
      </c>
      <c r="AF5" s="10"/>
      <c r="AG5" s="10">
        <v>0.92</v>
      </c>
      <c r="AH5" s="10">
        <v>0.74</v>
      </c>
      <c r="AI5" s="10">
        <v>0.95</v>
      </c>
      <c r="AJ5" s="10">
        <v>0.96</v>
      </c>
      <c r="AK5" s="10"/>
      <c r="AL5" s="10">
        <v>0.93</v>
      </c>
      <c r="AM5" s="10">
        <v>0.93</v>
      </c>
      <c r="AN5" s="10">
        <v>0.93</v>
      </c>
      <c r="AO5" s="10">
        <v>0.92</v>
      </c>
      <c r="AP5" s="10"/>
      <c r="AQ5" s="10">
        <v>0.97</v>
      </c>
      <c r="AR5" s="10">
        <v>1.03</v>
      </c>
      <c r="AS5" s="10">
        <v>0.88</v>
      </c>
      <c r="AT5" s="10">
        <v>0.88</v>
      </c>
      <c r="AU5" s="10"/>
      <c r="AV5" s="10">
        <v>0.89</v>
      </c>
      <c r="AW5" s="10">
        <v>1.04</v>
      </c>
      <c r="AX5" s="10">
        <v>0.89</v>
      </c>
      <c r="AY5" s="10">
        <v>0.89</v>
      </c>
      <c r="AZ5" s="10"/>
      <c r="BA5" s="10">
        <v>0.92</v>
      </c>
      <c r="BB5" s="10">
        <v>0.99</v>
      </c>
      <c r="BC5" s="10">
        <v>0.82</v>
      </c>
      <c r="BD5" s="10">
        <v>0.82</v>
      </c>
    </row>
    <row r="6" spans="1:56">
      <c r="A6" s="2">
        <v>3</v>
      </c>
      <c r="B6" s="10">
        <v>1.03</v>
      </c>
      <c r="C6" s="10">
        <v>1.04</v>
      </c>
      <c r="D6" s="10">
        <v>0.81</v>
      </c>
      <c r="E6" s="10">
        <v>1.0900000000000001</v>
      </c>
      <c r="F6" s="10">
        <v>0.82</v>
      </c>
      <c r="G6" s="10">
        <v>0.61</v>
      </c>
      <c r="H6" s="10">
        <v>1.1599999999999999</v>
      </c>
      <c r="I6" s="10">
        <v>0.95</v>
      </c>
      <c r="J6" s="10">
        <v>0.96</v>
      </c>
      <c r="K6" s="10">
        <v>1.55</v>
      </c>
      <c r="L6" s="10">
        <v>0.91</v>
      </c>
      <c r="M6" s="10">
        <v>0.76</v>
      </c>
      <c r="N6" s="10">
        <v>0.81</v>
      </c>
      <c r="O6" s="10">
        <v>0.77</v>
      </c>
      <c r="P6" s="10">
        <v>0.78</v>
      </c>
      <c r="Q6" s="10">
        <v>0.8</v>
      </c>
      <c r="R6" s="10">
        <v>0.79</v>
      </c>
      <c r="S6" s="10">
        <v>0.76</v>
      </c>
      <c r="T6" s="10">
        <v>0.78</v>
      </c>
      <c r="U6" s="10">
        <v>0.77</v>
      </c>
      <c r="V6" s="10">
        <v>0.89</v>
      </c>
      <c r="W6" s="10">
        <v>0.89</v>
      </c>
      <c r="X6" s="10">
        <v>0.72</v>
      </c>
      <c r="Y6" s="10">
        <v>0.79</v>
      </c>
      <c r="Z6" s="10">
        <v>0.84</v>
      </c>
      <c r="AA6" s="10">
        <v>0.92</v>
      </c>
      <c r="AB6" s="10">
        <v>0.88</v>
      </c>
      <c r="AC6" s="10">
        <v>0.75</v>
      </c>
      <c r="AD6" s="10">
        <v>0.81</v>
      </c>
      <c r="AE6" s="10">
        <v>0.84</v>
      </c>
      <c r="AF6" s="10"/>
      <c r="AG6" s="10">
        <v>0.78</v>
      </c>
      <c r="AH6" s="10">
        <v>0.74</v>
      </c>
      <c r="AI6" s="10">
        <v>0.81</v>
      </c>
      <c r="AJ6" s="10">
        <v>0.81</v>
      </c>
      <c r="AK6" s="10"/>
      <c r="AL6" s="10">
        <v>0.96</v>
      </c>
      <c r="AM6" s="10">
        <v>1.0900000000000001</v>
      </c>
      <c r="AN6" s="10">
        <v>0.9</v>
      </c>
      <c r="AO6" s="10">
        <v>0.92</v>
      </c>
      <c r="AP6" s="10"/>
      <c r="AQ6" s="10">
        <v>0.81</v>
      </c>
      <c r="AR6" s="10">
        <v>0.87</v>
      </c>
      <c r="AS6" s="10">
        <v>0.77</v>
      </c>
      <c r="AT6" s="10">
        <v>0.77</v>
      </c>
      <c r="AU6" s="10"/>
      <c r="AV6" s="10">
        <v>0.68</v>
      </c>
      <c r="AW6" s="10">
        <v>0.83</v>
      </c>
      <c r="AX6" s="10">
        <v>0.59</v>
      </c>
      <c r="AY6" s="10">
        <v>0.57999999999999996</v>
      </c>
      <c r="AZ6" s="10"/>
      <c r="BA6" s="10">
        <v>0.93</v>
      </c>
      <c r="BB6" s="10">
        <v>0.92</v>
      </c>
      <c r="BC6" s="10">
        <v>0.99</v>
      </c>
      <c r="BD6" s="10">
        <v>1</v>
      </c>
    </row>
    <row r="8" spans="1:56">
      <c r="A8" s="2" t="s">
        <v>64</v>
      </c>
    </row>
    <row r="12" spans="1:56">
      <c r="A12" s="2" t="s">
        <v>79</v>
      </c>
      <c r="B12" s="4" t="s">
        <v>74</v>
      </c>
      <c r="C12" s="4"/>
      <c r="D12" s="4"/>
      <c r="E12" s="4"/>
      <c r="F12" s="4" t="s">
        <v>78</v>
      </c>
      <c r="G12" s="4"/>
      <c r="H12" s="4"/>
      <c r="I12" s="4"/>
      <c r="J12" s="4"/>
      <c r="K12" s="4"/>
      <c r="L12" s="4"/>
    </row>
    <row r="13" spans="1:56">
      <c r="B13" s="11" t="s">
        <v>48</v>
      </c>
      <c r="C13" s="11" t="s">
        <v>19</v>
      </c>
      <c r="D13" s="11" t="s">
        <v>66</v>
      </c>
      <c r="E13" s="11" t="s">
        <v>73</v>
      </c>
      <c r="F13" s="11" t="s">
        <v>75</v>
      </c>
      <c r="G13" s="11" t="s">
        <v>27</v>
      </c>
      <c r="H13" s="11" t="s">
        <v>76</v>
      </c>
      <c r="I13" s="11" t="s">
        <v>21</v>
      </c>
      <c r="J13" s="11" t="s">
        <v>77</v>
      </c>
      <c r="K13" s="11" t="s">
        <v>69</v>
      </c>
      <c r="L13" s="11" t="s">
        <v>67</v>
      </c>
    </row>
    <row r="14" spans="1:56">
      <c r="A14" s="12" t="s">
        <v>71</v>
      </c>
      <c r="B14" s="10">
        <v>0.96</v>
      </c>
      <c r="C14" s="10">
        <v>1.01</v>
      </c>
      <c r="D14" s="10">
        <v>0.93</v>
      </c>
      <c r="E14" s="10">
        <v>0.89</v>
      </c>
      <c r="F14" s="10">
        <v>0.93</v>
      </c>
      <c r="G14" s="10">
        <v>0.82</v>
      </c>
      <c r="H14" s="2">
        <v>0.9</v>
      </c>
      <c r="I14" s="10">
        <v>0.89</v>
      </c>
      <c r="J14" s="10">
        <v>0.97</v>
      </c>
      <c r="K14" s="10">
        <v>0.93</v>
      </c>
      <c r="L14" s="10">
        <v>0.94</v>
      </c>
    </row>
    <row r="15" spans="1:56">
      <c r="A15" s="12" t="s">
        <v>72</v>
      </c>
      <c r="B15" s="10">
        <v>0.96</v>
      </c>
      <c r="C15" s="10">
        <v>1.05</v>
      </c>
      <c r="D15" s="10">
        <v>0.97</v>
      </c>
      <c r="E15" s="10">
        <v>0.96</v>
      </c>
      <c r="F15" s="10">
        <v>0.78</v>
      </c>
      <c r="G15" s="10">
        <v>0.83</v>
      </c>
      <c r="H15" s="10">
        <v>0.84</v>
      </c>
      <c r="I15" s="10">
        <v>0.79</v>
      </c>
      <c r="J15" s="10">
        <v>0.81</v>
      </c>
      <c r="K15" s="10">
        <v>0.67</v>
      </c>
      <c r="L15" s="10">
        <v>0.81</v>
      </c>
    </row>
    <row r="17" spans="1:12">
      <c r="B17" s="4" t="s">
        <v>81</v>
      </c>
      <c r="C17" s="4"/>
      <c r="D17" s="4"/>
      <c r="E17" s="4"/>
      <c r="F17" s="4" t="s">
        <v>80</v>
      </c>
      <c r="G17" s="4"/>
      <c r="H17" s="4"/>
      <c r="I17" s="4"/>
      <c r="J17" s="4"/>
      <c r="K17" s="4"/>
      <c r="L17" s="4"/>
    </row>
    <row r="18" spans="1:12">
      <c r="A18" s="2" t="s">
        <v>79</v>
      </c>
      <c r="B18" s="11" t="s">
        <v>48</v>
      </c>
      <c r="C18" s="11" t="s">
        <v>19</v>
      </c>
      <c r="D18" s="11" t="s">
        <v>77</v>
      </c>
      <c r="E18" s="11" t="s">
        <v>67</v>
      </c>
      <c r="F18" s="11" t="s">
        <v>75</v>
      </c>
      <c r="G18" s="11" t="s">
        <v>27</v>
      </c>
      <c r="H18" s="11" t="s">
        <v>76</v>
      </c>
      <c r="I18" s="11" t="s">
        <v>21</v>
      </c>
      <c r="J18" s="11" t="s">
        <v>66</v>
      </c>
      <c r="K18" s="11" t="s">
        <v>69</v>
      </c>
      <c r="L18" s="11" t="s">
        <v>73</v>
      </c>
    </row>
    <row r="19" spans="1:12">
      <c r="A19" s="12" t="s">
        <v>71</v>
      </c>
      <c r="B19" s="10">
        <v>0.96</v>
      </c>
      <c r="C19" s="10">
        <v>1.01</v>
      </c>
      <c r="D19" s="10">
        <v>0.97</v>
      </c>
      <c r="E19" s="10">
        <v>0.94</v>
      </c>
      <c r="F19" s="10">
        <v>0.93</v>
      </c>
      <c r="G19" s="10">
        <v>0.82</v>
      </c>
      <c r="H19" s="10">
        <v>0.9</v>
      </c>
      <c r="I19" s="10">
        <v>0.89</v>
      </c>
      <c r="J19" s="10">
        <v>0.93</v>
      </c>
      <c r="K19" s="10">
        <v>0.93</v>
      </c>
      <c r="L19" s="10">
        <v>0.89</v>
      </c>
    </row>
    <row r="20" spans="1:12">
      <c r="A20" s="12" t="s">
        <v>72</v>
      </c>
      <c r="B20" s="10">
        <v>0.96</v>
      </c>
      <c r="C20" s="10">
        <v>1.05</v>
      </c>
      <c r="D20" s="10">
        <v>0.81</v>
      </c>
      <c r="E20" s="10">
        <v>0.81</v>
      </c>
      <c r="F20" s="10">
        <v>0.78</v>
      </c>
      <c r="G20" s="10">
        <v>0.83</v>
      </c>
      <c r="H20" s="10">
        <v>0.84</v>
      </c>
      <c r="I20" s="10">
        <v>0.79</v>
      </c>
      <c r="J20" s="10">
        <v>0.97</v>
      </c>
      <c r="K20" s="10">
        <v>0.67</v>
      </c>
      <c r="L20" s="10">
        <v>0.96</v>
      </c>
    </row>
  </sheetData>
  <mergeCells count="15">
    <mergeCell ref="F17:L17"/>
    <mergeCell ref="B17:E17"/>
    <mergeCell ref="AF3:AJ3"/>
    <mergeCell ref="AK3:AO3"/>
    <mergeCell ref="AP3:AT3"/>
    <mergeCell ref="AU3:AY3"/>
    <mergeCell ref="AZ3:BD3"/>
    <mergeCell ref="B12:E12"/>
    <mergeCell ref="F12:L12"/>
    <mergeCell ref="B3:F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C029-EB07-4E57-A0FE-8D0B69D0E37D}">
  <dimension ref="A1:W33"/>
  <sheetViews>
    <sheetView workbookViewId="0">
      <selection activeCell="F17" sqref="F17"/>
    </sheetView>
  </sheetViews>
  <sheetFormatPr defaultRowHeight="15"/>
  <cols>
    <col min="1" max="16384" width="9.140625" style="2"/>
  </cols>
  <sheetData>
    <row r="1" spans="1:23" ht="15.75">
      <c r="A1" s="1" t="s">
        <v>98</v>
      </c>
    </row>
    <row r="2" spans="1:23" ht="15.75">
      <c r="A2" s="3" t="s">
        <v>90</v>
      </c>
      <c r="M2" s="2" t="s">
        <v>94</v>
      </c>
    </row>
    <row r="3" spans="1:23">
      <c r="A3" s="2" t="s">
        <v>88</v>
      </c>
      <c r="B3" s="4" t="s">
        <v>81</v>
      </c>
      <c r="C3" s="4"/>
      <c r="D3" s="4"/>
      <c r="E3" s="4"/>
      <c r="F3" s="4"/>
      <c r="G3" s="4" t="s">
        <v>80</v>
      </c>
      <c r="H3" s="4"/>
      <c r="I3" s="4"/>
      <c r="J3" s="4"/>
      <c r="K3" s="4"/>
      <c r="M3" s="2" t="s">
        <v>88</v>
      </c>
      <c r="N3" s="4" t="s">
        <v>74</v>
      </c>
      <c r="O3" s="4"/>
      <c r="P3" s="4"/>
      <c r="Q3" s="4"/>
      <c r="R3" s="4"/>
      <c r="S3" s="4" t="s">
        <v>78</v>
      </c>
      <c r="T3" s="4"/>
      <c r="U3" s="4"/>
      <c r="V3" s="4"/>
      <c r="W3" s="4"/>
    </row>
    <row r="4" spans="1:23">
      <c r="A4" s="7" t="s">
        <v>37</v>
      </c>
      <c r="B4" s="5">
        <v>3.9655999999999998</v>
      </c>
      <c r="C4" s="5">
        <v>5.6603770000000004</v>
      </c>
      <c r="D4" s="5">
        <v>3.6654140000000002</v>
      </c>
      <c r="E4" s="5">
        <v>5.5588759999999997</v>
      </c>
      <c r="F4" s="5">
        <v>5.4838709999999997</v>
      </c>
      <c r="M4" s="7" t="s">
        <v>37</v>
      </c>
      <c r="N4" s="5">
        <v>3.9655999999999998</v>
      </c>
      <c r="O4" s="5">
        <v>5.6603770000000004</v>
      </c>
      <c r="P4" s="5">
        <v>3.6654140000000002</v>
      </c>
      <c r="Q4" s="5">
        <v>5.5588759999999997</v>
      </c>
      <c r="R4" s="5">
        <v>5.4838709999999997</v>
      </c>
      <c r="S4" s="5"/>
      <c r="T4" s="5"/>
      <c r="U4" s="5"/>
      <c r="V4" s="5"/>
      <c r="W4" s="5"/>
    </row>
    <row r="5" spans="1:23">
      <c r="A5" s="7" t="s">
        <v>82</v>
      </c>
      <c r="B5" s="5">
        <v>8.9501390000000001</v>
      </c>
      <c r="C5" s="5">
        <v>6.3492059999999997</v>
      </c>
      <c r="D5" s="5">
        <v>8.3275020000000008</v>
      </c>
      <c r="E5" s="5">
        <v>7.5409839999999999</v>
      </c>
      <c r="F5" s="5">
        <v>10.14799</v>
      </c>
      <c r="M5" s="7" t="s">
        <v>82</v>
      </c>
      <c r="N5" s="5">
        <v>8.9501390000000001</v>
      </c>
      <c r="O5" s="5">
        <v>6.3492059999999997</v>
      </c>
      <c r="P5" s="5">
        <v>8.3275020000000008</v>
      </c>
      <c r="Q5" s="5">
        <v>7.5409839999999999</v>
      </c>
      <c r="R5" s="5">
        <v>10.14799</v>
      </c>
      <c r="S5" s="5"/>
      <c r="T5" s="5"/>
      <c r="U5" s="5"/>
      <c r="V5" s="5"/>
      <c r="W5" s="5"/>
    </row>
    <row r="6" spans="1:23">
      <c r="A6" s="7" t="s">
        <v>83</v>
      </c>
      <c r="B6" s="5">
        <v>3.553299</v>
      </c>
      <c r="C6" s="5">
        <v>6.8322979999999998</v>
      </c>
      <c r="D6" s="5">
        <v>4.1723980000000003</v>
      </c>
      <c r="E6" s="5">
        <v>5.8402859999999999</v>
      </c>
      <c r="F6" s="5">
        <v>8.5867620000000002</v>
      </c>
      <c r="M6" s="7" t="s">
        <v>83</v>
      </c>
      <c r="N6" s="5"/>
      <c r="O6" s="5"/>
      <c r="P6" s="5"/>
      <c r="Q6" s="5"/>
      <c r="R6" s="5"/>
      <c r="S6" s="5">
        <v>3.553299</v>
      </c>
      <c r="T6" s="5">
        <v>6.8322979999999998</v>
      </c>
      <c r="U6" s="5">
        <v>4.1723980000000003</v>
      </c>
      <c r="V6" s="5">
        <v>5.8402859999999999</v>
      </c>
      <c r="W6" s="5">
        <v>8.5867620000000002</v>
      </c>
    </row>
    <row r="7" spans="1:23">
      <c r="A7" s="7" t="s">
        <v>84</v>
      </c>
      <c r="B7" s="5"/>
      <c r="C7" s="5">
        <v>4.4261650000000001</v>
      </c>
      <c r="D7" s="5">
        <v>2.4839009999999999</v>
      </c>
      <c r="E7" s="5">
        <v>6.3032370000000002</v>
      </c>
      <c r="F7" s="5">
        <v>6.26797</v>
      </c>
      <c r="M7" s="7" t="s">
        <v>84</v>
      </c>
      <c r="N7" s="5"/>
      <c r="O7" s="5"/>
      <c r="P7" s="5"/>
      <c r="Q7" s="5"/>
      <c r="R7" s="5"/>
      <c r="S7" s="5"/>
      <c r="T7" s="5">
        <v>4.4261650000000001</v>
      </c>
      <c r="U7" s="5">
        <v>2.4839009999999999</v>
      </c>
      <c r="V7" s="5">
        <v>6.3032370000000002</v>
      </c>
      <c r="W7" s="5">
        <v>6.26797</v>
      </c>
    </row>
    <row r="8" spans="1:23">
      <c r="A8" s="7" t="s">
        <v>75</v>
      </c>
      <c r="G8" s="5">
        <v>3.225806</v>
      </c>
      <c r="H8" s="5">
        <v>6.7201599999999999</v>
      </c>
      <c r="I8" s="5">
        <v>5.6811910000000001</v>
      </c>
      <c r="J8" s="5">
        <v>10.917619999999999</v>
      </c>
      <c r="K8" s="5">
        <v>6.5539110000000003</v>
      </c>
      <c r="M8" s="7" t="s">
        <v>75</v>
      </c>
      <c r="N8" s="5"/>
      <c r="O8" s="5"/>
      <c r="P8" s="5"/>
      <c r="Q8" s="5"/>
      <c r="R8" s="5"/>
      <c r="S8" s="5">
        <v>3.225806</v>
      </c>
      <c r="T8" s="5">
        <v>6.7201599999999999</v>
      </c>
      <c r="U8" s="5">
        <v>5.6811910000000001</v>
      </c>
      <c r="V8" s="5">
        <v>10.917619999999999</v>
      </c>
      <c r="W8" s="5">
        <v>6.5539110000000003</v>
      </c>
    </row>
    <row r="9" spans="1:23">
      <c r="A9" s="7" t="s">
        <v>85</v>
      </c>
      <c r="G9" s="5">
        <v>5.4190509999999996</v>
      </c>
      <c r="H9" s="5">
        <v>7.1338119999999998</v>
      </c>
      <c r="I9" s="5">
        <v>8.1206499999999995</v>
      </c>
      <c r="J9" s="5">
        <v>10.57269</v>
      </c>
      <c r="K9" s="5">
        <v>20.15306</v>
      </c>
      <c r="M9" s="7" t="s">
        <v>85</v>
      </c>
      <c r="N9" s="5"/>
      <c r="O9" s="5"/>
      <c r="P9" s="5"/>
      <c r="Q9" s="5"/>
      <c r="R9" s="5"/>
      <c r="S9" s="5">
        <v>5.4190509999999996</v>
      </c>
      <c r="T9" s="5">
        <v>7.1338119999999998</v>
      </c>
      <c r="U9" s="5">
        <v>8.1206499999999995</v>
      </c>
      <c r="V9" s="5">
        <v>10.57269</v>
      </c>
      <c r="W9" s="5">
        <v>20.15306</v>
      </c>
    </row>
    <row r="10" spans="1:23">
      <c r="A10" s="7" t="s">
        <v>76</v>
      </c>
      <c r="G10" s="5">
        <v>6.619904</v>
      </c>
      <c r="H10" s="5">
        <v>4.0533609999999998</v>
      </c>
      <c r="I10" s="5">
        <v>5.3946050000000003</v>
      </c>
      <c r="J10" s="5">
        <v>7.3875799999999998</v>
      </c>
      <c r="K10" s="5">
        <v>3.278689</v>
      </c>
      <c r="M10" s="7" t="s">
        <v>76</v>
      </c>
      <c r="N10" s="5"/>
      <c r="O10" s="5"/>
      <c r="P10" s="5"/>
      <c r="Q10" s="5"/>
      <c r="R10" s="5"/>
      <c r="S10" s="5">
        <v>6.619904</v>
      </c>
      <c r="T10" s="5">
        <v>4.0533609999999998</v>
      </c>
      <c r="U10" s="5">
        <v>5.3946050000000003</v>
      </c>
      <c r="V10" s="5">
        <v>7.3875799999999998</v>
      </c>
      <c r="W10" s="5">
        <v>3.278689</v>
      </c>
    </row>
    <row r="11" spans="1:23">
      <c r="A11" s="7" t="s">
        <v>86</v>
      </c>
      <c r="G11" s="5"/>
      <c r="H11" s="5">
        <v>9.6907219999999992</v>
      </c>
      <c r="I11" s="5">
        <v>15.84158</v>
      </c>
      <c r="J11" s="5">
        <v>9.0439279999999993</v>
      </c>
      <c r="K11" s="5">
        <v>9.0909089999999999</v>
      </c>
      <c r="M11" s="7" t="s">
        <v>86</v>
      </c>
      <c r="N11" s="5"/>
      <c r="O11" s="5"/>
      <c r="P11" s="5"/>
      <c r="Q11" s="5"/>
      <c r="R11" s="5"/>
      <c r="S11" s="5"/>
      <c r="T11" s="5">
        <v>9.6907219999999992</v>
      </c>
      <c r="U11" s="5">
        <v>15.84158</v>
      </c>
      <c r="V11" s="5">
        <v>9.0439279999999993</v>
      </c>
      <c r="W11" s="5">
        <v>9.0909089999999999</v>
      </c>
    </row>
    <row r="12" spans="1:23">
      <c r="A12" s="7" t="s">
        <v>87</v>
      </c>
      <c r="G12" s="5"/>
      <c r="H12" s="5">
        <v>7.2164950000000001</v>
      </c>
      <c r="I12" s="5">
        <v>6.7599070000000001</v>
      </c>
      <c r="J12" s="5">
        <v>9.69163</v>
      </c>
      <c r="K12" s="5">
        <v>9.8312969999999993</v>
      </c>
      <c r="M12" s="7" t="s">
        <v>87</v>
      </c>
      <c r="N12" s="5"/>
      <c r="O12" s="5">
        <v>7.2164950000000001</v>
      </c>
      <c r="P12" s="5">
        <v>6.7599070000000001</v>
      </c>
      <c r="Q12" s="5">
        <v>9.69163</v>
      </c>
      <c r="R12" s="5">
        <v>9.8312969999999993</v>
      </c>
      <c r="S12" s="5"/>
      <c r="T12" s="5"/>
      <c r="U12" s="5"/>
      <c r="V12" s="5"/>
      <c r="W12" s="5"/>
    </row>
    <row r="13" spans="1:23">
      <c r="A13" s="7" t="s">
        <v>68</v>
      </c>
      <c r="G13" s="5"/>
      <c r="H13" s="5">
        <v>6.6820279999999999</v>
      </c>
      <c r="I13" s="5">
        <v>4.5584049999999996</v>
      </c>
      <c r="J13" s="5">
        <v>8.7513339999999999</v>
      </c>
      <c r="K13" s="5">
        <v>8.7003219999999999</v>
      </c>
      <c r="M13" s="7" t="s">
        <v>68</v>
      </c>
      <c r="N13" s="5"/>
      <c r="O13" s="5"/>
      <c r="P13" s="5"/>
      <c r="Q13" s="5"/>
      <c r="R13" s="5"/>
      <c r="S13" s="5"/>
      <c r="T13" s="5">
        <v>6.6820279999999999</v>
      </c>
      <c r="U13" s="5">
        <v>4.5584049999999996</v>
      </c>
      <c r="V13" s="5">
        <v>8.7513339999999999</v>
      </c>
      <c r="W13" s="5">
        <v>8.7003219999999999</v>
      </c>
    </row>
    <row r="14" spans="1:23">
      <c r="A14" s="7" t="s">
        <v>73</v>
      </c>
      <c r="G14" s="5"/>
      <c r="H14" s="5">
        <v>4.5264360000000003</v>
      </c>
      <c r="I14" s="5">
        <v>3.381643</v>
      </c>
      <c r="J14" s="5">
        <v>5.027933</v>
      </c>
      <c r="K14" s="5">
        <v>5.0561800000000003</v>
      </c>
      <c r="M14" s="7" t="s">
        <v>73</v>
      </c>
      <c r="N14" s="5"/>
      <c r="O14" s="5">
        <v>4.5264360000000003</v>
      </c>
      <c r="P14" s="5">
        <v>3.381643</v>
      </c>
      <c r="Q14" s="5">
        <v>5.027933</v>
      </c>
      <c r="R14" s="5">
        <v>5.0561800000000003</v>
      </c>
      <c r="S14" s="5"/>
      <c r="T14" s="5"/>
      <c r="U14" s="5"/>
      <c r="V14" s="5"/>
      <c r="W14" s="5"/>
    </row>
    <row r="16" spans="1:23">
      <c r="A16" s="7" t="s">
        <v>89</v>
      </c>
    </row>
    <row r="20" spans="1:7">
      <c r="A20" s="2" t="s">
        <v>90</v>
      </c>
      <c r="E20" s="2" t="s">
        <v>96</v>
      </c>
    </row>
    <row r="21" spans="1:7">
      <c r="A21" s="2" t="s">
        <v>88</v>
      </c>
      <c r="B21" s="6" t="s">
        <v>81</v>
      </c>
      <c r="C21" s="6" t="s">
        <v>80</v>
      </c>
      <c r="E21" s="2" t="s">
        <v>88</v>
      </c>
      <c r="F21" s="2" t="s">
        <v>74</v>
      </c>
      <c r="G21" s="2" t="s">
        <v>78</v>
      </c>
    </row>
    <row r="22" spans="1:7">
      <c r="A22" s="7" t="s">
        <v>48</v>
      </c>
      <c r="B22" s="5">
        <v>25.05</v>
      </c>
      <c r="C22" s="5"/>
      <c r="E22" s="7" t="s">
        <v>48</v>
      </c>
      <c r="F22" s="5">
        <v>25.05</v>
      </c>
      <c r="G22" s="5"/>
    </row>
    <row r="23" spans="1:7">
      <c r="A23" s="7" t="s">
        <v>19</v>
      </c>
      <c r="B23" s="5">
        <v>25.79167</v>
      </c>
      <c r="C23" s="5"/>
      <c r="E23" s="7" t="s">
        <v>19</v>
      </c>
      <c r="F23" s="5">
        <v>25.79167</v>
      </c>
      <c r="G23" s="5"/>
    </row>
    <row r="24" spans="1:7">
      <c r="A24" s="7" t="s">
        <v>77</v>
      </c>
      <c r="B24" s="5">
        <v>14.056649999999999</v>
      </c>
      <c r="C24" s="5"/>
      <c r="E24" s="7" t="s">
        <v>77</v>
      </c>
      <c r="F24" s="5"/>
      <c r="G24" s="5">
        <v>14.056649999999999</v>
      </c>
    </row>
    <row r="25" spans="1:7">
      <c r="A25" s="7" t="s">
        <v>95</v>
      </c>
      <c r="B25" s="5"/>
      <c r="C25" s="5">
        <v>31.433299999999999</v>
      </c>
      <c r="E25" s="7" t="s">
        <v>95</v>
      </c>
      <c r="F25" s="5"/>
      <c r="G25" s="5">
        <v>31.433299999999999</v>
      </c>
    </row>
    <row r="26" spans="1:7">
      <c r="A26" s="7" t="s">
        <v>27</v>
      </c>
      <c r="B26" s="5"/>
      <c r="C26" s="5">
        <v>31.15</v>
      </c>
      <c r="E26" s="7" t="s">
        <v>27</v>
      </c>
      <c r="F26" s="5"/>
      <c r="G26" s="5">
        <v>31.15</v>
      </c>
    </row>
    <row r="27" spans="1:7">
      <c r="A27" s="7" t="s">
        <v>75</v>
      </c>
      <c r="B27" s="5"/>
      <c r="C27" s="5">
        <v>26.216650000000001</v>
      </c>
      <c r="E27" s="7" t="s">
        <v>75</v>
      </c>
      <c r="F27" s="5"/>
      <c r="G27" s="5">
        <v>26.216650000000001</v>
      </c>
    </row>
    <row r="28" spans="1:7">
      <c r="A28" s="7" t="s">
        <v>67</v>
      </c>
      <c r="B28" s="5">
        <v>16.791650000000001</v>
      </c>
      <c r="C28" s="5"/>
      <c r="E28" s="7" t="s">
        <v>67</v>
      </c>
      <c r="F28" s="5"/>
      <c r="G28" s="5">
        <v>16.791650000000001</v>
      </c>
    </row>
    <row r="29" spans="1:7">
      <c r="A29" s="7" t="s">
        <v>73</v>
      </c>
      <c r="B29" s="5"/>
      <c r="C29" s="5">
        <v>33.091650000000001</v>
      </c>
      <c r="E29" s="7" t="s">
        <v>73</v>
      </c>
      <c r="F29" s="5">
        <v>33.091650000000001</v>
      </c>
      <c r="G29" s="5"/>
    </row>
    <row r="30" spans="1:7">
      <c r="A30" s="7" t="s">
        <v>68</v>
      </c>
      <c r="B30" s="5"/>
      <c r="C30" s="5">
        <v>35.625</v>
      </c>
      <c r="E30" s="7" t="s">
        <v>68</v>
      </c>
      <c r="F30" s="5"/>
      <c r="G30" s="5">
        <v>35.625</v>
      </c>
    </row>
    <row r="31" spans="1:7">
      <c r="A31" s="7" t="s">
        <v>76</v>
      </c>
      <c r="B31" s="5"/>
      <c r="C31" s="5">
        <v>11.8</v>
      </c>
      <c r="E31" s="7" t="s">
        <v>76</v>
      </c>
      <c r="F31" s="5"/>
      <c r="G31" s="5">
        <v>11.8</v>
      </c>
    </row>
    <row r="33" spans="1:1">
      <c r="A33" s="7" t="s">
        <v>97</v>
      </c>
    </row>
  </sheetData>
  <mergeCells count="4">
    <mergeCell ref="B3:F3"/>
    <mergeCell ref="G3:K3"/>
    <mergeCell ref="N3:R3"/>
    <mergeCell ref="S3:W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C8EE-8489-4124-83D6-15712AE6739A}">
  <dimension ref="A1:J10"/>
  <sheetViews>
    <sheetView workbookViewId="0">
      <selection activeCell="H17" sqref="H17"/>
    </sheetView>
  </sheetViews>
  <sheetFormatPr defaultRowHeight="15"/>
  <cols>
    <col min="1" max="16384" width="9.140625" style="2"/>
  </cols>
  <sheetData>
    <row r="1" spans="1:10" s="2" customFormat="1" ht="15.75">
      <c r="A1" s="1" t="s">
        <v>100</v>
      </c>
    </row>
    <row r="2" spans="1:10" s="2" customFormat="1">
      <c r="A2" s="2" t="s">
        <v>99</v>
      </c>
      <c r="B2" s="2">
        <v>1</v>
      </c>
      <c r="C2" s="2">
        <v>2</v>
      </c>
      <c r="D2" s="2">
        <v>3</v>
      </c>
    </row>
    <row r="3" spans="1:10" s="2" customFormat="1">
      <c r="A3" s="5">
        <v>0</v>
      </c>
      <c r="B3" s="5">
        <v>0</v>
      </c>
      <c r="C3" s="5">
        <v>0</v>
      </c>
      <c r="D3" s="5">
        <v>0</v>
      </c>
    </row>
    <row r="4" spans="1:10" s="2" customFormat="1">
      <c r="A4" s="5">
        <v>2</v>
      </c>
      <c r="B4" s="5">
        <v>14.91366</v>
      </c>
      <c r="C4" s="5">
        <v>18.012419999999999</v>
      </c>
      <c r="D4" s="5">
        <v>15.393459999999999</v>
      </c>
    </row>
    <row r="5" spans="1:10" s="2" customFormat="1">
      <c r="A5" s="5">
        <v>6</v>
      </c>
      <c r="B5" s="5">
        <v>27.699529999999999</v>
      </c>
      <c r="C5" s="5">
        <v>29.455449999999999</v>
      </c>
      <c r="D5" s="5">
        <v>25.547450000000001</v>
      </c>
    </row>
    <row r="6" spans="1:10" s="2" customFormat="1">
      <c r="A6" s="5">
        <v>24</v>
      </c>
      <c r="B6" s="5">
        <v>31.362729999999999</v>
      </c>
      <c r="C6" s="5">
        <v>29.12913</v>
      </c>
      <c r="D6" s="5">
        <v>30.060120000000001</v>
      </c>
    </row>
    <row r="9" spans="1:10" s="2" customFormat="1">
      <c r="A9" s="2" t="s">
        <v>54</v>
      </c>
      <c r="B9" s="13" t="s">
        <v>40</v>
      </c>
      <c r="C9" s="13"/>
      <c r="D9" s="13"/>
      <c r="E9" s="13" t="s">
        <v>41</v>
      </c>
      <c r="F9" s="13"/>
      <c r="G9" s="13"/>
      <c r="H9" s="13" t="s">
        <v>42</v>
      </c>
      <c r="I9" s="13"/>
      <c r="J9" s="13"/>
    </row>
    <row r="10" spans="1:10" s="2" customFormat="1">
      <c r="A10" s="2" t="s">
        <v>45</v>
      </c>
      <c r="B10" s="5">
        <v>4.84</v>
      </c>
      <c r="C10" s="5">
        <v>3.45</v>
      </c>
      <c r="D10" s="5">
        <v>2.2799999999999998</v>
      </c>
      <c r="E10" s="5">
        <v>8.6199999999999992</v>
      </c>
      <c r="F10" s="5">
        <v>9.11</v>
      </c>
      <c r="G10" s="5"/>
      <c r="H10" s="5">
        <v>12.3</v>
      </c>
      <c r="I10" s="5">
        <v>16.5</v>
      </c>
      <c r="J10" s="5">
        <v>11.2</v>
      </c>
    </row>
  </sheetData>
  <mergeCells count="3">
    <mergeCell ref="B9:D9"/>
    <mergeCell ref="E9:G9"/>
    <mergeCell ref="H9:J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22707-10D6-425E-86FF-C5FFA5C339E2}">
  <dimension ref="A1:C7"/>
  <sheetViews>
    <sheetView workbookViewId="0">
      <selection activeCell="C14" sqref="C14"/>
    </sheetView>
  </sheetViews>
  <sheetFormatPr defaultRowHeight="15"/>
  <cols>
    <col min="1" max="16384" width="9.140625" style="2"/>
  </cols>
  <sheetData>
    <row r="1" spans="1:3" ht="15.75">
      <c r="A1" s="1" t="s">
        <v>106</v>
      </c>
    </row>
    <row r="2" spans="1:3">
      <c r="A2" s="6"/>
      <c r="B2" s="6" t="s">
        <v>101</v>
      </c>
      <c r="C2" s="6" t="s">
        <v>102</v>
      </c>
    </row>
    <row r="3" spans="1:3">
      <c r="A3" s="7" t="s">
        <v>103</v>
      </c>
      <c r="B3" s="5">
        <v>3.056667</v>
      </c>
      <c r="C3" s="5">
        <v>3.2</v>
      </c>
    </row>
    <row r="4" spans="1:3">
      <c r="A4" s="7" t="s">
        <v>104</v>
      </c>
      <c r="B4" s="5">
        <v>5.4466669999999997</v>
      </c>
      <c r="C4" s="5">
        <v>5.63</v>
      </c>
    </row>
    <row r="5" spans="1:3">
      <c r="A5" s="7" t="s">
        <v>105</v>
      </c>
      <c r="B5" s="5">
        <v>16.866669999999999</v>
      </c>
      <c r="C5" s="5">
        <v>17.033329999999999</v>
      </c>
    </row>
    <row r="7" spans="1:3">
      <c r="A7" s="7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 4</vt:lpstr>
      <vt:lpstr>Figure 5</vt:lpstr>
      <vt:lpstr>Figure 7</vt:lpstr>
      <vt:lpstr>Figure 8</vt:lpstr>
      <vt:lpstr>Figure 9</vt:lpstr>
      <vt:lpstr>Figure 10</vt:lpstr>
      <vt:lpstr>Figure 11</vt:lpstr>
      <vt:lpstr>Figure 12</vt:lpstr>
      <vt:lpstr>Figure 13</vt:lpstr>
      <vt:lpstr>Figure 14</vt:lpstr>
      <vt:lpstr>Figure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u3532378@connect.hku.hk</cp:lastModifiedBy>
  <dcterms:created xsi:type="dcterms:W3CDTF">2015-06-05T18:17:20Z</dcterms:created>
  <dcterms:modified xsi:type="dcterms:W3CDTF">2023-10-26T08:02:55Z</dcterms:modified>
</cp:coreProperties>
</file>